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uigeral-my.sharepoint.com/personal/thiago_lopes_maquigeral_com_br/Documents/Documentos/"/>
    </mc:Choice>
  </mc:AlternateContent>
  <xr:revisionPtr revIDLastSave="0" documentId="8_{AF85EBB3-DB04-4D53-A5F9-56F7593013E9}" xr6:coauthVersionLast="47" xr6:coauthVersionMax="47" xr10:uidLastSave="{00000000-0000-0000-0000-000000000000}"/>
  <bookViews>
    <workbookView xWindow="-120" yWindow="-120" windowWidth="20730" windowHeight="11040" xr2:uid="{0D4DCAB1-2DCA-4762-8B3C-23951ADC15C6}"/>
  </bookViews>
  <sheets>
    <sheet name="PAINEL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PAINEL!$C$1:$V$1</definedName>
    <definedName name="CLIENTES">#REF!</definedName>
    <definedName name="CONTRATUAL">[1]Gráficos!$A$68:$A$69</definedName>
    <definedName name="F">'[1]COND. PG'!$A$111:$A$116</definedName>
    <definedName name="FFORNECEDOR">'[1]COND. PG'!$P$3:$P$615</definedName>
    <definedName name="FORNE">[3]FORNECEDORES!$C$2:$C$614</definedName>
    <definedName name="FORNECEDOR">#REF!</definedName>
    <definedName name="MÊS">[1]Gráficos!$A$37:$A$48</definedName>
    <definedName name="MES_">PAINEL!$AN$2:$AN$13</definedName>
    <definedName name="MES_2025">#REF!</definedName>
    <definedName name="PRINCIPAIS">#REF!</definedName>
    <definedName name="STATUS">[1]Gráficos!$A$3:$A$13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55" i="1"/>
  <c r="AI56" i="1"/>
  <c r="AI57" i="1"/>
  <c r="AI59" i="1"/>
  <c r="AI60" i="1"/>
  <c r="AI62" i="1"/>
  <c r="AI63" i="1"/>
  <c r="AI64" i="1"/>
  <c r="AI67" i="1"/>
  <c r="AI69" i="1"/>
  <c r="AI70" i="1"/>
  <c r="AI71" i="1"/>
  <c r="AI72" i="1"/>
  <c r="AI73" i="1"/>
  <c r="AI74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AG75" i="1"/>
  <c r="AF75" i="1"/>
  <c r="AE75" i="1"/>
  <c r="Z75" i="1"/>
  <c r="Y75" i="1"/>
  <c r="X75" i="1"/>
  <c r="W75" i="1"/>
  <c r="V75" i="1"/>
  <c r="U75" i="1"/>
  <c r="T75" i="1"/>
  <c r="R75" i="1"/>
  <c r="S75" i="1" s="1"/>
  <c r="P75" i="1"/>
  <c r="O75" i="1"/>
  <c r="N75" i="1"/>
  <c r="AG74" i="1"/>
  <c r="AF74" i="1"/>
  <c r="AE74" i="1"/>
  <c r="Z74" i="1"/>
  <c r="Y74" i="1"/>
  <c r="X74" i="1"/>
  <c r="W74" i="1"/>
  <c r="V74" i="1"/>
  <c r="U74" i="1"/>
  <c r="T74" i="1"/>
  <c r="R74" i="1"/>
  <c r="S74" i="1" s="1"/>
  <c r="Q74" i="1"/>
  <c r="P74" i="1"/>
  <c r="O74" i="1"/>
  <c r="N74" i="1"/>
  <c r="H74" i="1"/>
  <c r="AG73" i="1"/>
  <c r="AF73" i="1"/>
  <c r="AE73" i="1"/>
  <c r="Z73" i="1"/>
  <c r="Y73" i="1"/>
  <c r="X73" i="1"/>
  <c r="W73" i="1"/>
  <c r="V73" i="1"/>
  <c r="U73" i="1"/>
  <c r="T73" i="1"/>
  <c r="R73" i="1"/>
  <c r="S73" i="1" s="1"/>
  <c r="Q73" i="1"/>
  <c r="P73" i="1"/>
  <c r="O73" i="1"/>
  <c r="N73" i="1"/>
  <c r="H73" i="1"/>
  <c r="AG72" i="1"/>
  <c r="AF72" i="1"/>
  <c r="AE72" i="1"/>
  <c r="Z72" i="1"/>
  <c r="Y72" i="1"/>
  <c r="X72" i="1"/>
  <c r="W72" i="1"/>
  <c r="V72" i="1"/>
  <c r="U72" i="1"/>
  <c r="T72" i="1"/>
  <c r="R72" i="1"/>
  <c r="S72" i="1" s="1"/>
  <c r="Q72" i="1"/>
  <c r="P72" i="1"/>
  <c r="O72" i="1"/>
  <c r="N72" i="1"/>
  <c r="H72" i="1"/>
  <c r="AG71" i="1"/>
  <c r="AF71" i="1"/>
  <c r="AE71" i="1"/>
  <c r="Z71" i="1"/>
  <c r="Y71" i="1"/>
  <c r="X71" i="1"/>
  <c r="W71" i="1"/>
  <c r="V71" i="1"/>
  <c r="U71" i="1"/>
  <c r="T71" i="1"/>
  <c r="R71" i="1"/>
  <c r="S71" i="1" s="1"/>
  <c r="Q71" i="1"/>
  <c r="P71" i="1"/>
  <c r="O71" i="1"/>
  <c r="N71" i="1"/>
  <c r="H71" i="1"/>
  <c r="AG70" i="1"/>
  <c r="AF70" i="1"/>
  <c r="AE70" i="1"/>
  <c r="Z70" i="1"/>
  <c r="Y70" i="1"/>
  <c r="X70" i="1"/>
  <c r="W70" i="1"/>
  <c r="V70" i="1"/>
  <c r="U70" i="1"/>
  <c r="T70" i="1"/>
  <c r="R70" i="1"/>
  <c r="S70" i="1" s="1"/>
  <c r="Q70" i="1"/>
  <c r="P70" i="1"/>
  <c r="O70" i="1"/>
  <c r="N70" i="1"/>
  <c r="H70" i="1"/>
  <c r="AG69" i="1"/>
  <c r="AF69" i="1"/>
  <c r="AE69" i="1"/>
  <c r="Y69" i="1"/>
  <c r="X69" i="1"/>
  <c r="W69" i="1"/>
  <c r="U69" i="1"/>
  <c r="T69" i="1"/>
  <c r="R69" i="1"/>
  <c r="S69" i="1" s="1"/>
  <c r="H69" i="1"/>
  <c r="AG68" i="1"/>
  <c r="AF68" i="1"/>
  <c r="AB68" i="1"/>
  <c r="AE68" i="1" s="1"/>
  <c r="Y68" i="1"/>
  <c r="X68" i="1"/>
  <c r="W68" i="1"/>
  <c r="V68" i="1"/>
  <c r="U68" i="1"/>
  <c r="T68" i="1"/>
  <c r="R68" i="1"/>
  <c r="S68" i="1" s="1"/>
  <c r="Q68" i="1"/>
  <c r="AG67" i="1"/>
  <c r="AF67" i="1"/>
  <c r="Y67" i="1"/>
  <c r="X67" i="1"/>
  <c r="W67" i="1"/>
  <c r="V67" i="1"/>
  <c r="U67" i="1"/>
  <c r="T67" i="1"/>
  <c r="R67" i="1"/>
  <c r="S67" i="1" s="1"/>
  <c r="P67" i="1"/>
  <c r="O67" i="1"/>
  <c r="N67" i="1"/>
  <c r="H67" i="1"/>
  <c r="AG66" i="1"/>
  <c r="AF66" i="1"/>
  <c r="Y66" i="1"/>
  <c r="X66" i="1"/>
  <c r="W66" i="1"/>
  <c r="V66" i="1"/>
  <c r="U66" i="1"/>
  <c r="T66" i="1"/>
  <c r="R66" i="1"/>
  <c r="S66" i="1" s="1"/>
  <c r="Q66" i="1"/>
  <c r="H66" i="1"/>
  <c r="AG65" i="1"/>
  <c r="AF65" i="1"/>
  <c r="Y65" i="1"/>
  <c r="X65" i="1"/>
  <c r="W65" i="1"/>
  <c r="V65" i="1"/>
  <c r="U65" i="1"/>
  <c r="T65" i="1"/>
  <c r="R65" i="1"/>
  <c r="S65" i="1" s="1"/>
  <c r="P65" i="1"/>
  <c r="O65" i="1"/>
  <c r="N65" i="1"/>
  <c r="H65" i="1"/>
  <c r="AG64" i="1"/>
  <c r="AF64" i="1"/>
  <c r="Y64" i="1"/>
  <c r="X64" i="1"/>
  <c r="W64" i="1"/>
  <c r="V64" i="1"/>
  <c r="U64" i="1"/>
  <c r="T64" i="1"/>
  <c r="R64" i="1"/>
  <c r="S64" i="1" s="1"/>
  <c r="P64" i="1"/>
  <c r="O64" i="1"/>
  <c r="N64" i="1"/>
  <c r="H64" i="1"/>
  <c r="AG63" i="1"/>
  <c r="AF63" i="1"/>
  <c r="Y63" i="1"/>
  <c r="X63" i="1"/>
  <c r="W63" i="1"/>
  <c r="V63" i="1"/>
  <c r="U63" i="1"/>
  <c r="T63" i="1"/>
  <c r="R63" i="1"/>
  <c r="S63" i="1" s="1"/>
  <c r="Q63" i="1"/>
  <c r="P63" i="1"/>
  <c r="O63" i="1"/>
  <c r="N63" i="1"/>
  <c r="H63" i="1"/>
  <c r="AG62" i="1"/>
  <c r="AE62" i="1"/>
  <c r="Y62" i="1"/>
  <c r="X62" i="1"/>
  <c r="W62" i="1"/>
  <c r="V62" i="1"/>
  <c r="U62" i="1"/>
  <c r="T62" i="1"/>
  <c r="R62" i="1"/>
  <c r="S62" i="1" s="1"/>
  <c r="Q62" i="1"/>
  <c r="P62" i="1"/>
  <c r="O62" i="1"/>
  <c r="N62" i="1"/>
  <c r="H62" i="1"/>
  <c r="AG61" i="1"/>
  <c r="AF61" i="1"/>
  <c r="AE61" i="1"/>
  <c r="Y61" i="1"/>
  <c r="X61" i="1"/>
  <c r="W61" i="1"/>
  <c r="V61" i="1"/>
  <c r="U61" i="1"/>
  <c r="T61" i="1"/>
  <c r="R61" i="1"/>
  <c r="S61" i="1" s="1"/>
  <c r="Q61" i="1"/>
  <c r="P61" i="1"/>
  <c r="O61" i="1"/>
  <c r="N61" i="1"/>
  <c r="H61" i="1"/>
  <c r="AG60" i="1"/>
  <c r="AF60" i="1"/>
  <c r="AE60" i="1"/>
  <c r="Y60" i="1"/>
  <c r="X60" i="1"/>
  <c r="W60" i="1"/>
  <c r="V60" i="1"/>
  <c r="U60" i="1"/>
  <c r="T60" i="1"/>
  <c r="R60" i="1"/>
  <c r="S60" i="1" s="1"/>
  <c r="P60" i="1"/>
  <c r="O60" i="1"/>
  <c r="N60" i="1"/>
  <c r="H60" i="1"/>
  <c r="AG59" i="1"/>
  <c r="AF59" i="1"/>
  <c r="AA59" i="1"/>
  <c r="Y59" i="1"/>
  <c r="X59" i="1"/>
  <c r="W59" i="1"/>
  <c r="V59" i="1"/>
  <c r="U59" i="1"/>
  <c r="T59" i="1"/>
  <c r="R59" i="1"/>
  <c r="S59" i="1" s="1"/>
  <c r="Q59" i="1"/>
  <c r="P59" i="1"/>
  <c r="O59" i="1"/>
  <c r="N59" i="1"/>
  <c r="H59" i="1"/>
  <c r="AG58" i="1"/>
  <c r="AF58" i="1"/>
  <c r="AB58" i="1"/>
  <c r="Y58" i="1"/>
  <c r="X58" i="1"/>
  <c r="W58" i="1"/>
  <c r="V58" i="1"/>
  <c r="U58" i="1"/>
  <c r="T58" i="1"/>
  <c r="R58" i="1"/>
  <c r="S58" i="1" s="1"/>
  <c r="Q58" i="1"/>
  <c r="P58" i="1"/>
  <c r="O58" i="1"/>
  <c r="N58" i="1"/>
  <c r="H58" i="1"/>
  <c r="AG57" i="1"/>
  <c r="AF57" i="1"/>
  <c r="Z57" i="1"/>
  <c r="Y57" i="1"/>
  <c r="X57" i="1"/>
  <c r="W57" i="1"/>
  <c r="V57" i="1"/>
  <c r="U57" i="1"/>
  <c r="T57" i="1"/>
  <c r="R57" i="1"/>
  <c r="S57" i="1" s="1"/>
  <c r="P57" i="1"/>
  <c r="O57" i="1"/>
  <c r="N57" i="1"/>
  <c r="H57" i="1"/>
  <c r="AG56" i="1"/>
  <c r="AF56" i="1"/>
  <c r="AB56" i="1"/>
  <c r="AE56" i="1" s="1"/>
  <c r="Y56" i="1"/>
  <c r="X56" i="1"/>
  <c r="W56" i="1"/>
  <c r="V56" i="1"/>
  <c r="U56" i="1"/>
  <c r="T56" i="1"/>
  <c r="R56" i="1"/>
  <c r="S56" i="1" s="1"/>
  <c r="Q56" i="1"/>
  <c r="P56" i="1"/>
  <c r="O56" i="1"/>
  <c r="N56" i="1"/>
  <c r="H56" i="1"/>
  <c r="AG55" i="1"/>
  <c r="AF55" i="1"/>
  <c r="AE55" i="1"/>
  <c r="Y55" i="1"/>
  <c r="X55" i="1"/>
  <c r="W55" i="1"/>
  <c r="V55" i="1"/>
  <c r="U55" i="1"/>
  <c r="T55" i="1"/>
  <c r="R55" i="1"/>
  <c r="S55" i="1" s="1"/>
  <c r="Q55" i="1"/>
  <c r="P55" i="1"/>
  <c r="O55" i="1"/>
  <c r="N55" i="1"/>
  <c r="H55" i="1"/>
  <c r="AG54" i="1"/>
  <c r="AF54" i="1"/>
  <c r="AC54" i="1"/>
  <c r="AB54" i="1"/>
  <c r="AA54" i="1"/>
  <c r="Z54" i="1"/>
  <c r="Y54" i="1"/>
  <c r="X54" i="1"/>
  <c r="W54" i="1"/>
  <c r="V54" i="1"/>
  <c r="U54" i="1"/>
  <c r="T54" i="1"/>
  <c r="R54" i="1"/>
  <c r="S54" i="1" s="1"/>
  <c r="P54" i="1"/>
  <c r="O54" i="1"/>
  <c r="N54" i="1"/>
  <c r="H54" i="1"/>
  <c r="AG53" i="1"/>
  <c r="AF53" i="1"/>
  <c r="AE53" i="1"/>
  <c r="AC53" i="1"/>
  <c r="AB53" i="1"/>
  <c r="Z53" i="1"/>
  <c r="Y53" i="1"/>
  <c r="X53" i="1"/>
  <c r="W53" i="1"/>
  <c r="V53" i="1"/>
  <c r="U53" i="1"/>
  <c r="T53" i="1"/>
  <c r="R53" i="1"/>
  <c r="S53" i="1" s="1"/>
  <c r="P53" i="1"/>
  <c r="O53" i="1"/>
  <c r="N53" i="1"/>
  <c r="H53" i="1"/>
  <c r="AG52" i="1"/>
  <c r="AF52" i="1"/>
  <c r="AE52" i="1"/>
  <c r="AC52" i="1"/>
  <c r="AB52" i="1"/>
  <c r="Z52" i="1"/>
  <c r="Y52" i="1"/>
  <c r="X52" i="1"/>
  <c r="W52" i="1"/>
  <c r="V52" i="1"/>
  <c r="U52" i="1"/>
  <c r="T52" i="1"/>
  <c r="R52" i="1"/>
  <c r="S52" i="1" s="1"/>
  <c r="Q52" i="1"/>
  <c r="P52" i="1"/>
  <c r="O52" i="1"/>
  <c r="N52" i="1"/>
  <c r="H52" i="1"/>
  <c r="AG51" i="1"/>
  <c r="AF51" i="1"/>
  <c r="AE51" i="1"/>
  <c r="AC51" i="1"/>
  <c r="AB51" i="1"/>
  <c r="Z51" i="1"/>
  <c r="Y51" i="1"/>
  <c r="X51" i="1"/>
  <c r="W51" i="1"/>
  <c r="V51" i="1"/>
  <c r="U51" i="1"/>
  <c r="T51" i="1"/>
  <c r="R51" i="1"/>
  <c r="S51" i="1" s="1"/>
  <c r="Q51" i="1"/>
  <c r="P51" i="1"/>
  <c r="O51" i="1"/>
  <c r="N51" i="1"/>
  <c r="H51" i="1"/>
  <c r="AG50" i="1"/>
  <c r="AF50" i="1"/>
  <c r="AE50" i="1"/>
  <c r="AC50" i="1"/>
  <c r="AB50" i="1"/>
  <c r="Z50" i="1"/>
  <c r="Y50" i="1"/>
  <c r="X50" i="1"/>
  <c r="W50" i="1"/>
  <c r="V50" i="1"/>
  <c r="U50" i="1"/>
  <c r="T50" i="1"/>
  <c r="R50" i="1"/>
  <c r="S50" i="1" s="1"/>
  <c r="P50" i="1"/>
  <c r="O50" i="1"/>
  <c r="N50" i="1"/>
  <c r="H50" i="1"/>
  <c r="AG49" i="1"/>
  <c r="AF49" i="1"/>
  <c r="AE49" i="1"/>
  <c r="AC49" i="1"/>
  <c r="AB49" i="1"/>
  <c r="Z49" i="1"/>
  <c r="Y49" i="1"/>
  <c r="X49" i="1"/>
  <c r="W49" i="1"/>
  <c r="V49" i="1"/>
  <c r="U49" i="1"/>
  <c r="T49" i="1"/>
  <c r="R49" i="1"/>
  <c r="S49" i="1" s="1"/>
  <c r="P49" i="1"/>
  <c r="O49" i="1"/>
  <c r="N49" i="1"/>
  <c r="H49" i="1"/>
  <c r="AG48" i="1"/>
  <c r="AF48" i="1"/>
  <c r="AE48" i="1"/>
  <c r="AC48" i="1"/>
  <c r="AB48" i="1"/>
  <c r="Z48" i="1"/>
  <c r="Y48" i="1"/>
  <c r="X48" i="1"/>
  <c r="W48" i="1"/>
  <c r="V48" i="1"/>
  <c r="U48" i="1"/>
  <c r="T48" i="1"/>
  <c r="R48" i="1"/>
  <c r="S48" i="1" s="1"/>
  <c r="P48" i="1"/>
  <c r="O48" i="1"/>
  <c r="N48" i="1"/>
  <c r="H48" i="1"/>
  <c r="AG47" i="1"/>
  <c r="AF47" i="1"/>
  <c r="AC47" i="1"/>
  <c r="Z47" i="1"/>
  <c r="Y47" i="1"/>
  <c r="X47" i="1"/>
  <c r="W47" i="1"/>
  <c r="V47" i="1"/>
  <c r="U47" i="1"/>
  <c r="T47" i="1"/>
  <c r="R47" i="1"/>
  <c r="S47" i="1" s="1"/>
  <c r="P47" i="1"/>
  <c r="O47" i="1"/>
  <c r="N47" i="1"/>
  <c r="H47" i="1"/>
  <c r="AG46" i="1"/>
  <c r="AF46" i="1"/>
  <c r="AC46" i="1"/>
  <c r="Z46" i="1"/>
  <c r="Y46" i="1"/>
  <c r="X46" i="1"/>
  <c r="W46" i="1"/>
  <c r="V46" i="1"/>
  <c r="U46" i="1"/>
  <c r="T46" i="1"/>
  <c r="R46" i="1"/>
  <c r="S46" i="1" s="1"/>
  <c r="P46" i="1"/>
  <c r="O46" i="1"/>
  <c r="N46" i="1"/>
  <c r="H46" i="1"/>
  <c r="AG45" i="1"/>
  <c r="AF45" i="1"/>
  <c r="AC45" i="1"/>
  <c r="Z45" i="1"/>
  <c r="Y45" i="1"/>
  <c r="X45" i="1"/>
  <c r="W45" i="1"/>
  <c r="V45" i="1"/>
  <c r="U45" i="1"/>
  <c r="T45" i="1"/>
  <c r="R45" i="1"/>
  <c r="S45" i="1" s="1"/>
  <c r="P45" i="1"/>
  <c r="O45" i="1"/>
  <c r="N45" i="1"/>
  <c r="H45" i="1"/>
  <c r="AG44" i="1"/>
  <c r="AF44" i="1"/>
  <c r="AC44" i="1"/>
  <c r="Z44" i="1"/>
  <c r="Y44" i="1"/>
  <c r="X44" i="1"/>
  <c r="W44" i="1"/>
  <c r="V44" i="1"/>
  <c r="U44" i="1"/>
  <c r="T44" i="1"/>
  <c r="R44" i="1"/>
  <c r="S44" i="1" s="1"/>
  <c r="P44" i="1"/>
  <c r="O44" i="1"/>
  <c r="N44" i="1"/>
  <c r="H44" i="1"/>
  <c r="AG43" i="1"/>
  <c r="AF43" i="1"/>
  <c r="AC43" i="1"/>
  <c r="Z43" i="1"/>
  <c r="Y43" i="1"/>
  <c r="X43" i="1"/>
  <c r="W43" i="1"/>
  <c r="V43" i="1"/>
  <c r="U43" i="1"/>
  <c r="T43" i="1"/>
  <c r="R43" i="1"/>
  <c r="S43" i="1" s="1"/>
  <c r="P43" i="1"/>
  <c r="O43" i="1"/>
  <c r="N43" i="1"/>
  <c r="H43" i="1"/>
  <c r="AG42" i="1"/>
  <c r="AF42" i="1"/>
  <c r="AC42" i="1"/>
  <c r="Z42" i="1"/>
  <c r="Y42" i="1"/>
  <c r="X42" i="1"/>
  <c r="W42" i="1"/>
  <c r="V42" i="1"/>
  <c r="U42" i="1"/>
  <c r="T42" i="1"/>
  <c r="R42" i="1"/>
  <c r="S42" i="1" s="1"/>
  <c r="P42" i="1"/>
  <c r="O42" i="1"/>
  <c r="N42" i="1"/>
  <c r="H42" i="1"/>
  <c r="AG41" i="1"/>
  <c r="AF41" i="1"/>
  <c r="AC41" i="1"/>
  <c r="Z41" i="1"/>
  <c r="Y41" i="1"/>
  <c r="X41" i="1"/>
  <c r="W41" i="1"/>
  <c r="V41" i="1"/>
  <c r="U41" i="1"/>
  <c r="T41" i="1"/>
  <c r="R41" i="1"/>
  <c r="S41" i="1" s="1"/>
  <c r="P41" i="1"/>
  <c r="O41" i="1"/>
  <c r="N41" i="1"/>
  <c r="H41" i="1"/>
  <c r="AG40" i="1"/>
  <c r="AF40" i="1"/>
  <c r="AC40" i="1"/>
  <c r="Y40" i="1"/>
  <c r="X40" i="1"/>
  <c r="W40" i="1"/>
  <c r="V40" i="1"/>
  <c r="U40" i="1"/>
  <c r="T40" i="1"/>
  <c r="R40" i="1"/>
  <c r="S40" i="1" s="1"/>
  <c r="P40" i="1"/>
  <c r="O40" i="1"/>
  <c r="N40" i="1"/>
  <c r="H40" i="1"/>
  <c r="AG39" i="1"/>
  <c r="AF39" i="1"/>
  <c r="AC39" i="1"/>
  <c r="Z39" i="1"/>
  <c r="Y39" i="1"/>
  <c r="X39" i="1"/>
  <c r="W39" i="1"/>
  <c r="V39" i="1"/>
  <c r="U39" i="1"/>
  <c r="T39" i="1"/>
  <c r="R39" i="1"/>
  <c r="S39" i="1" s="1"/>
  <c r="Q39" i="1"/>
  <c r="P39" i="1"/>
  <c r="O39" i="1"/>
  <c r="N39" i="1"/>
  <c r="AG38" i="1"/>
  <c r="AF38" i="1"/>
  <c r="AC38" i="1"/>
  <c r="Z38" i="1"/>
  <c r="Y38" i="1"/>
  <c r="X38" i="1"/>
  <c r="W38" i="1"/>
  <c r="V38" i="1"/>
  <c r="U38" i="1"/>
  <c r="T38" i="1"/>
  <c r="R38" i="1"/>
  <c r="S38" i="1" s="1"/>
  <c r="P38" i="1"/>
  <c r="O38" i="1"/>
  <c r="N38" i="1"/>
  <c r="H38" i="1"/>
  <c r="AG37" i="1"/>
  <c r="AF37" i="1"/>
  <c r="AC37" i="1"/>
  <c r="AB37" i="1"/>
  <c r="Z37" i="1"/>
  <c r="Y37" i="1"/>
  <c r="X37" i="1"/>
  <c r="W37" i="1"/>
  <c r="V37" i="1"/>
  <c r="U37" i="1"/>
  <c r="T37" i="1"/>
  <c r="R37" i="1"/>
  <c r="S37" i="1" s="1"/>
  <c r="Q37" i="1"/>
  <c r="P37" i="1"/>
  <c r="O37" i="1"/>
  <c r="N37" i="1"/>
  <c r="AG36" i="1"/>
  <c r="AF36" i="1"/>
  <c r="AB36" i="1"/>
  <c r="Y36" i="1"/>
  <c r="X36" i="1"/>
  <c r="W36" i="1"/>
  <c r="V36" i="1"/>
  <c r="U36" i="1"/>
  <c r="T36" i="1"/>
  <c r="R36" i="1"/>
  <c r="S36" i="1" s="1"/>
  <c r="Q36" i="1"/>
  <c r="P36" i="1"/>
  <c r="O36" i="1"/>
  <c r="N36" i="1"/>
  <c r="H36" i="1"/>
  <c r="AG35" i="1"/>
  <c r="AF35" i="1"/>
  <c r="Y35" i="1"/>
  <c r="X35" i="1"/>
  <c r="W35" i="1"/>
  <c r="V35" i="1"/>
  <c r="U35" i="1"/>
  <c r="T35" i="1"/>
  <c r="R35" i="1"/>
  <c r="S35" i="1" s="1"/>
  <c r="P35" i="1"/>
  <c r="O35" i="1"/>
  <c r="N35" i="1"/>
  <c r="M35" i="1"/>
  <c r="L35" i="1"/>
  <c r="J35" i="1"/>
  <c r="I35" i="1"/>
  <c r="H35" i="1"/>
  <c r="AG34" i="1"/>
  <c r="AF34" i="1"/>
  <c r="AB34" i="1"/>
  <c r="Z34" i="1"/>
  <c r="Y34" i="1"/>
  <c r="X34" i="1"/>
  <c r="W34" i="1"/>
  <c r="V34" i="1"/>
  <c r="U34" i="1"/>
  <c r="T34" i="1"/>
  <c r="R34" i="1"/>
  <c r="S34" i="1" s="1"/>
  <c r="Q34" i="1"/>
  <c r="P34" i="1"/>
  <c r="O34" i="1"/>
  <c r="N34" i="1"/>
  <c r="AG33" i="1"/>
  <c r="AF33" i="1"/>
  <c r="AB33" i="1"/>
  <c r="Z33" i="1"/>
  <c r="Y33" i="1"/>
  <c r="X33" i="1"/>
  <c r="W33" i="1"/>
  <c r="V33" i="1"/>
  <c r="U33" i="1"/>
  <c r="T33" i="1"/>
  <c r="R33" i="1"/>
  <c r="S33" i="1" s="1"/>
  <c r="Q33" i="1"/>
  <c r="P33" i="1"/>
  <c r="O33" i="1"/>
  <c r="N33" i="1"/>
  <c r="AG32" i="1"/>
  <c r="AF32" i="1"/>
  <c r="AB32" i="1"/>
  <c r="Z32" i="1"/>
  <c r="Y32" i="1"/>
  <c r="X32" i="1"/>
  <c r="W32" i="1"/>
  <c r="V32" i="1"/>
  <c r="U32" i="1"/>
  <c r="T32" i="1"/>
  <c r="R32" i="1"/>
  <c r="S32" i="1" s="1"/>
  <c r="Q32" i="1"/>
  <c r="P32" i="1"/>
  <c r="O32" i="1"/>
  <c r="N32" i="1"/>
  <c r="AG31" i="1"/>
  <c r="AF31" i="1"/>
  <c r="AB31" i="1"/>
  <c r="Z31" i="1"/>
  <c r="Y31" i="1"/>
  <c r="X31" i="1"/>
  <c r="W31" i="1"/>
  <c r="V31" i="1"/>
  <c r="U31" i="1"/>
  <c r="T31" i="1"/>
  <c r="R31" i="1"/>
  <c r="S31" i="1" s="1"/>
  <c r="Q31" i="1"/>
  <c r="P31" i="1"/>
  <c r="O31" i="1"/>
  <c r="N31" i="1"/>
  <c r="AG30" i="1"/>
  <c r="AF30" i="1"/>
  <c r="AB30" i="1"/>
  <c r="Z30" i="1"/>
  <c r="Y30" i="1"/>
  <c r="X30" i="1"/>
  <c r="W30" i="1"/>
  <c r="V30" i="1"/>
  <c r="U30" i="1"/>
  <c r="T30" i="1"/>
  <c r="R30" i="1"/>
  <c r="S30" i="1" s="1"/>
  <c r="Q30" i="1"/>
  <c r="P30" i="1"/>
  <c r="O30" i="1"/>
  <c r="N30" i="1"/>
  <c r="AG29" i="1"/>
  <c r="AF29" i="1"/>
  <c r="AB29" i="1"/>
  <c r="Z29" i="1"/>
  <c r="Y29" i="1"/>
  <c r="X29" i="1"/>
  <c r="W29" i="1"/>
  <c r="V29" i="1"/>
  <c r="U29" i="1"/>
  <c r="T29" i="1"/>
  <c r="R29" i="1"/>
  <c r="S29" i="1" s="1"/>
  <c r="Q29" i="1"/>
  <c r="P29" i="1"/>
  <c r="O29" i="1"/>
  <c r="N29" i="1"/>
  <c r="AG28" i="1"/>
  <c r="AF28" i="1"/>
  <c r="AB28" i="1"/>
  <c r="Z28" i="1"/>
  <c r="Y28" i="1"/>
  <c r="X28" i="1"/>
  <c r="W28" i="1"/>
  <c r="V28" i="1"/>
  <c r="U28" i="1"/>
  <c r="T28" i="1"/>
  <c r="R28" i="1"/>
  <c r="S28" i="1" s="1"/>
  <c r="Q28" i="1"/>
  <c r="P28" i="1"/>
  <c r="O28" i="1"/>
  <c r="N28" i="1"/>
  <c r="AG27" i="1"/>
  <c r="AF27" i="1"/>
  <c r="AB27" i="1"/>
  <c r="Z27" i="1"/>
  <c r="Y27" i="1"/>
  <c r="X27" i="1"/>
  <c r="W27" i="1"/>
  <c r="V27" i="1"/>
  <c r="U27" i="1"/>
  <c r="T27" i="1"/>
  <c r="R27" i="1"/>
  <c r="S27" i="1" s="1"/>
  <c r="Q27" i="1"/>
  <c r="P27" i="1"/>
  <c r="O27" i="1"/>
  <c r="N27" i="1"/>
  <c r="AG26" i="1"/>
  <c r="AF26" i="1"/>
  <c r="AB26" i="1"/>
  <c r="Z26" i="1"/>
  <c r="Y26" i="1"/>
  <c r="X26" i="1"/>
  <c r="W26" i="1"/>
  <c r="V26" i="1"/>
  <c r="U26" i="1"/>
  <c r="T26" i="1"/>
  <c r="R26" i="1"/>
  <c r="S26" i="1" s="1"/>
  <c r="Q26" i="1"/>
  <c r="P26" i="1"/>
  <c r="O26" i="1"/>
  <c r="N26" i="1"/>
  <c r="AG25" i="1"/>
  <c r="AF25" i="1"/>
  <c r="AB25" i="1"/>
  <c r="Z25" i="1"/>
  <c r="Y25" i="1"/>
  <c r="X25" i="1"/>
  <c r="W25" i="1"/>
  <c r="V25" i="1"/>
  <c r="U25" i="1"/>
  <c r="T25" i="1"/>
  <c r="R25" i="1"/>
  <c r="S25" i="1" s="1"/>
  <c r="Q25" i="1"/>
  <c r="P25" i="1"/>
  <c r="O25" i="1"/>
  <c r="N25" i="1"/>
  <c r="AG24" i="1"/>
  <c r="AF24" i="1"/>
  <c r="AB24" i="1"/>
  <c r="Z24" i="1"/>
  <c r="Y24" i="1"/>
  <c r="X24" i="1"/>
  <c r="W24" i="1"/>
  <c r="V24" i="1"/>
  <c r="U24" i="1"/>
  <c r="T24" i="1"/>
  <c r="R24" i="1"/>
  <c r="S24" i="1" s="1"/>
  <c r="Q24" i="1"/>
  <c r="P24" i="1"/>
  <c r="O24" i="1"/>
  <c r="N24" i="1"/>
  <c r="AG23" i="1"/>
  <c r="AF23" i="1"/>
  <c r="AB23" i="1"/>
  <c r="Z23" i="1"/>
  <c r="Y23" i="1"/>
  <c r="X23" i="1"/>
  <c r="W23" i="1"/>
  <c r="V23" i="1"/>
  <c r="U23" i="1"/>
  <c r="T23" i="1"/>
  <c r="R23" i="1"/>
  <c r="S23" i="1" s="1"/>
  <c r="Q23" i="1"/>
  <c r="P23" i="1"/>
  <c r="O23" i="1"/>
  <c r="N23" i="1"/>
  <c r="AG22" i="1"/>
  <c r="AF22" i="1"/>
  <c r="AB22" i="1"/>
  <c r="Z22" i="1"/>
  <c r="Y22" i="1"/>
  <c r="X22" i="1"/>
  <c r="W22" i="1"/>
  <c r="V22" i="1"/>
  <c r="U22" i="1"/>
  <c r="T22" i="1"/>
  <c r="R22" i="1"/>
  <c r="S22" i="1" s="1"/>
  <c r="Q22" i="1"/>
  <c r="P22" i="1"/>
  <c r="O22" i="1"/>
  <c r="N22" i="1"/>
  <c r="AG21" i="1"/>
  <c r="AF21" i="1"/>
  <c r="AB21" i="1"/>
  <c r="Z21" i="1"/>
  <c r="Y21" i="1"/>
  <c r="X21" i="1"/>
  <c r="W21" i="1"/>
  <c r="V21" i="1"/>
  <c r="U21" i="1"/>
  <c r="T21" i="1"/>
  <c r="R21" i="1"/>
  <c r="S21" i="1" s="1"/>
  <c r="Q21" i="1"/>
  <c r="P21" i="1"/>
  <c r="O21" i="1"/>
  <c r="N21" i="1"/>
  <c r="AG20" i="1"/>
  <c r="AF20" i="1"/>
  <c r="AB20" i="1"/>
  <c r="Z20" i="1"/>
  <c r="Y20" i="1"/>
  <c r="X20" i="1"/>
  <c r="W20" i="1"/>
  <c r="V20" i="1"/>
  <c r="U20" i="1"/>
  <c r="T20" i="1"/>
  <c r="R20" i="1"/>
  <c r="S20" i="1" s="1"/>
  <c r="Q20" i="1"/>
  <c r="P20" i="1"/>
  <c r="O20" i="1"/>
  <c r="N20" i="1"/>
  <c r="AG19" i="1"/>
  <c r="AF19" i="1"/>
  <c r="AB19" i="1"/>
  <c r="Z19" i="1"/>
  <c r="Y19" i="1"/>
  <c r="X19" i="1"/>
  <c r="W19" i="1"/>
  <c r="V19" i="1"/>
  <c r="U19" i="1"/>
  <c r="T19" i="1"/>
  <c r="R19" i="1"/>
  <c r="S19" i="1" s="1"/>
  <c r="Q19" i="1"/>
  <c r="P19" i="1"/>
  <c r="O19" i="1"/>
  <c r="N19" i="1"/>
  <c r="AG18" i="1"/>
  <c r="AF18" i="1"/>
  <c r="AB18" i="1"/>
  <c r="Z18" i="1"/>
  <c r="Y18" i="1"/>
  <c r="X18" i="1"/>
  <c r="W18" i="1"/>
  <c r="V18" i="1"/>
  <c r="U18" i="1"/>
  <c r="T18" i="1"/>
  <c r="R18" i="1"/>
  <c r="S18" i="1" s="1"/>
  <c r="Q18" i="1"/>
  <c r="P18" i="1"/>
  <c r="O18" i="1"/>
  <c r="N18" i="1"/>
  <c r="L18" i="1"/>
  <c r="J18" i="1"/>
  <c r="I18" i="1"/>
  <c r="AG17" i="1"/>
  <c r="AF17" i="1"/>
  <c r="AB17" i="1"/>
  <c r="Z17" i="1"/>
  <c r="Y17" i="1"/>
  <c r="X17" i="1"/>
  <c r="W17" i="1"/>
  <c r="V17" i="1"/>
  <c r="U17" i="1"/>
  <c r="T17" i="1"/>
  <c r="R17" i="1"/>
  <c r="S17" i="1" s="1"/>
  <c r="Q17" i="1"/>
  <c r="P17" i="1"/>
  <c r="O17" i="1"/>
  <c r="N17" i="1"/>
  <c r="L17" i="1"/>
  <c r="J17" i="1"/>
  <c r="I17" i="1"/>
  <c r="AG16" i="1"/>
  <c r="AF16" i="1"/>
  <c r="AB16" i="1"/>
  <c r="Z16" i="1"/>
  <c r="Y16" i="1"/>
  <c r="X16" i="1"/>
  <c r="W16" i="1"/>
  <c r="V16" i="1"/>
  <c r="U16" i="1"/>
  <c r="T16" i="1"/>
  <c r="R16" i="1"/>
  <c r="S16" i="1" s="1"/>
  <c r="Q16" i="1"/>
  <c r="P16" i="1"/>
  <c r="O16" i="1"/>
  <c r="N16" i="1"/>
  <c r="L16" i="1"/>
  <c r="J16" i="1"/>
  <c r="I16" i="1"/>
  <c r="AG15" i="1"/>
  <c r="AF15" i="1"/>
  <c r="AB15" i="1"/>
  <c r="Z15" i="1"/>
  <c r="Y15" i="1"/>
  <c r="X15" i="1"/>
  <c r="W15" i="1"/>
  <c r="V15" i="1"/>
  <c r="U15" i="1"/>
  <c r="T15" i="1"/>
  <c r="R15" i="1"/>
  <c r="S15" i="1" s="1"/>
  <c r="Q15" i="1"/>
  <c r="P15" i="1"/>
  <c r="O15" i="1"/>
  <c r="N15" i="1"/>
  <c r="L15" i="1"/>
  <c r="J15" i="1"/>
  <c r="I15" i="1"/>
  <c r="AG14" i="1"/>
  <c r="AF14" i="1"/>
  <c r="AB14" i="1"/>
  <c r="Z14" i="1"/>
  <c r="Y14" i="1"/>
  <c r="X14" i="1"/>
  <c r="W14" i="1"/>
  <c r="V14" i="1"/>
  <c r="U14" i="1"/>
  <c r="T14" i="1"/>
  <c r="R14" i="1"/>
  <c r="S14" i="1" s="1"/>
  <c r="Q14" i="1"/>
  <c r="P14" i="1"/>
  <c r="O14" i="1"/>
  <c r="N14" i="1"/>
  <c r="L14" i="1"/>
  <c r="J14" i="1"/>
  <c r="I14" i="1"/>
  <c r="AG13" i="1"/>
  <c r="AF13" i="1"/>
  <c r="AB13" i="1"/>
  <c r="Z13" i="1"/>
  <c r="Y13" i="1"/>
  <c r="X13" i="1"/>
  <c r="W13" i="1"/>
  <c r="V13" i="1"/>
  <c r="U13" i="1"/>
  <c r="T13" i="1"/>
  <c r="R13" i="1"/>
  <c r="S13" i="1" s="1"/>
  <c r="Q13" i="1"/>
  <c r="P13" i="1"/>
  <c r="O13" i="1"/>
  <c r="N13" i="1"/>
  <c r="L13" i="1"/>
  <c r="J13" i="1"/>
  <c r="I13" i="1"/>
  <c r="AG12" i="1"/>
  <c r="AF12" i="1"/>
  <c r="AB12" i="1"/>
  <c r="Z12" i="1"/>
  <c r="Y12" i="1"/>
  <c r="X12" i="1"/>
  <c r="W12" i="1"/>
  <c r="V12" i="1"/>
  <c r="U12" i="1"/>
  <c r="T12" i="1"/>
  <c r="R12" i="1"/>
  <c r="S12" i="1" s="1"/>
  <c r="Q12" i="1"/>
  <c r="P12" i="1"/>
  <c r="O12" i="1"/>
  <c r="N12" i="1"/>
  <c r="L12" i="1"/>
  <c r="J12" i="1"/>
  <c r="I12" i="1"/>
  <c r="AG11" i="1"/>
  <c r="AF11" i="1"/>
  <c r="AB11" i="1"/>
  <c r="Z11" i="1"/>
  <c r="Y11" i="1"/>
  <c r="X11" i="1"/>
  <c r="W11" i="1"/>
  <c r="V11" i="1"/>
  <c r="U11" i="1"/>
  <c r="T11" i="1"/>
  <c r="R11" i="1"/>
  <c r="S11" i="1" s="1"/>
  <c r="Q11" i="1"/>
  <c r="P11" i="1"/>
  <c r="O11" i="1"/>
  <c r="N11" i="1"/>
  <c r="L11" i="1"/>
  <c r="J11" i="1"/>
  <c r="I11" i="1"/>
  <c r="AG10" i="1"/>
  <c r="AF10" i="1"/>
  <c r="AB10" i="1"/>
  <c r="Z10" i="1"/>
  <c r="Y10" i="1"/>
  <c r="X10" i="1"/>
  <c r="W10" i="1"/>
  <c r="V10" i="1"/>
  <c r="U10" i="1"/>
  <c r="T10" i="1"/>
  <c r="R10" i="1"/>
  <c r="S10" i="1" s="1"/>
  <c r="Q10" i="1"/>
  <c r="P10" i="1"/>
  <c r="O10" i="1"/>
  <c r="N10" i="1"/>
  <c r="L10" i="1"/>
  <c r="J10" i="1"/>
  <c r="I10" i="1"/>
  <c r="AG9" i="1"/>
  <c r="AF9" i="1"/>
  <c r="AB9" i="1"/>
  <c r="Z9" i="1"/>
  <c r="Y9" i="1"/>
  <c r="X9" i="1"/>
  <c r="W9" i="1"/>
  <c r="V9" i="1"/>
  <c r="U9" i="1"/>
  <c r="T9" i="1"/>
  <c r="R9" i="1"/>
  <c r="S9" i="1" s="1"/>
  <c r="Q9" i="1"/>
  <c r="P9" i="1"/>
  <c r="O9" i="1"/>
  <c r="N9" i="1"/>
  <c r="L9" i="1"/>
  <c r="J9" i="1"/>
  <c r="I9" i="1"/>
  <c r="AG8" i="1"/>
  <c r="AF8" i="1"/>
  <c r="AB8" i="1"/>
  <c r="Z8" i="1"/>
  <c r="Y8" i="1"/>
  <c r="X8" i="1"/>
  <c r="W8" i="1"/>
  <c r="V8" i="1"/>
  <c r="U8" i="1"/>
  <c r="T8" i="1"/>
  <c r="R8" i="1"/>
  <c r="S8" i="1" s="1"/>
  <c r="Q8" i="1"/>
  <c r="P8" i="1"/>
  <c r="O8" i="1"/>
  <c r="N8" i="1"/>
  <c r="L8" i="1"/>
  <c r="J8" i="1"/>
  <c r="I8" i="1"/>
  <c r="AG7" i="1"/>
  <c r="AF7" i="1"/>
  <c r="AB7" i="1"/>
  <c r="Z7" i="1"/>
  <c r="Y7" i="1"/>
  <c r="X7" i="1"/>
  <c r="W7" i="1"/>
  <c r="V7" i="1"/>
  <c r="U7" i="1"/>
  <c r="T7" i="1"/>
  <c r="R7" i="1"/>
  <c r="S7" i="1" s="1"/>
  <c r="Q7" i="1"/>
  <c r="P7" i="1"/>
  <c r="O7" i="1"/>
  <c r="N7" i="1"/>
  <c r="L7" i="1"/>
  <c r="J7" i="1"/>
  <c r="I7" i="1"/>
  <c r="AG6" i="1"/>
  <c r="AF6" i="1"/>
  <c r="AB6" i="1"/>
  <c r="Z6" i="1"/>
  <c r="Y6" i="1"/>
  <c r="X6" i="1"/>
  <c r="W6" i="1"/>
  <c r="V6" i="1"/>
  <c r="U6" i="1"/>
  <c r="T6" i="1"/>
  <c r="R6" i="1"/>
  <c r="S6" i="1" s="1"/>
  <c r="Q6" i="1"/>
  <c r="P6" i="1"/>
  <c r="O6" i="1"/>
  <c r="N6" i="1"/>
  <c r="L6" i="1"/>
  <c r="J6" i="1"/>
  <c r="I6" i="1"/>
  <c r="AG5" i="1"/>
  <c r="AF5" i="1"/>
  <c r="AB5" i="1"/>
  <c r="Z5" i="1"/>
  <c r="Y5" i="1"/>
  <c r="X5" i="1"/>
  <c r="W5" i="1"/>
  <c r="V5" i="1"/>
  <c r="U5" i="1"/>
  <c r="T5" i="1"/>
  <c r="R5" i="1"/>
  <c r="S5" i="1" s="1"/>
  <c r="Q5" i="1"/>
  <c r="P5" i="1"/>
  <c r="O5" i="1"/>
  <c r="N5" i="1"/>
  <c r="L5" i="1"/>
  <c r="J5" i="1"/>
  <c r="I5" i="1"/>
  <c r="AG4" i="1"/>
  <c r="AF4" i="1"/>
  <c r="AB4" i="1"/>
  <c r="Z4" i="1"/>
  <c r="Y4" i="1"/>
  <c r="X4" i="1"/>
  <c r="W4" i="1"/>
  <c r="V4" i="1"/>
  <c r="U4" i="1"/>
  <c r="T4" i="1"/>
  <c r="R4" i="1"/>
  <c r="S4" i="1" s="1"/>
  <c r="Q4" i="1"/>
  <c r="P4" i="1"/>
  <c r="O4" i="1"/>
  <c r="N4" i="1"/>
  <c r="L4" i="1"/>
  <c r="J4" i="1"/>
  <c r="I4" i="1"/>
  <c r="AG3" i="1"/>
  <c r="AF3" i="1"/>
  <c r="Y3" i="1"/>
  <c r="X3" i="1"/>
  <c r="W3" i="1"/>
  <c r="V3" i="1"/>
  <c r="U3" i="1"/>
  <c r="T3" i="1"/>
  <c r="R3" i="1"/>
  <c r="S3" i="1" s="1"/>
  <c r="Q3" i="1"/>
  <c r="P3" i="1"/>
  <c r="O3" i="1"/>
  <c r="N3" i="1"/>
  <c r="L3" i="1"/>
  <c r="J3" i="1"/>
  <c r="I3" i="1"/>
  <c r="H3" i="1"/>
  <c r="AG2" i="1"/>
  <c r="AF2" i="1"/>
  <c r="AB2" i="1"/>
  <c r="Y2" i="1"/>
  <c r="X2" i="1"/>
  <c r="W2" i="1"/>
  <c r="V2" i="1"/>
  <c r="U2" i="1"/>
  <c r="T2" i="1"/>
  <c r="R2" i="1"/>
  <c r="S2" i="1" s="1"/>
  <c r="P2" i="1"/>
  <c r="O2" i="1"/>
  <c r="N2" i="1"/>
  <c r="H2" i="1"/>
  <c r="AF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tc={65F07EA8-AD48-4936-BB80-373DE848BF33}</author>
    <author>Thiago Lopes</author>
    <author>tc={0224D497-2D2E-4D29-B67A-AE33C083D868}</author>
    <author>tc={EF452225-0720-4078-9D99-0FA49AC0FFE0}</author>
    <author>tc={F7AEBDC2-CC57-4AEA-A2C5-98BC85B83B1E}</author>
    <author>tc={91FE33A4-2A58-4693-855A-4FA3FF49EB3D}</author>
    <author>tc={CF198D97-237E-4327-91BF-7A9531DB1C25}</author>
    <author>tc={F2EF66D2-4BFC-4573-A093-86A9CC375308}</author>
    <author>tc={4DA0313F-82C1-4520-834A-609574293573}</author>
    <author>tc={ABE9F701-A548-42AC-BF03-8EEF3C83E618}</author>
    <author>tc={C53DF26B-3A26-4DBD-B4ED-A5FD545D8558}</author>
    <author>tc={3A6F82D7-74A4-4002-8A3E-6FD76138B92F}</author>
    <author>tc={9972678E-CE07-4503-81AD-DF4B4CF95F11}</author>
    <author>tc={9B4BD957-C89A-4CE1-B0AB-83F6F5FF6A8D}</author>
    <author>tc={555A9B21-80C8-409A-A00B-DC19F086490D}</author>
    <author>tc={25C092B9-1C60-4EF2-A2B4-61709C04782A}</author>
  </authors>
  <commentList>
    <comment ref="D2" authorId="0" shapeId="0" xr:uid="{65F07EA8-AD48-4936-BB80-373DE848BF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Motor - abril</t>
      </text>
    </comment>
    <comment ref="G2" authorId="1" shapeId="0" xr:uid="{0AF1E953-0408-4E59-97F8-B86EE8BFE2DF}">
      <text>
        <r>
          <rPr>
            <b/>
            <sz val="9"/>
            <color indexed="81"/>
            <rFont val="Segoe UI"/>
            <family val="2"/>
          </rPr>
          <t>Thiago Lopes:
Alternador: 17 a 20/06.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2" authorId="1" shapeId="0" xr:uid="{E1E320B1-D305-4D3F-945C-E06CF28599C0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G3" authorId="1" shapeId="0" xr:uid="{26D75835-DFC2-48EC-A989-4AA334194CF4}">
      <text>
        <r>
          <rPr>
            <b/>
            <sz val="9"/>
            <color indexed="81"/>
            <rFont val="Segoe UI"/>
            <family val="2"/>
          </rPr>
          <t>Thiago Lopes:
ABB - 40 dias
arteche -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37" authorId="1" shapeId="0" xr:uid="{0F61F7C5-1016-47F2-B34D-5FB49BCA7E7C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E39" authorId="2" shapeId="0" xr:uid="{0224D497-2D2E-4D29-B67A-AE33C083D8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 11/06</t>
      </text>
    </comment>
    <comment ref="I40" authorId="1" shapeId="0" xr:uid="{B412D3FE-C704-4C4A-B703-1E61A19F502C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W40" authorId="3" shapeId="0" xr:uid="{EF452225-0720-4078-9D99-0FA49AC0FF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302.183,96</t>
      </text>
    </comment>
    <comment ref="E51" authorId="4" shapeId="0" xr:uid="{F7AEBDC2-CC57-4AEA-A2C5-98BC85B83B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aprovação cliente</t>
      </text>
    </comment>
    <comment ref="I55" authorId="1" shapeId="0" xr:uid="{71BC3799-8DDF-49C4-92B6-8E668A6B6B65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56" authorId="1" shapeId="0" xr:uid="{92D4B3F9-B3DA-461F-878C-54127D19B81A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57" authorId="1" shapeId="0" xr:uid="{891DC365-85B9-4D3A-B9CC-A8A0EA71BFA2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59" authorId="1" shapeId="0" xr:uid="{1D838C98-1C74-446B-B59D-52817638D221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60" authorId="1" shapeId="0" xr:uid="{399614C3-0CB6-45C8-A71F-47DD859BFD8F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L60" authorId="1" shapeId="0" xr:uid="{B0A23870-5316-4CEB-B1BE-01AD3DB16BB0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W60" authorId="5" shapeId="0" xr:uid="{91FE33A4-2A58-4693-855A-4FA3FF49EB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252.753,44</t>
      </text>
    </comment>
    <comment ref="E61" authorId="6" shapeId="0" xr:uid="{CF198D97-237E-4327-91BF-7A9531DB1C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Motor - março</t>
      </text>
    </comment>
    <comment ref="W61" authorId="7" shapeId="0" xr:uid="{F2EF66D2-4BFC-4573-A093-86A9CC3753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150.408,08</t>
      </text>
    </comment>
    <comment ref="I62" authorId="1" shapeId="0" xr:uid="{66303DB9-C5E8-443A-9154-24EED9AA8E61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62" authorId="1" shapeId="0" xr:uid="{B5325505-E9D7-421F-A97C-B2B78649C50B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M62" authorId="1" shapeId="0" xr:uid="{7849DEFA-F1EB-4063-B65B-16C6D398D3FA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W62" authorId="8" shapeId="0" xr:uid="{4DA0313F-82C1-4520-834A-6095742935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64622</t>
      </text>
    </comment>
    <comment ref="I63" authorId="1" shapeId="0" xr:uid="{6AF28FD1-9EC3-49F6-AE84-8C4A69B3F433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64" authorId="1" shapeId="0" xr:uid="{D7F59AE3-8B2F-4F13-8672-B1F9A502D8CB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65" authorId="1" shapeId="0" xr:uid="{D586FE28-CBA6-4067-B7DD-F0031E7204E8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67" authorId="1" shapeId="0" xr:uid="{FC6FF160-10A4-43D4-8F7E-E620F53DCB6D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69" authorId="1" shapeId="0" xr:uid="{16F18D2B-3761-4102-9DFD-F6AEAF134432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I70" authorId="1" shapeId="0" xr:uid="{DF34195F-A0E3-4A50-BED8-982099BD58E2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M70" authorId="9" shapeId="0" xr:uid="{ABE9F701-A548-42AC-BF03-8EEF3C83E6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 NV
TQ HZ 500L</t>
      </text>
    </comment>
    <comment ref="M71" authorId="10" shapeId="0" xr:uid="{C53DF26B-3A26-4DBD-B4ED-A5FD545D85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 NV
TQ HZ 500</t>
      </text>
    </comment>
    <comment ref="M72" authorId="11" shapeId="0" xr:uid="{3A6F82D7-74A4-4002-8A3E-6FD76138B9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 NV
TQ HZ 500</t>
      </text>
    </comment>
    <comment ref="M73" authorId="12" shapeId="0" xr:uid="{9972678E-CE07-4503-81AD-DF4B4CF95F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CH NV
TQ HZ 1000L
</t>
      </text>
    </comment>
    <comment ref="M74" authorId="13" shapeId="0" xr:uid="{9B4BD957-C89A-4CE1-B0AB-83F6F5FF6A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 NV
TQ HZ 1000L</t>
      </text>
    </comment>
    <comment ref="D75" authorId="14" shapeId="0" xr:uid="{555A9B21-80C8-409A-A00B-DC19F08649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Motor - Abril/Maio</t>
      </text>
    </comment>
    <comment ref="E75" authorId="15" shapeId="0" xr:uid="{25C092B9-1C60-4EF2-A2B4-61709C0478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Atenuado 75DB</t>
      </text>
    </comment>
  </commentList>
</comments>
</file>

<file path=xl/sharedStrings.xml><?xml version="1.0" encoding="utf-8"?>
<sst xmlns="http://schemas.openxmlformats.org/spreadsheetml/2006/main" count="416" uniqueCount="221">
  <si>
    <t>INFO</t>
  </si>
  <si>
    <t>FÁBRICA</t>
  </si>
  <si>
    <t>Coluna1</t>
  </si>
  <si>
    <t>CLIENTE</t>
  </si>
  <si>
    <t>QTD</t>
  </si>
  <si>
    <t>MARCA</t>
  </si>
  <si>
    <t>GMG</t>
  </si>
  <si>
    <t>QC</t>
  </si>
  <si>
    <t>QC BORNES</t>
  </si>
  <si>
    <t>QTA</t>
  </si>
  <si>
    <t>ACESS</t>
  </si>
  <si>
    <t>MOTOR</t>
  </si>
  <si>
    <t>ALTERNADOR</t>
  </si>
  <si>
    <t>BASE</t>
  </si>
  <si>
    <t>CARENAGEM</t>
  </si>
  <si>
    <t>ITENS FALTANTES</t>
  </si>
  <si>
    <t>SEPARADO</t>
  </si>
  <si>
    <t>S/ Pedidos</t>
  </si>
  <si>
    <t>SEM PREÇO</t>
  </si>
  <si>
    <t>VALOR BRUTO</t>
  </si>
  <si>
    <t>INVESTIMENTO</t>
  </si>
  <si>
    <t>PA</t>
  </si>
  <si>
    <t>FATURADO</t>
  </si>
  <si>
    <r>
      <t xml:space="preserve">INVESTIMENTO </t>
    </r>
    <r>
      <rPr>
        <b/>
        <sz val="10"/>
        <color theme="1"/>
        <rFont val="Aptos Narrow"/>
        <family val="2"/>
        <scheme val="minor"/>
      </rPr>
      <t>(</t>
    </r>
    <r>
      <rPr>
        <b/>
        <sz val="10"/>
        <color rgb="FFFFFF00"/>
        <rFont val="Aptos Narrow"/>
        <family val="2"/>
        <scheme val="minor"/>
      </rPr>
      <t>PAGO</t>
    </r>
    <r>
      <rPr>
        <b/>
        <sz val="10"/>
        <color theme="1"/>
        <rFont val="Aptos Narrow"/>
        <family val="2"/>
        <scheme val="minor"/>
      </rPr>
      <t>)</t>
    </r>
  </si>
  <si>
    <t>Orçamento MP</t>
  </si>
  <si>
    <t>TIME PROD</t>
  </si>
  <si>
    <t>ESTQ.</t>
  </si>
  <si>
    <t>PA (PG)</t>
  </si>
  <si>
    <t>PRONTO</t>
  </si>
  <si>
    <t>DATA CONTRATUAL</t>
  </si>
  <si>
    <t>DATA EMISSÃO</t>
  </si>
  <si>
    <t>ABR 450 KVA</t>
  </si>
  <si>
    <t>005983</t>
  </si>
  <si>
    <t>005983/044361 CONCESSI DA LINH</t>
  </si>
  <si>
    <t>SIM</t>
  </si>
  <si>
    <t>-</t>
  </si>
  <si>
    <t>CAR 175 KVA</t>
  </si>
  <si>
    <t>006353</t>
  </si>
  <si>
    <t>006353/044769 ISA ENERGIA BRAS</t>
  </si>
  <si>
    <t>CAR 55 KVA 380</t>
  </si>
  <si>
    <t>006533</t>
  </si>
  <si>
    <t>006533/044918 ELETRONET S.A</t>
  </si>
  <si>
    <t>PERKINS</t>
  </si>
  <si>
    <t>CAR 55 KVA 220</t>
  </si>
  <si>
    <t>006556</t>
  </si>
  <si>
    <t>006556/045021 ELETRONET S.A</t>
  </si>
  <si>
    <t>006558</t>
  </si>
  <si>
    <t>006558/045023 ELETRONET S.A</t>
  </si>
  <si>
    <t>006560</t>
  </si>
  <si>
    <t>006560/045025 ELETRONET S.A</t>
  </si>
  <si>
    <t>006562</t>
  </si>
  <si>
    <t>006562/045027 ELETRONET S.A</t>
  </si>
  <si>
    <t>006564</t>
  </si>
  <si>
    <t>006564/045029 ELETRONET S.A</t>
  </si>
  <si>
    <t>006566</t>
  </si>
  <si>
    <t>006566/045031 ELETRONET S.A</t>
  </si>
  <si>
    <t>006568</t>
  </si>
  <si>
    <t>006568/045033 ELETRONET S.A</t>
  </si>
  <si>
    <t>006570</t>
  </si>
  <si>
    <t>006570/045035 ELETRONET S.A</t>
  </si>
  <si>
    <t>006572</t>
  </si>
  <si>
    <t>006572/045037 ELETRONET S.A</t>
  </si>
  <si>
    <t>006574</t>
  </si>
  <si>
    <t>006574/045039 ELETRONET S.A</t>
  </si>
  <si>
    <t>006576</t>
  </si>
  <si>
    <t>006576/045041 ELETRONET S.A</t>
  </si>
  <si>
    <t>006578</t>
  </si>
  <si>
    <t>006578/045043 ELETRONET S.A</t>
  </si>
  <si>
    <t>006580</t>
  </si>
  <si>
    <t>006580/045045 ELETRONET S.A</t>
  </si>
  <si>
    <t>006582</t>
  </si>
  <si>
    <t>006582/045047 ELETRONET S.A</t>
  </si>
  <si>
    <t>006584</t>
  </si>
  <si>
    <t>006584/045049 ELETRONET S.A</t>
  </si>
  <si>
    <t>006586</t>
  </si>
  <si>
    <t>006586/045053 ELETRONET S.A</t>
  </si>
  <si>
    <t>006588</t>
  </si>
  <si>
    <t>006588/045055 ELETRONET S.A</t>
  </si>
  <si>
    <t>006590</t>
  </si>
  <si>
    <t>006590/045057 ELETRONET S.A</t>
  </si>
  <si>
    <t>006592</t>
  </si>
  <si>
    <t>006592/045059 ELETRONET S.A</t>
  </si>
  <si>
    <t>006594</t>
  </si>
  <si>
    <t>006594/045061 ELETRONET S.A</t>
  </si>
  <si>
    <t>006596</t>
  </si>
  <si>
    <t>006596/045063 ELETRONET S.A</t>
  </si>
  <si>
    <t>006598</t>
  </si>
  <si>
    <t>006598/045065 ELETRONET S.A</t>
  </si>
  <si>
    <t>006600</t>
  </si>
  <si>
    <t>006600/045067 ELETRONET S.A</t>
  </si>
  <si>
    <t>006602</t>
  </si>
  <si>
    <t>006602/045069 ELETRONET S.A</t>
  </si>
  <si>
    <t>006604</t>
  </si>
  <si>
    <t>006604/045071 ELETRONET S.A</t>
  </si>
  <si>
    <t>006606</t>
  </si>
  <si>
    <t>006606/045073 ELETRONET S.A</t>
  </si>
  <si>
    <t>006608</t>
  </si>
  <si>
    <t>006608/045075 ELETRONET S.A</t>
  </si>
  <si>
    <t>006610</t>
  </si>
  <si>
    <t>006610/045077 ELETRONET S.A</t>
  </si>
  <si>
    <t>006612</t>
  </si>
  <si>
    <t>006612/045079 ELETRONET S.A</t>
  </si>
  <si>
    <t>006614</t>
  </si>
  <si>
    <t>006614/045081 ELETRONET S.A</t>
  </si>
  <si>
    <t>ABR 85 KVA</t>
  </si>
  <si>
    <t>006320</t>
  </si>
  <si>
    <t>006320/044712 ISA ENERGIA BRAS</t>
  </si>
  <si>
    <t>CAR 290 KVA</t>
  </si>
  <si>
    <t>006882</t>
  </si>
  <si>
    <t>006882/167617 CONDOMINIO SPAZI</t>
  </si>
  <si>
    <t>CAR 500 KVA</t>
  </si>
  <si>
    <t>006372</t>
  </si>
  <si>
    <t>006372/044795 SUP IRMAOS LOPES</t>
  </si>
  <si>
    <t>SCANIA</t>
  </si>
  <si>
    <t>ABR 330 KVA</t>
  </si>
  <si>
    <t>006322</t>
  </si>
  <si>
    <t>006322/044713 ISA ENERGIA BRAS</t>
  </si>
  <si>
    <t>006130</t>
  </si>
  <si>
    <t>006130/044495 SRC ENERGY - USINA APOLONIO SALES</t>
  </si>
  <si>
    <t>VOLVO</t>
  </si>
  <si>
    <t>ABR 250 KVA</t>
  </si>
  <si>
    <t>005860</t>
  </si>
  <si>
    <t>005860/167394 CIA SANEAMENTO B</t>
  </si>
  <si>
    <t>SIM 2X</t>
  </si>
  <si>
    <t>ABR 15 KVA</t>
  </si>
  <si>
    <t>006287</t>
  </si>
  <si>
    <t>006287/044650 CONCESSIONARIA R</t>
  </si>
  <si>
    <t>006289</t>
  </si>
  <si>
    <t>006289/044652 CONCESSIONARIA R</t>
  </si>
  <si>
    <t>006297</t>
  </si>
  <si>
    <t>006297/044660 CONCESSIONARIA R</t>
  </si>
  <si>
    <t>006291</t>
  </si>
  <si>
    <t>006291/044654 CONCESSIONARIA R</t>
  </si>
  <si>
    <t>006299</t>
  </si>
  <si>
    <t>006299/044662 CONCESSIONARIA R</t>
  </si>
  <si>
    <t>006293</t>
  </si>
  <si>
    <t>006293/044656 CONCESSIONARIA R</t>
  </si>
  <si>
    <t>006295</t>
  </si>
  <si>
    <t>006295/044658 CONCESSIONARIA R</t>
  </si>
  <si>
    <t>006358</t>
  </si>
  <si>
    <t>006358/044781 ISA ENERGIA BRAS</t>
  </si>
  <si>
    <t>ABR 50 KVA</t>
  </si>
  <si>
    <t>006356</t>
  </si>
  <si>
    <t>006356/044773 ISA ENERGIA BRAS</t>
  </si>
  <si>
    <t>006354</t>
  </si>
  <si>
    <t>006354/044770 ISA ENERGIA BRAS</t>
  </si>
  <si>
    <t>006516</t>
  </si>
  <si>
    <t>006516/167490 HTMS ENERGIA LTD</t>
  </si>
  <si>
    <t>CAR 220 KVA</t>
  </si>
  <si>
    <t>006488</t>
  </si>
  <si>
    <t>006488/167477 UNIVERSIDADE FED</t>
  </si>
  <si>
    <t>ABR 360 KVA</t>
  </si>
  <si>
    <t>006954</t>
  </si>
  <si>
    <t>006954/045357 CONCESSI DAS LIN</t>
  </si>
  <si>
    <t>006955</t>
  </si>
  <si>
    <t>006955/045359 CONCES  RODOANEL</t>
  </si>
  <si>
    <t>CAR 750KVA</t>
  </si>
  <si>
    <t>006283</t>
  </si>
  <si>
    <t>006283/044509 ERLI AIMI</t>
  </si>
  <si>
    <t>CAR 250 KVA</t>
  </si>
  <si>
    <t>006350</t>
  </si>
  <si>
    <t>006350/167395 MINI MERCADO HOR</t>
  </si>
  <si>
    <t>ABR 800 KVA</t>
  </si>
  <si>
    <t>005897</t>
  </si>
  <si>
    <t>005897/044239 LOGISTICA AMBIEN</t>
  </si>
  <si>
    <t>CAR</t>
  </si>
  <si>
    <t>005367</t>
  </si>
  <si>
    <r>
      <t>005367 CLARO S A-</t>
    </r>
    <r>
      <rPr>
        <b/>
        <sz val="11"/>
        <color rgb="FF0070C0"/>
        <rFont val="Aptos Narrow"/>
        <family val="2"/>
        <scheme val="minor"/>
      </rPr>
      <t>REBOQUE</t>
    </r>
  </si>
  <si>
    <t>006383</t>
  </si>
  <si>
    <t>006383 ADVOCACIA BELLINATI PER</t>
  </si>
  <si>
    <t>ABR 550 KVA</t>
  </si>
  <si>
    <t>005889</t>
  </si>
  <si>
    <t>005889 INSTITUTO HERMES PARDIN</t>
  </si>
  <si>
    <t>CAR 400 KVA</t>
  </si>
  <si>
    <t>006284</t>
  </si>
  <si>
    <t>006284/044511 ERLI AIMI</t>
  </si>
  <si>
    <t>CAR 40 KVA</t>
  </si>
  <si>
    <t>005710</t>
  </si>
  <si>
    <t>005710/044010 INTERLIGACAO ELE</t>
  </si>
  <si>
    <t>CAR 60 KVA</t>
  </si>
  <si>
    <t>005004</t>
  </si>
  <si>
    <r>
      <t xml:space="preserve">005004/043212 CLARO S A - 65D </t>
    </r>
    <r>
      <rPr>
        <b/>
        <sz val="11"/>
        <color rgb="FF0070C0"/>
        <rFont val="Aptos Narrow"/>
        <family val="2"/>
        <scheme val="minor"/>
      </rPr>
      <t>MARAGOGI</t>
    </r>
  </si>
  <si>
    <t>ABR 100 KVA</t>
  </si>
  <si>
    <t>005369</t>
  </si>
  <si>
    <t>005369/043628 CLARO S.A</t>
  </si>
  <si>
    <t>005012</t>
  </si>
  <si>
    <r>
      <t xml:space="preserve">005012/043216 CLARO S A - </t>
    </r>
    <r>
      <rPr>
        <b/>
        <sz val="11"/>
        <color rgb="FF0070C0"/>
        <rFont val="Aptos Narrow"/>
        <family val="2"/>
        <scheme val="minor"/>
      </rPr>
      <t>Lajes</t>
    </r>
  </si>
  <si>
    <t>SIM-PTTA</t>
  </si>
  <si>
    <t>CAR 75 KVA</t>
  </si>
  <si>
    <t>006160</t>
  </si>
  <si>
    <t>006160/044507 REDE DOR SAO LUI</t>
  </si>
  <si>
    <t>005542</t>
  </si>
  <si>
    <t>005542 CLARO S A</t>
  </si>
  <si>
    <t>CERT.</t>
  </si>
  <si>
    <t>006186</t>
  </si>
  <si>
    <t>006186 CLARO S A</t>
  </si>
  <si>
    <t>QCS</t>
  </si>
  <si>
    <t>005943</t>
  </si>
  <si>
    <t xml:space="preserve">005943/044047 BLBW TECNOLOGIA </t>
  </si>
  <si>
    <t>SIM -2 QCS</t>
  </si>
  <si>
    <t>SIM - 1QTA</t>
  </si>
  <si>
    <t>CAR 100 KVA</t>
  </si>
  <si>
    <t>004962</t>
  </si>
  <si>
    <t>004962 SSP TRANSMISSORA DE ENE</t>
  </si>
  <si>
    <t>CAR 140 KVA</t>
  </si>
  <si>
    <t>004964</t>
  </si>
  <si>
    <t>004964 SSP TRANSMISSORA DE ENE</t>
  </si>
  <si>
    <t>004966</t>
  </si>
  <si>
    <t>004966 SSP TRANSMISSORA DE ENE</t>
  </si>
  <si>
    <t>004968</t>
  </si>
  <si>
    <t>004968 SSP TRANSMISSORA DE ENE</t>
  </si>
  <si>
    <t>004970</t>
  </si>
  <si>
    <t>004970 SSP TRANSMISSORA DE ENE</t>
  </si>
  <si>
    <t>CAR 720 KVA</t>
  </si>
  <si>
    <t>006129</t>
  </si>
  <si>
    <t>006129/044494 AGGYO ADMINISTRA - CANCELADO</t>
  </si>
  <si>
    <t>PEN</t>
  </si>
  <si>
    <t>STATUS</t>
  </si>
  <si>
    <t>Descricao Produto</t>
  </si>
  <si>
    <t>DATA BOOM</t>
  </si>
  <si>
    <t>LIBERAÇÃO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</si>
</sst>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&quot;* #,##0.00_);_(&quot;R$&quot;* \(#,##0.00\);_(&quot;R$&quot;* &quot;-&quot;??_);_(@_)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theme="2" tint="-0.499984740745262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9"/>
      <color rgb="FF663300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rgb="FF6633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9"/>
      <color theme="1" tint="0.1499984740745262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8"/>
      <color theme="1" tint="0.1499984740745262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6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rgb="FFFFC000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rgb="FFFFC000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rgb="FFFFC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rgb="FFFFC000"/>
      </right>
      <top style="hair">
        <color auto="1"/>
      </top>
      <bottom style="hair">
        <color auto="1"/>
      </bottom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5">
    <xf numFmtId="0" fontId="0" fillId="0" borderId="0" xfId="0"/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5" fillId="0" borderId="2" xfId="0" quotePrefix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 shrinkToFit="1"/>
    </xf>
    <xf numFmtId="0" fontId="5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  <xf numFmtId="4" fontId="10" fillId="2" borderId="4" xfId="0" applyNumberFormat="1" applyFont="1" applyFill="1" applyBorder="1" applyAlignment="1">
      <alignment horizontal="center" vertical="top" wrapText="1"/>
    </xf>
    <xf numFmtId="4" fontId="4" fillId="2" borderId="5" xfId="0" applyNumberFormat="1" applyFont="1" applyFill="1" applyBorder="1" applyAlignment="1">
      <alignment horizontal="center" vertical="top" wrapText="1"/>
    </xf>
    <xf numFmtId="4" fontId="11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64" fontId="4" fillId="0" borderId="1" xfId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5" fillId="0" borderId="0" xfId="0" applyFont="1" applyAlignment="1">
      <alignment vertical="top"/>
    </xf>
    <xf numFmtId="0" fontId="16" fillId="5" borderId="0" xfId="0" applyFont="1" applyFill="1" applyAlignment="1">
      <alignment horizontal="left"/>
    </xf>
    <xf numFmtId="0" fontId="17" fillId="5" borderId="3" xfId="0" applyFont="1" applyFill="1" applyBorder="1" applyAlignment="1">
      <alignment horizontal="center"/>
    </xf>
    <xf numFmtId="0" fontId="18" fillId="5" borderId="3" xfId="0" quotePrefix="1" applyFont="1" applyFill="1" applyBorder="1" applyAlignment="1">
      <alignment horizontal="center"/>
    </xf>
    <xf numFmtId="0" fontId="19" fillId="5" borderId="3" xfId="0" quotePrefix="1" applyFont="1" applyFill="1" applyBorder="1" applyAlignment="1">
      <alignment horizontal="left"/>
    </xf>
    <xf numFmtId="0" fontId="20" fillId="5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22" fillId="0" borderId="3" xfId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14" fillId="0" borderId="3" xfId="3" applyFont="1" applyBorder="1" applyAlignment="1">
      <alignment horizontal="center"/>
    </xf>
    <xf numFmtId="0" fontId="24" fillId="0" borderId="3" xfId="3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4" fillId="0" borderId="3" xfId="2" applyFont="1" applyFill="1" applyBorder="1" applyAlignment="1">
      <alignment horizontal="center"/>
    </xf>
    <xf numFmtId="4" fontId="25" fillId="0" borderId="6" xfId="2" applyNumberFormat="1" applyFont="1" applyBorder="1" applyAlignment="1">
      <alignment horizontal="center"/>
    </xf>
    <xf numFmtId="4" fontId="26" fillId="0" borderId="7" xfId="2" applyNumberFormat="1" applyFont="1" applyBorder="1" applyAlignment="1">
      <alignment horizontal="center"/>
    </xf>
    <xf numFmtId="4" fontId="27" fillId="0" borderId="8" xfId="2" applyNumberFormat="1" applyFont="1" applyBorder="1" applyAlignment="1">
      <alignment horizontal="center"/>
    </xf>
    <xf numFmtId="4" fontId="28" fillId="0" borderId="9" xfId="2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164" fontId="30" fillId="0" borderId="3" xfId="1" applyFont="1" applyBorder="1" applyAlignment="1">
      <alignment horizontal="center"/>
    </xf>
    <xf numFmtId="16" fontId="3" fillId="0" borderId="3" xfId="0" applyNumberFormat="1" applyFont="1" applyBorder="1" applyAlignment="1">
      <alignment horizontal="center" vertical="center"/>
    </xf>
    <xf numFmtId="16" fontId="31" fillId="0" borderId="3" xfId="0" applyNumberFormat="1" applyFont="1" applyBorder="1" applyAlignment="1">
      <alignment horizontal="center"/>
    </xf>
    <xf numFmtId="15" fontId="31" fillId="0" borderId="3" xfId="0" applyNumberFormat="1" applyFont="1" applyBorder="1" applyAlignment="1">
      <alignment horizontal="center"/>
    </xf>
    <xf numFmtId="15" fontId="32" fillId="0" borderId="0" xfId="0" applyNumberFormat="1" applyFont="1" applyAlignment="1">
      <alignment horizontal="center"/>
    </xf>
    <xf numFmtId="164" fontId="0" fillId="0" borderId="0" xfId="1" applyFont="1"/>
    <xf numFmtId="0" fontId="4" fillId="5" borderId="0" xfId="0" applyFont="1" applyFill="1" applyAlignment="1">
      <alignment horizontal="left"/>
    </xf>
    <xf numFmtId="0" fontId="3" fillId="5" borderId="3" xfId="0" applyFont="1" applyFill="1" applyBorder="1" applyAlignment="1">
      <alignment horizontal="center"/>
    </xf>
    <xf numFmtId="0" fontId="3" fillId="5" borderId="3" xfId="0" quotePrefix="1" applyFont="1" applyFill="1" applyBorder="1" applyAlignment="1">
      <alignment horizontal="center"/>
    </xf>
    <xf numFmtId="0" fontId="17" fillId="5" borderId="3" xfId="0" quotePrefix="1" applyFont="1" applyFill="1" applyBorder="1" applyAlignment="1">
      <alignment horizontal="left"/>
    </xf>
    <xf numFmtId="0" fontId="33" fillId="0" borderId="3" xfId="0" applyFont="1" applyBorder="1" applyAlignment="1">
      <alignment horizontal="center"/>
    </xf>
    <xf numFmtId="9" fontId="5" fillId="0" borderId="3" xfId="3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4" fontId="26" fillId="0" borderId="10" xfId="2" applyNumberFormat="1" applyFont="1" applyBorder="1" applyAlignment="1">
      <alignment horizontal="center"/>
    </xf>
    <xf numFmtId="4" fontId="27" fillId="0" borderId="11" xfId="2" applyNumberFormat="1" applyFont="1" applyBorder="1" applyAlignment="1">
      <alignment horizontal="center"/>
    </xf>
    <xf numFmtId="4" fontId="28" fillId="0" borderId="9" xfId="2" applyNumberFormat="1" applyFont="1" applyFill="1" applyBorder="1" applyAlignment="1">
      <alignment horizontal="center"/>
    </xf>
    <xf numFmtId="164" fontId="35" fillId="0" borderId="3" xfId="1" applyFont="1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3" fillId="5" borderId="3" xfId="0" quotePrefix="1" applyFont="1" applyFill="1" applyBorder="1" applyAlignment="1">
      <alignment horizontal="left"/>
    </xf>
    <xf numFmtId="165" fontId="4" fillId="0" borderId="3" xfId="2" applyFont="1" applyBorder="1" applyAlignment="1">
      <alignment horizontal="center"/>
    </xf>
    <xf numFmtId="4" fontId="36" fillId="0" borderId="6" xfId="2" applyNumberFormat="1" applyFont="1" applyBorder="1" applyAlignment="1">
      <alignment horizontal="center"/>
    </xf>
    <xf numFmtId="4" fontId="26" fillId="0" borderId="11" xfId="2" applyNumberFormat="1" applyFont="1" applyBorder="1" applyAlignment="1">
      <alignment horizontal="center"/>
    </xf>
    <xf numFmtId="4" fontId="28" fillId="0" borderId="3" xfId="2" applyNumberFormat="1" applyFont="1" applyFill="1" applyBorder="1" applyAlignment="1">
      <alignment horizontal="center"/>
    </xf>
    <xf numFmtId="165" fontId="4" fillId="0" borderId="6" xfId="2" applyFont="1" applyBorder="1" applyAlignment="1">
      <alignment horizontal="center"/>
    </xf>
    <xf numFmtId="15" fontId="31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3" xfId="0" quotePrefix="1" applyFont="1" applyBorder="1" applyAlignment="1">
      <alignment horizontal="center"/>
    </xf>
    <xf numFmtId="0" fontId="20" fillId="0" borderId="3" xfId="0" quotePrefix="1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16" fontId="31" fillId="3" borderId="3" xfId="0" applyNumberFormat="1" applyFont="1" applyFill="1" applyBorder="1" applyAlignment="1">
      <alignment horizontal="center"/>
    </xf>
    <xf numFmtId="0" fontId="3" fillId="5" borderId="3" xfId="0" applyFont="1" applyFill="1" applyBorder="1"/>
    <xf numFmtId="4" fontId="4" fillId="0" borderId="6" xfId="2" applyNumberFormat="1" applyFont="1" applyBorder="1" applyAlignment="1">
      <alignment horizontal="center"/>
    </xf>
    <xf numFmtId="4" fontId="28" fillId="0" borderId="3" xfId="2" applyNumberFormat="1" applyFont="1" applyBorder="1" applyAlignment="1">
      <alignment horizontal="center"/>
    </xf>
    <xf numFmtId="0" fontId="3" fillId="0" borderId="3" xfId="0" applyFont="1" applyBorder="1"/>
    <xf numFmtId="0" fontId="37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/>
    </xf>
    <xf numFmtId="4" fontId="26" fillId="0" borderId="10" xfId="2" applyNumberFormat="1" applyFont="1" applyFill="1" applyBorder="1" applyAlignment="1">
      <alignment horizontal="center"/>
    </xf>
    <xf numFmtId="4" fontId="27" fillId="0" borderId="11" xfId="2" applyNumberFormat="1" applyFont="1" applyFill="1" applyBorder="1" applyAlignment="1">
      <alignment horizontal="center"/>
    </xf>
    <xf numFmtId="4" fontId="29" fillId="0" borderId="3" xfId="2" applyNumberFormat="1" applyFont="1" applyFill="1" applyBorder="1" applyAlignment="1">
      <alignment horizontal="center"/>
    </xf>
    <xf numFmtId="0" fontId="38" fillId="0" borderId="3" xfId="0" quotePrefix="1" applyFont="1" applyBorder="1" applyAlignment="1">
      <alignment horizontal="center"/>
    </xf>
    <xf numFmtId="0" fontId="38" fillId="0" borderId="3" xfId="0" applyFont="1" applyBorder="1" applyAlignment="1">
      <alignment horizontal="left"/>
    </xf>
    <xf numFmtId="0" fontId="38" fillId="0" borderId="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3" xfId="0" quotePrefix="1" applyFont="1" applyBorder="1" applyAlignment="1">
      <alignment horizontal="center"/>
    </xf>
    <xf numFmtId="9" fontId="14" fillId="0" borderId="3" xfId="3" applyFont="1" applyFill="1" applyBorder="1" applyAlignment="1">
      <alignment horizontal="center"/>
    </xf>
    <xf numFmtId="0" fontId="24" fillId="0" borderId="3" xfId="3" applyNumberFormat="1" applyFont="1" applyFill="1" applyBorder="1" applyAlignment="1">
      <alignment horizontal="center"/>
    </xf>
    <xf numFmtId="165" fontId="3" fillId="0" borderId="3" xfId="2" applyFont="1" applyFill="1" applyBorder="1" applyAlignment="1">
      <alignment horizontal="center"/>
    </xf>
    <xf numFmtId="4" fontId="36" fillId="3" borderId="6" xfId="2" applyNumberFormat="1" applyFont="1" applyFill="1" applyBorder="1" applyAlignment="1">
      <alignment horizontal="center"/>
    </xf>
    <xf numFmtId="4" fontId="40" fillId="3" borderId="10" xfId="2" applyNumberFormat="1" applyFont="1" applyFill="1" applyBorder="1" applyAlignment="1">
      <alignment horizontal="center"/>
    </xf>
    <xf numFmtId="4" fontId="36" fillId="3" borderId="11" xfId="2" applyNumberFormat="1" applyFont="1" applyFill="1" applyBorder="1" applyAlignment="1">
      <alignment horizontal="center"/>
    </xf>
    <xf numFmtId="0" fontId="34" fillId="0" borderId="3" xfId="0" quotePrefix="1" applyFont="1" applyBorder="1" applyAlignment="1">
      <alignment horizontal="left"/>
    </xf>
    <xf numFmtId="16" fontId="41" fillId="6" borderId="3" xfId="0" applyNumberFormat="1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4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7" borderId="3" xfId="0" quotePrefix="1" applyFont="1" applyFill="1" applyBorder="1" applyAlignment="1">
      <alignment horizontal="center"/>
    </xf>
    <xf numFmtId="0" fontId="3" fillId="7" borderId="3" xfId="0" applyFont="1" applyFill="1" applyBorder="1"/>
    <xf numFmtId="0" fontId="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22" fillId="0" borderId="3" xfId="1" applyNumberFormat="1" applyFont="1" applyBorder="1" applyAlignment="1">
      <alignment horizontal="center"/>
    </xf>
    <xf numFmtId="4" fontId="3" fillId="0" borderId="6" xfId="2" applyNumberFormat="1" applyFont="1" applyBorder="1" applyAlignment="1">
      <alignment horizontal="center"/>
    </xf>
    <xf numFmtId="4" fontId="34" fillId="0" borderId="10" xfId="2" applyNumberFormat="1" applyFont="1" applyBorder="1" applyAlignment="1">
      <alignment horizontal="center"/>
    </xf>
    <xf numFmtId="4" fontId="34" fillId="0" borderId="11" xfId="2" applyNumberFormat="1" applyFont="1" applyBorder="1" applyAlignment="1">
      <alignment horizontal="center"/>
    </xf>
    <xf numFmtId="0" fontId="2" fillId="0" borderId="0" xfId="0" applyFont="1"/>
    <xf numFmtId="0" fontId="34" fillId="5" borderId="3" xfId="0" quotePrefix="1" applyFont="1" applyFill="1" applyBorder="1" applyAlignment="1">
      <alignment horizontal="left"/>
    </xf>
    <xf numFmtId="0" fontId="26" fillId="5" borderId="3" xfId="0" applyFont="1" applyFill="1" applyBorder="1" applyAlignment="1">
      <alignment horizontal="center"/>
    </xf>
    <xf numFmtId="0" fontId="21" fillId="0" borderId="3" xfId="0" quotePrefix="1" applyFont="1" applyBorder="1" applyAlignment="1">
      <alignment horizontal="center"/>
    </xf>
    <xf numFmtId="164" fontId="44" fillId="0" borderId="3" xfId="1" applyFont="1" applyBorder="1" applyAlignment="1">
      <alignment horizontal="center"/>
    </xf>
    <xf numFmtId="16" fontId="36" fillId="0" borderId="3" xfId="0" applyNumberFormat="1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45" fillId="5" borderId="3" xfId="0" quotePrefix="1" applyFont="1" applyFill="1" applyBorder="1" applyAlignment="1">
      <alignment horizontal="left"/>
    </xf>
    <xf numFmtId="0" fontId="33" fillId="5" borderId="3" xfId="0" applyFont="1" applyFill="1" applyBorder="1" applyAlignment="1">
      <alignment horizontal="center"/>
    </xf>
    <xf numFmtId="0" fontId="46" fillId="0" borderId="0" xfId="0" applyFont="1" applyAlignment="1">
      <alignment horizontal="left"/>
    </xf>
    <xf numFmtId="0" fontId="47" fillId="0" borderId="3" xfId="0" applyFont="1" applyBorder="1" applyAlignment="1">
      <alignment horizontal="center"/>
    </xf>
    <xf numFmtId="0" fontId="47" fillId="0" borderId="3" xfId="0" quotePrefix="1" applyFont="1" applyBorder="1" applyAlignment="1">
      <alignment horizontal="center"/>
    </xf>
    <xf numFmtId="0" fontId="47" fillId="0" borderId="3" xfId="0" quotePrefix="1" applyFont="1" applyBorder="1" applyAlignment="1">
      <alignment horizontal="left"/>
    </xf>
    <xf numFmtId="0" fontId="48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49" fillId="0" borderId="3" xfId="3" applyFont="1" applyBorder="1" applyAlignment="1">
      <alignment horizontal="center"/>
    </xf>
    <xf numFmtId="0" fontId="47" fillId="0" borderId="3" xfId="3" applyNumberFormat="1" applyFont="1" applyBorder="1" applyAlignment="1">
      <alignment horizontal="center"/>
    </xf>
    <xf numFmtId="165" fontId="46" fillId="0" borderId="3" xfId="2" applyFont="1" applyFill="1" applyBorder="1" applyAlignment="1">
      <alignment horizontal="center"/>
    </xf>
    <xf numFmtId="4" fontId="46" fillId="0" borderId="6" xfId="2" applyNumberFormat="1" applyFont="1" applyBorder="1" applyAlignment="1">
      <alignment horizontal="center"/>
    </xf>
    <xf numFmtId="4" fontId="21" fillId="0" borderId="10" xfId="2" applyNumberFormat="1" applyFont="1" applyBorder="1" applyAlignment="1">
      <alignment horizontal="center"/>
    </xf>
    <xf numFmtId="4" fontId="21" fillId="0" borderId="11" xfId="2" applyNumberFormat="1" applyFont="1" applyBorder="1" applyAlignment="1">
      <alignment horizontal="center"/>
    </xf>
    <xf numFmtId="4" fontId="47" fillId="0" borderId="9" xfId="2" applyNumberFormat="1" applyFont="1" applyFill="1" applyBorder="1" applyAlignment="1">
      <alignment horizontal="center"/>
    </xf>
    <xf numFmtId="4" fontId="47" fillId="0" borderId="3" xfId="2" applyNumberFormat="1" applyFont="1" applyFill="1" applyBorder="1" applyAlignment="1">
      <alignment horizontal="center"/>
    </xf>
    <xf numFmtId="164" fontId="43" fillId="0" borderId="0" xfId="1" applyFont="1" applyAlignment="1">
      <alignment horizontal="center"/>
    </xf>
    <xf numFmtId="16" fontId="47" fillId="0" borderId="3" xfId="0" applyNumberFormat="1" applyFont="1" applyBorder="1" applyAlignment="1">
      <alignment horizontal="center" vertical="center"/>
    </xf>
    <xf numFmtId="16" fontId="46" fillId="0" borderId="3" xfId="0" applyNumberFormat="1" applyFont="1" applyBorder="1" applyAlignment="1">
      <alignment horizontal="center"/>
    </xf>
    <xf numFmtId="15" fontId="46" fillId="0" borderId="3" xfId="0" applyNumberFormat="1" applyFont="1" applyBorder="1" applyAlignment="1">
      <alignment horizontal="center"/>
    </xf>
    <xf numFmtId="15" fontId="46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left"/>
    </xf>
    <xf numFmtId="0" fontId="16" fillId="8" borderId="3" xfId="0" applyFont="1" applyFill="1" applyBorder="1" applyAlignment="1">
      <alignment horizontal="center"/>
    </xf>
    <xf numFmtId="0" fontId="3" fillId="8" borderId="3" xfId="0" quotePrefix="1" applyFont="1" applyFill="1" applyBorder="1" applyAlignment="1">
      <alignment horizontal="center"/>
    </xf>
    <xf numFmtId="0" fontId="45" fillId="8" borderId="3" xfId="0" applyFont="1" applyFill="1" applyBorder="1" applyAlignment="1">
      <alignment horizontal="left"/>
    </xf>
    <xf numFmtId="0" fontId="45" fillId="8" borderId="3" xfId="0" applyFont="1" applyFill="1" applyBorder="1" applyAlignment="1">
      <alignment horizontal="center"/>
    </xf>
    <xf numFmtId="0" fontId="50" fillId="0" borderId="3" xfId="0" applyFont="1" applyBorder="1" applyAlignment="1">
      <alignment horizontal="center"/>
    </xf>
    <xf numFmtId="9" fontId="34" fillId="0" borderId="3" xfId="3" applyFont="1" applyBorder="1" applyAlignment="1">
      <alignment horizontal="center"/>
    </xf>
    <xf numFmtId="165" fontId="3" fillId="0" borderId="3" xfId="2" applyFont="1" applyBorder="1" applyAlignment="1">
      <alignment horizontal="center"/>
    </xf>
    <xf numFmtId="4" fontId="5" fillId="0" borderId="10" xfId="2" applyNumberFormat="1" applyFont="1" applyBorder="1" applyAlignment="1">
      <alignment horizontal="center"/>
    </xf>
    <xf numFmtId="4" fontId="5" fillId="0" borderId="11" xfId="2" applyNumberFormat="1" applyFont="1" applyBorder="1" applyAlignment="1">
      <alignment horizontal="center"/>
    </xf>
    <xf numFmtId="164" fontId="44" fillId="0" borderId="0" xfId="1" applyFont="1" applyAlignment="1">
      <alignment horizontal="center"/>
    </xf>
    <xf numFmtId="16" fontId="29" fillId="0" borderId="3" xfId="0" applyNumberFormat="1" applyFont="1" applyBorder="1" applyAlignment="1">
      <alignment horizontal="center"/>
    </xf>
    <xf numFmtId="15" fontId="51" fillId="0" borderId="0" xfId="0" applyNumberFormat="1" applyFont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17" fillId="8" borderId="3" xfId="0" quotePrefix="1" applyFont="1" applyFill="1" applyBorder="1" applyAlignment="1">
      <alignment horizontal="left"/>
    </xf>
    <xf numFmtId="0" fontId="33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164" fontId="22" fillId="8" borderId="3" xfId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9" fontId="14" fillId="8" borderId="3" xfId="3" applyFont="1" applyFill="1" applyBorder="1" applyAlignment="1">
      <alignment horizontal="center"/>
    </xf>
    <xf numFmtId="0" fontId="24" fillId="8" borderId="3" xfId="3" applyNumberFormat="1" applyFont="1" applyFill="1" applyBorder="1" applyAlignment="1">
      <alignment horizontal="center"/>
    </xf>
    <xf numFmtId="0" fontId="34" fillId="8" borderId="3" xfId="0" applyFont="1" applyFill="1" applyBorder="1" applyAlignment="1">
      <alignment horizontal="center"/>
    </xf>
    <xf numFmtId="165" fontId="4" fillId="8" borderId="3" xfId="2" applyFont="1" applyFill="1" applyBorder="1" applyAlignment="1">
      <alignment horizontal="center"/>
    </xf>
    <xf numFmtId="164" fontId="52" fillId="0" borderId="0" xfId="1" applyFont="1" applyAlignment="1">
      <alignment horizontal="center"/>
    </xf>
    <xf numFmtId="0" fontId="3" fillId="8" borderId="3" xfId="0" quotePrefix="1" applyFont="1" applyFill="1" applyBorder="1" applyAlignment="1">
      <alignment horizontal="left"/>
    </xf>
    <xf numFmtId="0" fontId="20" fillId="8" borderId="3" xfId="0" quotePrefix="1" applyFont="1" applyFill="1" applyBorder="1" applyAlignment="1">
      <alignment horizontal="center"/>
    </xf>
    <xf numFmtId="0" fontId="21" fillId="8" borderId="3" xfId="0" quotePrefix="1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33" fillId="8" borderId="0" xfId="0" quotePrefix="1" applyFont="1" applyFill="1" applyAlignment="1">
      <alignment horizontal="center"/>
    </xf>
    <xf numFmtId="0" fontId="26" fillId="8" borderId="0" xfId="0" quotePrefix="1" applyFont="1" applyFill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4" fillId="8" borderId="0" xfId="3" applyNumberFormat="1" applyFont="1" applyFill="1" applyBorder="1" applyAlignment="1">
      <alignment horizontal="center"/>
    </xf>
    <xf numFmtId="4" fontId="25" fillId="0" borderId="0" xfId="2" applyNumberFormat="1" applyFont="1" applyBorder="1" applyAlignment="1">
      <alignment horizontal="center"/>
    </xf>
    <xf numFmtId="4" fontId="40" fillId="0" borderId="12" xfId="2" applyNumberFormat="1" applyFont="1" applyBorder="1" applyAlignment="1">
      <alignment horizontal="center"/>
    </xf>
    <xf numFmtId="4" fontId="40" fillId="0" borderId="13" xfId="2" applyNumberFormat="1" applyFont="1" applyBorder="1" applyAlignment="1">
      <alignment horizontal="center"/>
    </xf>
    <xf numFmtId="0" fontId="20" fillId="8" borderId="3" xfId="0" applyFont="1" applyFill="1" applyBorder="1" applyAlignment="1">
      <alignment horizontal="center"/>
    </xf>
    <xf numFmtId="0" fontId="21" fillId="8" borderId="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5" fillId="8" borderId="3" xfId="0" quotePrefix="1" applyFont="1" applyFill="1" applyBorder="1" applyAlignment="1">
      <alignment horizontal="left"/>
    </xf>
    <xf numFmtId="0" fontId="26" fillId="8" borderId="3" xfId="0" quotePrefix="1" applyFont="1" applyFill="1" applyBorder="1" applyAlignment="1">
      <alignment horizontal="center"/>
    </xf>
    <xf numFmtId="0" fontId="21" fillId="8" borderId="0" xfId="0" quotePrefix="1" applyFont="1" applyFill="1" applyAlignment="1">
      <alignment horizontal="center"/>
    </xf>
    <xf numFmtId="9" fontId="34" fillId="8" borderId="3" xfId="3" applyFont="1" applyFill="1" applyBorder="1" applyAlignment="1">
      <alignment horizontal="center"/>
    </xf>
    <xf numFmtId="165" fontId="3" fillId="8" borderId="3" xfId="2" applyFont="1" applyFill="1" applyBorder="1" applyAlignment="1">
      <alignment horizontal="center"/>
    </xf>
    <xf numFmtId="4" fontId="36" fillId="0" borderId="0" xfId="2" applyNumberFormat="1" applyFont="1" applyFill="1" applyBorder="1" applyAlignment="1">
      <alignment horizontal="center"/>
    </xf>
    <xf numFmtId="4" fontId="40" fillId="0" borderId="12" xfId="2" applyNumberFormat="1" applyFont="1" applyFill="1" applyBorder="1" applyAlignment="1">
      <alignment horizontal="center"/>
    </xf>
    <xf numFmtId="4" fontId="40" fillId="0" borderId="13" xfId="2" applyNumberFormat="1" applyFont="1" applyFill="1" applyBorder="1" applyAlignment="1">
      <alignment horizontal="center"/>
    </xf>
    <xf numFmtId="0" fontId="17" fillId="8" borderId="3" xfId="0" applyFont="1" applyFill="1" applyBorder="1" applyAlignment="1">
      <alignment horizontal="left"/>
    </xf>
    <xf numFmtId="0" fontId="17" fillId="8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2" applyNumberFormat="1" applyFont="1" applyBorder="1" applyAlignment="1">
      <alignment horizontal="center"/>
    </xf>
    <xf numFmtId="4" fontId="5" fillId="0" borderId="12" xfId="2" applyNumberFormat="1" applyFont="1" applyBorder="1" applyAlignment="1">
      <alignment horizontal="center"/>
    </xf>
    <xf numFmtId="4" fontId="5" fillId="0" borderId="13" xfId="2" applyNumberFormat="1" applyFont="1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0" fontId="5" fillId="9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24" fillId="0" borderId="14" xfId="3" applyNumberFormat="1" applyFont="1" applyBorder="1" applyAlignment="1">
      <alignment horizontal="center"/>
    </xf>
    <xf numFmtId="4" fontId="28" fillId="0" borderId="15" xfId="2" applyNumberFormat="1" applyFont="1" applyBorder="1" applyAlignment="1">
      <alignment horizontal="center"/>
    </xf>
    <xf numFmtId="0" fontId="53" fillId="0" borderId="3" xfId="0" applyFont="1" applyBorder="1" applyAlignment="1">
      <alignment horizontal="center"/>
    </xf>
    <xf numFmtId="0" fontId="3" fillId="8" borderId="0" xfId="0" applyFont="1" applyFill="1" applyAlignment="1">
      <alignment horizontal="left"/>
    </xf>
    <xf numFmtId="16" fontId="3" fillId="0" borderId="0" xfId="0" applyNumberFormat="1" applyFont="1" applyAlignment="1">
      <alignment horizontal="center"/>
    </xf>
    <xf numFmtId="0" fontId="3" fillId="8" borderId="0" xfId="0" quotePrefix="1" applyFont="1" applyFill="1" applyAlignment="1">
      <alignment horizontal="center"/>
    </xf>
    <xf numFmtId="0" fontId="34" fillId="8" borderId="0" xfId="0" applyFont="1" applyFill="1" applyAlignment="1">
      <alignment horizontal="left"/>
    </xf>
    <xf numFmtId="4" fontId="34" fillId="0" borderId="0" xfId="2" applyNumberFormat="1" applyFont="1" applyBorder="1" applyAlignment="1">
      <alignment horizontal="center"/>
    </xf>
    <xf numFmtId="4" fontId="26" fillId="0" borderId="12" xfId="2" applyNumberFormat="1" applyFont="1" applyBorder="1" applyAlignment="1">
      <alignment horizontal="center"/>
    </xf>
    <xf numFmtId="4" fontId="26" fillId="0" borderId="13" xfId="2" applyNumberFormat="1" applyFont="1" applyBorder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0" fontId="3" fillId="8" borderId="0" xfId="0" quotePrefix="1" applyFont="1" applyFill="1" applyAlignment="1">
      <alignment horizontal="left"/>
    </xf>
    <xf numFmtId="0" fontId="20" fillId="8" borderId="0" xfId="0" quotePrefix="1" applyFont="1" applyFill="1" applyAlignment="1">
      <alignment horizontal="center"/>
    </xf>
    <xf numFmtId="0" fontId="33" fillId="0" borderId="0" xfId="0" quotePrefix="1" applyFont="1" applyAlignment="1">
      <alignment horizontal="left"/>
    </xf>
    <xf numFmtId="0" fontId="0" fillId="4" borderId="3" xfId="0" applyFill="1" applyBorder="1" applyAlignment="1">
      <alignment horizontal="center"/>
    </xf>
    <xf numFmtId="0" fontId="53" fillId="4" borderId="3" xfId="0" applyFont="1" applyFill="1" applyBorder="1" applyAlignment="1">
      <alignment horizontal="center"/>
    </xf>
    <xf numFmtId="4" fontId="36" fillId="0" borderId="0" xfId="2" applyNumberFormat="1" applyFont="1" applyBorder="1" applyAlignment="1">
      <alignment horizontal="center"/>
    </xf>
    <xf numFmtId="4" fontId="28" fillId="0" borderId="15" xfId="2" applyNumberFormat="1" applyFont="1" applyFill="1" applyBorder="1" applyAlignment="1">
      <alignment horizontal="center"/>
    </xf>
    <xf numFmtId="4" fontId="29" fillId="0" borderId="14" xfId="2" applyNumberFormat="1" applyFont="1" applyBorder="1" applyAlignment="1">
      <alignment horizontal="center"/>
    </xf>
    <xf numFmtId="0" fontId="20" fillId="8" borderId="0" xfId="0" applyFont="1" applyFill="1" applyAlignment="1">
      <alignment horizontal="center"/>
    </xf>
    <xf numFmtId="0" fontId="47" fillId="0" borderId="0" xfId="0" quotePrefix="1" applyFont="1" applyAlignment="1">
      <alignment horizontal="center"/>
    </xf>
    <xf numFmtId="0" fontId="21" fillId="0" borderId="0" xfId="0" quotePrefix="1" applyFont="1" applyAlignment="1">
      <alignment horizontal="left" wrapText="1"/>
    </xf>
    <xf numFmtId="0" fontId="4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164" fontId="54" fillId="0" borderId="3" xfId="1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9" fontId="47" fillId="0" borderId="3" xfId="3" applyFont="1" applyBorder="1" applyAlignment="1">
      <alignment horizontal="center"/>
    </xf>
    <xf numFmtId="0" fontId="47" fillId="0" borderId="14" xfId="3" applyNumberFormat="1" applyFont="1" applyBorder="1" applyAlignment="1">
      <alignment horizontal="center"/>
    </xf>
    <xf numFmtId="165" fontId="46" fillId="0" borderId="3" xfId="2" applyFont="1" applyBorder="1" applyAlignment="1">
      <alignment horizontal="center"/>
    </xf>
    <xf numFmtId="4" fontId="46" fillId="0" borderId="0" xfId="2" applyNumberFormat="1" applyFont="1" applyBorder="1" applyAlignment="1">
      <alignment horizontal="center"/>
    </xf>
    <xf numFmtId="4" fontId="21" fillId="0" borderId="16" xfId="2" applyNumberFormat="1" applyFont="1" applyBorder="1" applyAlignment="1">
      <alignment horizontal="center"/>
    </xf>
    <xf numFmtId="4" fontId="21" fillId="0" borderId="17" xfId="2" applyNumberFormat="1" applyFont="1" applyBorder="1" applyAlignment="1">
      <alignment horizontal="center"/>
    </xf>
    <xf numFmtId="4" fontId="47" fillId="0" borderId="15" xfId="2" applyNumberFormat="1" applyFont="1" applyBorder="1" applyAlignment="1">
      <alignment horizontal="center"/>
    </xf>
    <xf numFmtId="4" fontId="47" fillId="0" borderId="3" xfId="2" applyNumberFormat="1" applyFont="1" applyBorder="1" applyAlignment="1">
      <alignment horizontal="center"/>
    </xf>
    <xf numFmtId="16" fontId="47" fillId="0" borderId="0" xfId="0" applyNumberFormat="1" applyFont="1" applyAlignment="1">
      <alignment horizontal="center" vertical="center"/>
    </xf>
    <xf numFmtId="16" fontId="46" fillId="0" borderId="3" xfId="0" applyNumberFormat="1" applyFont="1" applyBorder="1" applyAlignment="1">
      <alignment horizontal="center" vertical="center"/>
    </xf>
    <xf numFmtId="0" fontId="53" fillId="0" borderId="0" xfId="0" applyFont="1"/>
    <xf numFmtId="165" fontId="3" fillId="0" borderId="0" xfId="2" applyFont="1" applyBorder="1" applyAlignment="1">
      <alignment horizontal="center"/>
    </xf>
    <xf numFmtId="9" fontId="3" fillId="0" borderId="0" xfId="3" applyFont="1" applyBorder="1" applyAlignment="1">
      <alignment horizontal="center"/>
    </xf>
    <xf numFmtId="0" fontId="31" fillId="0" borderId="0" xfId="0" applyFont="1" applyAlignment="1">
      <alignment horizontal="center"/>
    </xf>
    <xf numFmtId="0" fontId="0" fillId="0" borderId="0" xfId="0" quotePrefix="1"/>
    <xf numFmtId="165" fontId="0" fillId="0" borderId="0" xfId="2" applyFont="1" applyBorder="1" applyAlignment="1">
      <alignment horizontal="center"/>
    </xf>
    <xf numFmtId="4" fontId="0" fillId="0" borderId="0" xfId="2" applyNumberFormat="1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6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3" fillId="0" borderId="3" xfId="0" quotePrefix="1" applyFont="1" applyFill="1" applyBorder="1" applyAlignment="1">
      <alignment horizontal="center"/>
    </xf>
    <xf numFmtId="0" fontId="3" fillId="0" borderId="3" xfId="0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6">
    <dxf>
      <font>
        <b/>
        <sz val="10"/>
        <color rgb="FF002060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>
          <stop position="0">
            <color rgb="FF00B0F0"/>
          </stop>
          <stop position="1">
            <color theme="0"/>
          </stop>
        </gradientFill>
      </fill>
    </dxf>
    <dxf>
      <fill>
        <gradientFill>
          <stop position="0">
            <color rgb="FFFFFF00"/>
          </stop>
          <stop position="1">
            <color theme="0"/>
          </stop>
        </gradient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0.14999847407452621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ck">
          <color rgb="FFFFC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</dxf>
    <dxf>
      <border outline="0">
        <bottom style="hair">
          <color auto="1"/>
        </bottom>
      </border>
    </dxf>
    <dxf>
      <border outline="0">
        <top style="hair">
          <color auto="1"/>
        </top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alignment vertical="top" textRotation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quigeral.sharepoint.com/sites/Faturamento/Shared%20Documents/Faturamento%20GMG%20e%20Torres/Faturamento.xlsx" TargetMode="External"/><Relationship Id="rId1" Type="http://schemas.openxmlformats.org/officeDocument/2006/relationships/externalLinkPath" Target="https://maquigeral.sharepoint.com/sites/Faturamento/Shared%20Documents/Faturamento%20GMG%20e%20Torres/Fatur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ugo_relvas_maquigeral_com_br/Documents/Gest&#227;o%202026.xlsx" TargetMode="External"/><Relationship Id="rId2" Type="http://schemas.openxmlformats.org/officeDocument/2006/relationships/externalLinkPath" Target="https://maquigeral-my.sharepoint.com/personal/hugo_relvas_maquigeral_com_br/Documents/Gest&#227;o%202026.xlsx" TargetMode="External"/><Relationship Id="rId1" Type="http://schemas.openxmlformats.org/officeDocument/2006/relationships/externalLinkPath" Target="/personal/hugo_relvas_maquigeral_com_br/Documents/Gest&#227;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quigeral.sharepoint.com/sites/FbricaMaquigeral/Shared%20Documents/Compras/PEDIDOS%20F&#193;BRICA.xlsx" TargetMode="External"/><Relationship Id="rId1" Type="http://schemas.openxmlformats.org/officeDocument/2006/relationships/externalLinkPath" Target="https://maquigeral.sharepoint.com/sites/FbricaMaquigeral/Shared%20Documents/Compras/PEDIDOS%20F&#193;BR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Gráficos"/>
      <sheetName val="PROG X REAL"/>
      <sheetName val="Planilha4"/>
      <sheetName val="PAINEL VL"/>
      <sheetName val="Retr."/>
      <sheetName val="L T eletronet"/>
      <sheetName val="PAINEL"/>
      <sheetName val="Suprimentos"/>
      <sheetName val="COND. PG"/>
      <sheetName val="Lista falta SD4"/>
      <sheetName val="Planilha3"/>
      <sheetName val="Backup Lista falta SD4 "/>
      <sheetName val="KANBAN"/>
      <sheetName val="GMG -TAB"/>
      <sheetName val="GMG -DETAL"/>
      <sheetName val="Análise PCP"/>
      <sheetName val="Datas"/>
      <sheetName val="HORAS LPV"/>
      <sheetName val="ROTEIROS"/>
      <sheetName val="Categoria GMG"/>
      <sheetName val="VALOR PREVISTO"/>
      <sheetName val="PCs CRIADOS"/>
      <sheetName val="Planilha1"/>
      <sheetName val="PC ANTIGOS"/>
      <sheetName val="Planilha6"/>
      <sheetName val="Susbstituições"/>
      <sheetName val="CAREN. ESTOQUE"/>
      <sheetName val="SCs"/>
      <sheetName val="desc. cientifica"/>
      <sheetName val="estoque"/>
      <sheetName val="Dashboard"/>
      <sheetName val="Visão prod"/>
      <sheetName val="Engenharia"/>
      <sheetName val="Máquinas Estoque"/>
      <sheetName val="CADASTRO MATER."/>
      <sheetName val="COD. MOTORES"/>
      <sheetName val="Motores em Estoque"/>
      <sheetName val="Alternadores em Estoque"/>
      <sheetName val="Planilha2"/>
      <sheetName val="calendário"/>
      <sheetName val="FATURADOS"/>
      <sheetName val="horas"/>
      <sheetName val="BALANÇO HORAS TRAB"/>
      <sheetName val="TEMPOS"/>
      <sheetName val="BACKLOG"/>
      <sheetName val="BACKLOG OP ABERTOS"/>
      <sheetName val="Folha1"/>
      <sheetName val="dimensões"/>
      <sheetName val="Filtro PV"/>
    </sheetNames>
    <sheetDataSet>
      <sheetData sheetId="0"/>
      <sheetData sheetId="1">
        <row r="3">
          <cell r="A3" t="str">
            <v>FÁBRICA</v>
          </cell>
        </row>
        <row r="4">
          <cell r="A4" t="str">
            <v>ENGENHARIA/COMERCIAL</v>
          </cell>
        </row>
        <row r="5">
          <cell r="A5" t="str">
            <v>COMERCIAL-FAT</v>
          </cell>
        </row>
        <row r="6">
          <cell r="A6" t="str">
            <v>ENGENHARIA</v>
          </cell>
        </row>
        <row r="7">
          <cell r="A7" t="str">
            <v>FINANCEIRO</v>
          </cell>
        </row>
        <row r="8">
          <cell r="A8" t="str">
            <v>SUPRIMENTOS</v>
          </cell>
        </row>
        <row r="9">
          <cell r="A9" t="str">
            <v>COMPRAS</v>
          </cell>
        </row>
        <row r="10">
          <cell r="A10" t="str">
            <v>ESTOQUE</v>
          </cell>
        </row>
        <row r="11">
          <cell r="A11" t="str">
            <v>PCP</v>
          </cell>
        </row>
        <row r="12">
          <cell r="A12" t="str">
            <v>LOGÍSTICA</v>
          </cell>
        </row>
        <row r="13">
          <cell r="A13" t="str">
            <v>ENTREGUE</v>
          </cell>
        </row>
        <row r="37">
          <cell r="A37" t="str">
            <v>JAN</v>
          </cell>
        </row>
        <row r="38">
          <cell r="A38" t="str">
            <v>FEV</v>
          </cell>
        </row>
        <row r="39">
          <cell r="A39" t="str">
            <v>MAR</v>
          </cell>
        </row>
        <row r="40">
          <cell r="A40" t="str">
            <v>ABR</v>
          </cell>
        </row>
        <row r="41">
          <cell r="A41" t="str">
            <v>MAI</v>
          </cell>
        </row>
        <row r="42">
          <cell r="A42" t="str">
            <v>JUN</v>
          </cell>
        </row>
        <row r="43">
          <cell r="A43" t="str">
            <v>JUL</v>
          </cell>
        </row>
        <row r="44">
          <cell r="A44" t="str">
            <v>AGO</v>
          </cell>
        </row>
        <row r="45">
          <cell r="A45" t="str">
            <v>SET</v>
          </cell>
        </row>
        <row r="46">
          <cell r="A46" t="str">
            <v>OUT</v>
          </cell>
        </row>
        <row r="47">
          <cell r="A47" t="str">
            <v>NOV</v>
          </cell>
        </row>
        <row r="48">
          <cell r="A48" t="str">
            <v>DEZ</v>
          </cell>
        </row>
        <row r="68">
          <cell r="A68" t="str">
            <v>EM ATRASO</v>
          </cell>
        </row>
        <row r="69">
          <cell r="A69" t="str">
            <v>EM DIA</v>
          </cell>
        </row>
      </sheetData>
      <sheetData sheetId="2"/>
      <sheetData sheetId="3"/>
      <sheetData sheetId="4">
        <row r="1">
          <cell r="C1" t="str">
            <v>PV</v>
          </cell>
          <cell r="L1" t="str">
            <v>MOTOR</v>
          </cell>
          <cell r="M1" t="str">
            <v>ALTERNADOR</v>
          </cell>
          <cell r="N1" t="str">
            <v>BASE</v>
          </cell>
          <cell r="O1" t="str">
            <v>CARENAGEM</v>
          </cell>
        </row>
        <row r="2">
          <cell r="C2" t="str">
            <v>005367</v>
          </cell>
          <cell r="L2" t="str">
            <v>PEN</v>
          </cell>
          <cell r="M2" t="str">
            <v>PEN</v>
          </cell>
          <cell r="N2" t="str">
            <v>PEN</v>
          </cell>
          <cell r="O2" t="str">
            <v>PEN</v>
          </cell>
        </row>
        <row r="3">
          <cell r="C3" t="str">
            <v>005004</v>
          </cell>
          <cell r="L3" t="str">
            <v>PEN</v>
          </cell>
          <cell r="M3" t="str">
            <v>PEN</v>
          </cell>
          <cell r="N3" t="str">
            <v>OK</v>
          </cell>
          <cell r="O3" t="str">
            <v>PEN</v>
          </cell>
        </row>
        <row r="4">
          <cell r="C4" t="str">
            <v>005369</v>
          </cell>
          <cell r="L4" t="str">
            <v>PEN</v>
          </cell>
          <cell r="M4" t="str">
            <v>PEN</v>
          </cell>
          <cell r="N4" t="str">
            <v>PEN</v>
          </cell>
          <cell r="O4" t="str">
            <v>-</v>
          </cell>
        </row>
        <row r="5">
          <cell r="C5" t="str">
            <v>006160</v>
          </cell>
        </row>
        <row r="6">
          <cell r="C6" t="str">
            <v>005012</v>
          </cell>
          <cell r="L6" t="str">
            <v>PEN</v>
          </cell>
          <cell r="M6" t="str">
            <v>PEN</v>
          </cell>
          <cell r="N6" t="str">
            <v>PEN</v>
          </cell>
          <cell r="O6" t="str">
            <v>-</v>
          </cell>
        </row>
        <row r="7">
          <cell r="C7" t="str">
            <v>005542</v>
          </cell>
          <cell r="L7" t="str">
            <v>PEN</v>
          </cell>
          <cell r="M7" t="str">
            <v>PEN</v>
          </cell>
          <cell r="N7" t="str">
            <v>PEN</v>
          </cell>
          <cell r="O7" t="str">
            <v>-</v>
          </cell>
        </row>
        <row r="8">
          <cell r="C8" t="str">
            <v>006186</v>
          </cell>
        </row>
        <row r="9">
          <cell r="C9" t="str">
            <v>004962</v>
          </cell>
          <cell r="L9" t="str">
            <v>PEN</v>
          </cell>
          <cell r="M9" t="str">
            <v>PEN</v>
          </cell>
          <cell r="N9" t="str">
            <v>PEN</v>
          </cell>
          <cell r="O9" t="str">
            <v>PEN</v>
          </cell>
        </row>
        <row r="10">
          <cell r="C10" t="str">
            <v>004964</v>
          </cell>
          <cell r="L10" t="str">
            <v>PEN</v>
          </cell>
          <cell r="M10" t="str">
            <v>PEN</v>
          </cell>
          <cell r="N10" t="str">
            <v>PEN</v>
          </cell>
          <cell r="O10" t="str">
            <v>PEN</v>
          </cell>
        </row>
        <row r="11">
          <cell r="C11" t="str">
            <v>004966</v>
          </cell>
          <cell r="L11" t="str">
            <v>PEN</v>
          </cell>
          <cell r="M11" t="str">
            <v>PEN</v>
          </cell>
          <cell r="N11" t="str">
            <v>PEN</v>
          </cell>
          <cell r="O11" t="str">
            <v>PEN</v>
          </cell>
        </row>
        <row r="12">
          <cell r="C12" t="str">
            <v>004968</v>
          </cell>
          <cell r="L12" t="str">
            <v>PEN</v>
          </cell>
          <cell r="M12" t="str">
            <v>PEN</v>
          </cell>
          <cell r="N12" t="str">
            <v>PEN</v>
          </cell>
          <cell r="O12" t="str">
            <v>PEN</v>
          </cell>
        </row>
        <row r="13">
          <cell r="C13" t="str">
            <v>004970</v>
          </cell>
          <cell r="L13" t="str">
            <v>PEN</v>
          </cell>
          <cell r="M13" t="str">
            <v>PEN</v>
          </cell>
          <cell r="N13" t="str">
            <v>PEN</v>
          </cell>
          <cell r="O13" t="str">
            <v>PEN</v>
          </cell>
        </row>
        <row r="14">
          <cell r="C14" t="str">
            <v>005943</v>
          </cell>
          <cell r="L14" t="str">
            <v>PEN</v>
          </cell>
          <cell r="M14" t="str">
            <v>PEN</v>
          </cell>
          <cell r="N14" t="str">
            <v>PEN</v>
          </cell>
          <cell r="O14" t="str">
            <v>-</v>
          </cell>
        </row>
        <row r="15">
          <cell r="C15" t="str">
            <v>005710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005860</v>
          </cell>
          <cell r="L16">
            <v>0</v>
          </cell>
          <cell r="M16">
            <v>0</v>
          </cell>
          <cell r="N16" t="str">
            <v>PEN</v>
          </cell>
          <cell r="O16" t="str">
            <v>-</v>
          </cell>
        </row>
        <row r="17">
          <cell r="C17" t="str">
            <v>006284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005889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006283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006350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006383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005897</v>
          </cell>
          <cell r="L22">
            <v>0</v>
          </cell>
          <cell r="M22">
            <v>0</v>
          </cell>
          <cell r="N22">
            <v>0</v>
          </cell>
          <cell r="O22" t="str">
            <v>PEN</v>
          </cell>
        </row>
        <row r="23">
          <cell r="C23" t="str">
            <v>006372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006129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005983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006130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006297</v>
          </cell>
          <cell r="L27">
            <v>0</v>
          </cell>
          <cell r="M27">
            <v>0</v>
          </cell>
          <cell r="N27">
            <v>0</v>
          </cell>
        </row>
        <row r="28">
          <cell r="C28" t="str">
            <v>006287</v>
          </cell>
          <cell r="L28">
            <v>0</v>
          </cell>
          <cell r="M28">
            <v>0</v>
          </cell>
          <cell r="N28">
            <v>0</v>
          </cell>
          <cell r="O28" t="str">
            <v>PEN</v>
          </cell>
        </row>
        <row r="29">
          <cell r="C29" t="str">
            <v>006289</v>
          </cell>
          <cell r="L29">
            <v>0</v>
          </cell>
          <cell r="M29">
            <v>0</v>
          </cell>
          <cell r="N29">
            <v>0</v>
          </cell>
          <cell r="O29" t="str">
            <v>PEN</v>
          </cell>
        </row>
        <row r="30">
          <cell r="C30" t="str">
            <v>006291</v>
          </cell>
          <cell r="L30">
            <v>0</v>
          </cell>
          <cell r="M30">
            <v>0</v>
          </cell>
          <cell r="N30">
            <v>0</v>
          </cell>
          <cell r="O30" t="str">
            <v>PEN</v>
          </cell>
        </row>
        <row r="31">
          <cell r="C31" t="str">
            <v>006299</v>
          </cell>
          <cell r="L31">
            <v>0</v>
          </cell>
          <cell r="M31">
            <v>0</v>
          </cell>
          <cell r="N31">
            <v>0</v>
          </cell>
          <cell r="O31" t="str">
            <v>PEN</v>
          </cell>
        </row>
        <row r="32">
          <cell r="C32" t="str">
            <v>006293</v>
          </cell>
          <cell r="L32">
            <v>0</v>
          </cell>
          <cell r="M32">
            <v>0</v>
          </cell>
          <cell r="N32">
            <v>0</v>
          </cell>
          <cell r="O32" t="str">
            <v>PEN</v>
          </cell>
        </row>
        <row r="33">
          <cell r="C33" t="str">
            <v>006295</v>
          </cell>
          <cell r="L33">
            <v>0</v>
          </cell>
          <cell r="M33">
            <v>0</v>
          </cell>
          <cell r="N33">
            <v>0</v>
          </cell>
          <cell r="O33" t="str">
            <v>PEN</v>
          </cell>
        </row>
        <row r="34">
          <cell r="C34" t="str">
            <v>006320</v>
          </cell>
          <cell r="L34">
            <v>0</v>
          </cell>
          <cell r="M34">
            <v>0</v>
          </cell>
          <cell r="N34">
            <v>0</v>
          </cell>
          <cell r="O34" t="str">
            <v>PEN</v>
          </cell>
        </row>
        <row r="35">
          <cell r="C35" t="str">
            <v>006322</v>
          </cell>
          <cell r="L35">
            <v>0</v>
          </cell>
          <cell r="M35">
            <v>0</v>
          </cell>
          <cell r="N35">
            <v>0</v>
          </cell>
          <cell r="O35" t="str">
            <v>PEN</v>
          </cell>
        </row>
        <row r="36">
          <cell r="C36" t="str">
            <v>006353</v>
          </cell>
          <cell r="L36">
            <v>0</v>
          </cell>
          <cell r="M36">
            <v>0</v>
          </cell>
          <cell r="N36">
            <v>0</v>
          </cell>
          <cell r="O36" t="str">
            <v>PEN</v>
          </cell>
        </row>
        <row r="37">
          <cell r="C37" t="str">
            <v>006354</v>
          </cell>
          <cell r="L37">
            <v>0</v>
          </cell>
          <cell r="M37">
            <v>0</v>
          </cell>
          <cell r="N37">
            <v>0</v>
          </cell>
          <cell r="O37" t="str">
            <v>PEN</v>
          </cell>
        </row>
        <row r="38">
          <cell r="C38" t="str">
            <v>006356</v>
          </cell>
          <cell r="L38">
            <v>0</v>
          </cell>
          <cell r="M38">
            <v>0</v>
          </cell>
          <cell r="N38">
            <v>0</v>
          </cell>
          <cell r="O38" t="str">
            <v>PEN</v>
          </cell>
        </row>
        <row r="39">
          <cell r="C39" t="str">
            <v>006358</v>
          </cell>
          <cell r="L39">
            <v>0</v>
          </cell>
          <cell r="M39">
            <v>0</v>
          </cell>
          <cell r="N39">
            <v>0</v>
          </cell>
          <cell r="O39" t="str">
            <v>PEN</v>
          </cell>
        </row>
        <row r="40">
          <cell r="C40" t="str">
            <v>006516</v>
          </cell>
          <cell r="L40">
            <v>0</v>
          </cell>
          <cell r="M40">
            <v>0</v>
          </cell>
          <cell r="N40">
            <v>0</v>
          </cell>
          <cell r="O40" t="str">
            <v>PEN</v>
          </cell>
        </row>
        <row r="41">
          <cell r="C41" t="str">
            <v>006488</v>
          </cell>
          <cell r="L41">
            <v>0</v>
          </cell>
          <cell r="M41">
            <v>0</v>
          </cell>
          <cell r="N41">
            <v>0</v>
          </cell>
          <cell r="O41" t="str">
            <v>PEN</v>
          </cell>
        </row>
      </sheetData>
      <sheetData sheetId="5"/>
      <sheetData sheetId="6"/>
      <sheetData sheetId="7"/>
      <sheetData sheetId="8"/>
      <sheetData sheetId="9">
        <row r="3">
          <cell r="P3" t="str">
            <v>GERATRONIC IND COM AP. EL. LTDA-EPP</v>
          </cell>
        </row>
        <row r="4">
          <cell r="P4" t="str">
            <v>TAM LINHAS AEREAS S/A</v>
          </cell>
        </row>
        <row r="5">
          <cell r="P5" t="str">
            <v>FINDER COMPONENTES LTDA</v>
          </cell>
        </row>
        <row r="6">
          <cell r="P6" t="str">
            <v>TELEFONICA BRASIL S/A</v>
          </cell>
        </row>
        <row r="7">
          <cell r="P7" t="str">
            <v>JATI SERV.COM.IMP.ACOS LTDA</v>
          </cell>
        </row>
        <row r="8">
          <cell r="P8" t="str">
            <v>APS COMPONENTES ELETRICOS S/A</v>
          </cell>
        </row>
        <row r="9">
          <cell r="P9" t="str">
            <v>SERVINTEL INTERNACIONAL LTDA</v>
          </cell>
        </row>
        <row r="10">
          <cell r="P10" t="str">
            <v>KVA INDUSTRIA E COMERCIO LTDA</v>
          </cell>
        </row>
        <row r="11">
          <cell r="P11" t="str">
            <v>MAQUIGERAL ENERGIA INDUSTRIA E COMERCIO MAQUINAS LTDA</v>
          </cell>
        </row>
        <row r="12">
          <cell r="P12" t="str">
            <v>WEG EQUIPAMENTOS ELETRICOS S/A</v>
          </cell>
        </row>
        <row r="13">
          <cell r="P13" t="str">
            <v>VIBRA -STOP AMORTECEDORES DE VIBRACAO LTDA</v>
          </cell>
        </row>
        <row r="14">
          <cell r="P14" t="str">
            <v>INTERNATIONAL INDUSTRIA AUTOMOTIVA DA AMERICA LATINA DO SUL LTDA</v>
          </cell>
        </row>
        <row r="15">
          <cell r="P15" t="str">
            <v>EFE- SEMITRANS</v>
          </cell>
        </row>
        <row r="16">
          <cell r="P16" t="str">
            <v>TASCO LTDA</v>
          </cell>
        </row>
        <row r="17">
          <cell r="P17" t="str">
            <v>VIB-TECH INDUSTRIAL LTDA.</v>
          </cell>
        </row>
        <row r="18">
          <cell r="P18" t="str">
            <v>CIA SAN BASICO EST SP-SABESP</v>
          </cell>
        </row>
        <row r="19">
          <cell r="P19" t="str">
            <v>RODONAVES TRANSP E ENC LTDA</v>
          </cell>
        </row>
        <row r="20">
          <cell r="P20" t="str">
            <v>RODONAVES TRANSPORTES E EMCOMENDAS LT</v>
          </cell>
        </row>
        <row r="21">
          <cell r="P21" t="str">
            <v>ANDRA SA  ELECTRIC SOLUTIONS</v>
          </cell>
        </row>
        <row r="22">
          <cell r="P22" t="str">
            <v>SANTIL COMERCIAL ELETRICA LTDA</v>
          </cell>
        </row>
        <row r="23">
          <cell r="P23" t="str">
            <v>VIBRANIHIL COM IND AMORT LTDA</v>
          </cell>
        </row>
        <row r="24">
          <cell r="P24" t="str">
            <v>TACOBRAS MEDIDORES DE PRECISAO LTDA</v>
          </cell>
        </row>
        <row r="25">
          <cell r="P25" t="str">
            <v>DIGEL ELETRICA LTDA</v>
          </cell>
        </row>
        <row r="26">
          <cell r="P26" t="str">
            <v>SCANIA LATIN AMERICA LTDA</v>
          </cell>
        </row>
        <row r="27">
          <cell r="P27" t="str">
            <v>TECNOTRAFO IND COM IMP EX LTDA</v>
          </cell>
        </row>
        <row r="28">
          <cell r="P28" t="str">
            <v>CODEMA COML E IMPORTADORA LTDA</v>
          </cell>
        </row>
        <row r="29">
          <cell r="P29" t="str">
            <v>SOTREQ S/A</v>
          </cell>
        </row>
        <row r="30">
          <cell r="P30" t="str">
            <v>BOMBAS CLIMAX IND COM LTDA</v>
          </cell>
        </row>
        <row r="31">
          <cell r="P31" t="str">
            <v>ELETROPAULO METROP ELETR SP</v>
          </cell>
        </row>
        <row r="32">
          <cell r="P32" t="str">
            <v>CUMMINS DIST.DE MOT.DIESEL EQUIP.LTDA</v>
          </cell>
        </row>
        <row r="33">
          <cell r="P33" t="str">
            <v>ACE SCHMERSAL ELET INDUST LT</v>
          </cell>
        </row>
        <row r="34">
          <cell r="P34" t="str">
            <v>PEXTRON CONTROLES ELET. LTDA</v>
          </cell>
        </row>
        <row r="35">
          <cell r="P35" t="str">
            <v>ELTRA AQUECIMENTO ELETRICO LTDA</v>
          </cell>
        </row>
        <row r="36">
          <cell r="P36" t="str">
            <v>MAF S COM.E INSTRUMENTACAO LTDA-EPP</v>
          </cell>
        </row>
        <row r="37">
          <cell r="P37" t="str">
            <v>PHOENIX CONTACT IND E COMERCIO LTDA</v>
          </cell>
        </row>
        <row r="38">
          <cell r="P38" t="str">
            <v>PROAUTO ELECTRIC LTDA</v>
          </cell>
        </row>
        <row r="39">
          <cell r="P39" t="str">
            <v>CENTA TRANSMISSOES LTDA</v>
          </cell>
        </row>
        <row r="40">
          <cell r="P40" t="str">
            <v>WP MONTAGENS ELETROM LTDA</v>
          </cell>
        </row>
        <row r="41">
          <cell r="P41" t="str">
            <v>MCE MICROT SIST ENERGIA LTDA</v>
          </cell>
        </row>
        <row r="42">
          <cell r="P42" t="str">
            <v>ALFA TRANSPORTES ESPECIAIS LTDA.</v>
          </cell>
        </row>
        <row r="43">
          <cell r="P43" t="str">
            <v>BANCO SANTANDER S/A</v>
          </cell>
        </row>
        <row r="44">
          <cell r="P44" t="str">
            <v>COMERCIAL ELETRICA PJ LTDA</v>
          </cell>
        </row>
        <row r="45">
          <cell r="P45" t="str">
            <v>FUNCIONARIO - FOLHA</v>
          </cell>
        </row>
        <row r="46">
          <cell r="P46" t="str">
            <v>FUNCIONARIO - FERIAS</v>
          </cell>
        </row>
        <row r="47">
          <cell r="P47" t="str">
            <v>FUNCIONARIOS-RESCISAO</v>
          </cell>
        </row>
        <row r="48">
          <cell r="P48" t="str">
            <v>CAIXA ECONOMICA FEDERAL</v>
          </cell>
        </row>
        <row r="49">
          <cell r="P49" t="str">
            <v>UNIAO</v>
          </cell>
        </row>
        <row r="50">
          <cell r="P50" t="str">
            <v>RECEITA FEDERAL</v>
          </cell>
        </row>
        <row r="51">
          <cell r="P51" t="str">
            <v>GILVAN MAGALHAES DOS ANJOS</v>
          </cell>
        </row>
        <row r="52">
          <cell r="P52" t="str">
            <v>CREA - SP CONS REG ENG ARQ AGRON DO SP</v>
          </cell>
        </row>
        <row r="53">
          <cell r="P53" t="str">
            <v>SANEPAR COMPANHIA DE SANEAMENTO PARANA</v>
          </cell>
        </row>
        <row r="54">
          <cell r="P54" t="str">
            <v>ROGERIO LOVATTO</v>
          </cell>
        </row>
        <row r="55">
          <cell r="P55" t="str">
            <v>CREA PARANA</v>
          </cell>
        </row>
        <row r="56">
          <cell r="P56" t="str">
            <v>CLARO S/A</v>
          </cell>
        </row>
        <row r="57">
          <cell r="P57" t="str">
            <v>COPEL DISTRIBUICAO S.A</v>
          </cell>
        </row>
        <row r="58">
          <cell r="P58" t="str">
            <v>PREFEITURA MUNICIPAL DE CURITIBA</v>
          </cell>
        </row>
        <row r="59">
          <cell r="P59" t="str">
            <v>AX COMERCIO E REPRESENTACOES LTDA</v>
          </cell>
        </row>
        <row r="60">
          <cell r="P60" t="str">
            <v>INSTITUTO NACIONAL DO SEGURO SOC. - INSS</v>
          </cell>
        </row>
        <row r="61">
          <cell r="P61" t="str">
            <v>JOSELIA MARIA SANTOS</v>
          </cell>
        </row>
        <row r="62">
          <cell r="P62" t="str">
            <v>SCAPSUL EQUIPAMENTOS RODOVIARIOS LTDA</v>
          </cell>
        </row>
        <row r="63">
          <cell r="P63" t="str">
            <v>ECT EMP BRAS CORREIOS E TELEGRAFOS</v>
          </cell>
        </row>
        <row r="64">
          <cell r="P64" t="str">
            <v>VARELLA VEICULOS PESADOS LTDA</v>
          </cell>
        </row>
        <row r="65">
          <cell r="P65" t="str">
            <v>EDMILSON FERREIRA</v>
          </cell>
        </row>
        <row r="66">
          <cell r="P66" t="str">
            <v>TRANSTOMAZ TRANSP. ROD. DE CARGAS LTDA.</v>
          </cell>
        </row>
        <row r="67">
          <cell r="P67" t="str">
            <v>LUIS FAUSTINO DA SILVA</v>
          </cell>
        </row>
        <row r="68">
          <cell r="P68" t="str">
            <v>CORDEIRO FIOS E CABOS ELETRICOS LTDA</v>
          </cell>
        </row>
        <row r="69">
          <cell r="P69" t="str">
            <v>SANEAMENTO DE GOIAS S/A</v>
          </cell>
        </row>
        <row r="70">
          <cell r="P70" t="str">
            <v>METALPRESS METAL LTDA</v>
          </cell>
        </row>
        <row r="71">
          <cell r="P71" t="str">
            <v>POLIPECAS COMERCIAL E IMPORTADORA LTDA</v>
          </cell>
        </row>
        <row r="72">
          <cell r="P72" t="str">
            <v>COMERCIAL RIMAR LTDA</v>
          </cell>
        </row>
        <row r="73">
          <cell r="P73" t="str">
            <v>BRASPRESS TRANSPORTES URGENTES LTDA</v>
          </cell>
        </row>
        <row r="74">
          <cell r="P74" t="str">
            <v>FABEL INNECCO ENG.COM.PROD.ELETRO LTDA</v>
          </cell>
        </row>
        <row r="75">
          <cell r="P75" t="str">
            <v>ALLIANZ SEGUROS S.A</v>
          </cell>
        </row>
        <row r="76">
          <cell r="P76" t="str">
            <v>BRASPRESS TRANSPORTES URGENTES LTDA</v>
          </cell>
        </row>
        <row r="77">
          <cell r="P77" t="str">
            <v>CODEMA COM.E IMPORTADORA LTDA</v>
          </cell>
        </row>
        <row r="78">
          <cell r="P78" t="str">
            <v>MARCOS SOARES VICENTE</v>
          </cell>
        </row>
        <row r="79">
          <cell r="P79" t="str">
            <v>RODONAVES TRANSPORTES E ENCOMENDAS LTDA</v>
          </cell>
        </row>
        <row r="80">
          <cell r="P80" t="str">
            <v>SASSI MEDIDORES E TRANSFORMADORES EIRELI</v>
          </cell>
        </row>
        <row r="81">
          <cell r="P81" t="str">
            <v>BRASPRESS TRANSPORTES URGENTES LTDA</v>
          </cell>
        </row>
        <row r="82">
          <cell r="P82" t="str">
            <v>SANTAE EQUIPAMENTOS DE ENGENHARIA LTDA -</v>
          </cell>
        </row>
        <row r="83">
          <cell r="P83" t="str">
            <v>POLIFILTRO IND E COM PARA AUTOS LTDA</v>
          </cell>
        </row>
        <row r="84">
          <cell r="P84" t="str">
            <v>DEIF DO BRASIL COM. CONT. E EQUIP. LTDA</v>
          </cell>
        </row>
        <row r="85">
          <cell r="P85" t="str">
            <v>BODIPASA BOMBAS DIESEL PAULISTA LTDA</v>
          </cell>
        </row>
        <row r="86">
          <cell r="P86" t="str">
            <v>LIGGA  TELECOMUNICACOES S.A.</v>
          </cell>
        </row>
        <row r="87">
          <cell r="P87" t="str">
            <v>RODONAVES TRANSPORTES E ENCOMENDAS LTDA</v>
          </cell>
        </row>
        <row r="88">
          <cell r="P88" t="str">
            <v>SOTREQ SA</v>
          </cell>
        </row>
        <row r="89">
          <cell r="P89" t="str">
            <v>CONSELHO REGIONAL  DE ENG</v>
          </cell>
        </row>
        <row r="90">
          <cell r="P90" t="str">
            <v>ANTONIO CARLOS JUNIOR</v>
          </cell>
        </row>
        <row r="91">
          <cell r="P91" t="str">
            <v>RODRIGO SANTIAGO PEREIRA</v>
          </cell>
        </row>
        <row r="92">
          <cell r="P92" t="str">
            <v>ROBSON DE SOUSA DIAS</v>
          </cell>
        </row>
        <row r="93">
          <cell r="P93" t="str">
            <v>AMIL ASSISTENCIA MEDICA INTERNACIONAL S/A</v>
          </cell>
        </row>
        <row r="94">
          <cell r="P94" t="str">
            <v>MARCIO LUTES DE OLIVEIRA</v>
          </cell>
        </row>
        <row r="95">
          <cell r="P95" t="str">
            <v>CREA-SC-CONS.REG DE ENG ART.E AGRONOMIA STA CATARINA</v>
          </cell>
        </row>
        <row r="96">
          <cell r="P96" t="str">
            <v>DALGAS ECOLTEC ECOLOGIA TECNICA, COMERCIO, IMPORTACAO E EXPORTACAO LTDA.</v>
          </cell>
        </row>
        <row r="97">
          <cell r="P97" t="str">
            <v>COELMATIC LTDA</v>
          </cell>
        </row>
        <row r="98">
          <cell r="P98" t="str">
            <v>WGL SOLUCOES EM TECNOLOGIAS E SERVICOS EIRELI</v>
          </cell>
        </row>
        <row r="99">
          <cell r="P99" t="str">
            <v>PORTO SEGURO COMPANHIA DE SEGUROS GERAIS</v>
          </cell>
        </row>
        <row r="100">
          <cell r="P100" t="str">
            <v>CATHO ONLINE LTDA</v>
          </cell>
        </row>
        <row r="101">
          <cell r="P101" t="str">
            <v>GERADORES E CIA COM. E SERV. LTDA</v>
          </cell>
        </row>
        <row r="102">
          <cell r="P102" t="str">
            <v>COELMATIC S A</v>
          </cell>
        </row>
        <row r="103">
          <cell r="P103" t="str">
            <v>CARTORIO MA.MADALENA H.CHAMON BARROS QUINTAO</v>
          </cell>
        </row>
        <row r="104">
          <cell r="P104" t="str">
            <v>ALBUQUERQUE E VALENTIN HOTEIS LTDA EPP</v>
          </cell>
        </row>
        <row r="105">
          <cell r="P105" t="str">
            <v>JOBSON GOMES DO NASCIMENTO</v>
          </cell>
        </row>
        <row r="106">
          <cell r="P106" t="str">
            <v>SECRETARIA DE ESTADO DE FAZENDA</v>
          </cell>
        </row>
        <row r="107">
          <cell r="P107" t="str">
            <v>PREFEITURA DA ESTACIA TURISTICA DE EMBU DAS ARTES</v>
          </cell>
        </row>
        <row r="108">
          <cell r="P108" t="str">
            <v>HELENI SOARES BANDEIRA SILVA</v>
          </cell>
        </row>
        <row r="109">
          <cell r="P109" t="str">
            <v>CLARO S.A.</v>
          </cell>
        </row>
        <row r="110">
          <cell r="P110" t="str">
            <v>W2M DESIGN E CRIACAO LTDA ME</v>
          </cell>
        </row>
        <row r="111">
          <cell r="A111" t="str">
            <v>SDMO</v>
          </cell>
          <cell r="P111" t="str">
            <v>ESTADO DE MATO GROSSO</v>
          </cell>
        </row>
        <row r="112">
          <cell r="A112" t="str">
            <v>SDMO - IMPORTAÇÃO</v>
          </cell>
          <cell r="P112" t="str">
            <v>TECCOM IND. E COM. PROD. TECNICOS EM COMBUSTAO LTDA</v>
          </cell>
        </row>
        <row r="113">
          <cell r="A113" t="str">
            <v>SDS ESPUMAS</v>
          </cell>
          <cell r="P113" t="str">
            <v>RODRIGO PIMENTEL SALES</v>
          </cell>
        </row>
        <row r="114">
          <cell r="A114" t="str">
            <v>SO METAIS</v>
          </cell>
          <cell r="P114" t="str">
            <v>RODONAVES TRANSP E ENCOMENDA LTDA</v>
          </cell>
        </row>
        <row r="115">
          <cell r="A115" t="str">
            <v>SOTREQ</v>
          </cell>
          <cell r="P115" t="str">
            <v>EDIMILSON PAGATIN</v>
          </cell>
        </row>
        <row r="116">
          <cell r="A116" t="str">
            <v>STEMAC</v>
          </cell>
          <cell r="P116" t="str">
            <v>BRASOFWARE INFORMATICA LTDA</v>
          </cell>
        </row>
        <row r="117">
          <cell r="P117" t="str">
            <v>TICKET SERVICOS S/A</v>
          </cell>
        </row>
        <row r="118">
          <cell r="P118" t="str">
            <v>JAIR SALVIANO SILVERIO</v>
          </cell>
        </row>
        <row r="119">
          <cell r="P119" t="str">
            <v>CLAUDEVAN SARGITARIO DA SILVA</v>
          </cell>
        </row>
        <row r="120">
          <cell r="P120" t="str">
            <v>DELBRAS COMERCIO DE PECAS LTDA - ME</v>
          </cell>
        </row>
        <row r="121">
          <cell r="P121" t="str">
            <v>MAQUIGERAL ENERGIA IND. E COM MAQ. LTDA</v>
          </cell>
        </row>
        <row r="122">
          <cell r="P122" t="str">
            <v>MICHEL DO R.MAIA</v>
          </cell>
        </row>
        <row r="123">
          <cell r="P123" t="str">
            <v>EGS SERVICOS ELETRICOS LTDA</v>
          </cell>
        </row>
        <row r="124">
          <cell r="P124" t="str">
            <v>TARGET ENGENHARIA E CONSULTORIA LTDA</v>
          </cell>
        </row>
        <row r="125">
          <cell r="P125" t="str">
            <v>TOKIO MARINE SEGURADORA S.A.</v>
          </cell>
        </row>
        <row r="126">
          <cell r="P126" t="str">
            <v>FABRITECH GESTAO EM TECNOLOGIA LTDA</v>
          </cell>
        </row>
        <row r="127">
          <cell r="P127" t="str">
            <v>USETINTAS COMERCIO DE TINTAS E ACESSORIOS LTDA</v>
          </cell>
        </row>
        <row r="128">
          <cell r="P128" t="str">
            <v>SINDICATO DOS TRABALHADORES NAS INDUSTRIAS METALURGICAS, MECANICAS E DE MATERIAI</v>
          </cell>
        </row>
        <row r="129">
          <cell r="P129" t="str">
            <v>DEUTSH LAMP COM DE MATERIAIS ELETRICOS PARA AUTOS LTDA - EPP</v>
          </cell>
        </row>
        <row r="130">
          <cell r="P130" t="str">
            <v>ACCURATE MACHINE USINAGEM DE PRECISAO LTDA ME</v>
          </cell>
        </row>
        <row r="131">
          <cell r="P131" t="str">
            <v>RR  RESISTORES E  RESITENCIAS  LTDA</v>
          </cell>
        </row>
        <row r="132">
          <cell r="P132" t="str">
            <v>REGERA ELETRO DIESEL LTDA</v>
          </cell>
        </row>
        <row r="133">
          <cell r="P133" t="str">
            <v>TOTVS S.A</v>
          </cell>
        </row>
        <row r="134">
          <cell r="P134" t="str">
            <v>SOMOV S.A</v>
          </cell>
        </row>
        <row r="135">
          <cell r="P135" t="str">
            <v>STEMAC SA GRUPOS GERADORES</v>
          </cell>
        </row>
        <row r="136">
          <cell r="P136" t="str">
            <v>CSA TECNOLOGIA LTDA EPP</v>
          </cell>
        </row>
        <row r="137">
          <cell r="P137" t="str">
            <v>INTELISEG ADMINISTRADORA DE SERVICOS EIRELI-ME</v>
          </cell>
        </row>
        <row r="138">
          <cell r="P138" t="str">
            <v>ACTIVIA SISTEMAS LTDA</v>
          </cell>
        </row>
        <row r="139">
          <cell r="P139" t="str">
            <v>GS MORAIS INSTALACOES ELETRICAS LTDA - ME</v>
          </cell>
        </row>
        <row r="140">
          <cell r="P140" t="str">
            <v>JOINING COMERCIO ELETRO-ELETRICOS LTDA</v>
          </cell>
        </row>
        <row r="141">
          <cell r="P141" t="str">
            <v>CONSELHO REGIONAL DE ENGENHARIA E AGRONOMIA DO RIO DE JANEIRO</v>
          </cell>
        </row>
        <row r="142">
          <cell r="P142" t="str">
            <v>TECPRO SOLUCOES EM ENERGIA LTDA</v>
          </cell>
        </row>
        <row r="143">
          <cell r="P143" t="str">
            <v>BRUNO VINICIUS R VENANCIO</v>
          </cell>
        </row>
        <row r="144">
          <cell r="P144" t="str">
            <v>FERNANDO DE PAULO SILVA</v>
          </cell>
        </row>
        <row r="145">
          <cell r="P145" t="str">
            <v>ANGLO INDUSTRIA E COMERCIO DE METAIS LTDA</v>
          </cell>
        </row>
        <row r="146">
          <cell r="P146" t="str">
            <v>RODRIGO ARAUJO DA FONSECA</v>
          </cell>
        </row>
        <row r="147">
          <cell r="P147" t="str">
            <v>54.931.914 MARIA ESTELA FAGUNDES DOS SANTOS MOREIRA</v>
          </cell>
        </row>
        <row r="148">
          <cell r="P148" t="str">
            <v>GW METAL INDUSTRIA E COMERCIO LTDA</v>
          </cell>
        </row>
        <row r="149">
          <cell r="P149" t="str">
            <v>EDUARDO MARAFON DE PAOLI</v>
          </cell>
        </row>
        <row r="150">
          <cell r="P150" t="str">
            <v>CARIOCA COMERCIO DE RADIADORES E GERADORES EIRELI</v>
          </cell>
        </row>
        <row r="151">
          <cell r="P151" t="str">
            <v>MX MATERIAIS ELETRICOS LTDA</v>
          </cell>
        </row>
        <row r="152">
          <cell r="P152" t="str">
            <v>ABB ELETRIFICACAO LTDA</v>
          </cell>
        </row>
        <row r="153">
          <cell r="P153" t="str">
            <v>CORDEIRO CABOS ELETRICOS S A</v>
          </cell>
        </row>
        <row r="154">
          <cell r="P154" t="str">
            <v>CAD 3D WORKS IMPORTACAO DE HARDWARE E SOFTWARE EIRELI</v>
          </cell>
        </row>
        <row r="155">
          <cell r="P155" t="str">
            <v>GUSTAVO FURLAN BRAGA</v>
          </cell>
        </row>
        <row r="156">
          <cell r="P156" t="str">
            <v>PAULO SERGIO FURLAN BRAGA</v>
          </cell>
        </row>
        <row r="157">
          <cell r="P157" t="str">
            <v>BANCO ITAUCARD S A</v>
          </cell>
        </row>
        <row r="158">
          <cell r="P158" t="str">
            <v>MICHELE VASCONCELOS CONTESSOTTO</v>
          </cell>
        </row>
        <row r="159">
          <cell r="P159" t="str">
            <v>ARTECHE EDC EQUIPAMENTOS E SISTEMAS S/A</v>
          </cell>
        </row>
        <row r="160">
          <cell r="P160" t="str">
            <v>PURO DIESEL INDUSTRIA E COMERCIO DE FILTROS EIRELI</v>
          </cell>
        </row>
        <row r="161">
          <cell r="P161" t="str">
            <v>1 TABELIAO DE NOTAS E DE PROTESTO DE LETRAS E TIT DA COMARCA DE EMBU DAS ARTES</v>
          </cell>
        </row>
        <row r="162">
          <cell r="P162" t="str">
            <v>PORTOSEG SA CREDITO FINANCIAMENTO E INVESTIMENTO</v>
          </cell>
        </row>
        <row r="163">
          <cell r="P163" t="str">
            <v>ROBERTO GONCALVES ADVOGADOS ASSOCIADOS</v>
          </cell>
        </row>
        <row r="164">
          <cell r="P164" t="str">
            <v>MERCADOPAGO.COM REPRESENTACOES LTDA.</v>
          </cell>
        </row>
        <row r="165">
          <cell r="P165" t="str">
            <v>BANCO BRADESCO S.A.</v>
          </cell>
        </row>
        <row r="166">
          <cell r="P166" t="str">
            <v>TRUCK IMPORTS EQUIPAMENTOS AUTOMOTIVOS LTDA</v>
          </cell>
        </row>
        <row r="167">
          <cell r="P167" t="str">
            <v>EAC SERVICOS TECNICOS LTDA</v>
          </cell>
        </row>
        <row r="168">
          <cell r="P168" t="str">
            <v>LIMESCAP FABRICACAO DE ESCAPAMENTOS LTDA</v>
          </cell>
        </row>
        <row r="169">
          <cell r="P169" t="str">
            <v>NTS DO BRASIL COMERCIO DE MAQUINAS E FERRAMENTAS EIRELI</v>
          </cell>
        </row>
        <row r="170">
          <cell r="P170" t="str">
            <v>CRISPE AUTO PECAS LTDA -ME</v>
          </cell>
        </row>
        <row r="171">
          <cell r="P171" t="str">
            <v>LEROY MERLIN COMPANHIA BRASILEIRA DE BRICOLAGEM</v>
          </cell>
        </row>
        <row r="172">
          <cell r="P172" t="str">
            <v>TRIAM PARTS INDUSTRIA E COMERCIO DE COMPONENTES AUTOMOTIVOS LTDA</v>
          </cell>
        </row>
        <row r="173">
          <cell r="P173" t="str">
            <v>MAQ ENERGIA INDUSTRIA E COMERCIO DE MAQUINAS LTDA</v>
          </cell>
        </row>
        <row r="174">
          <cell r="P174" t="str">
            <v>TIAGO PAULO DOS SANTOS</v>
          </cell>
        </row>
        <row r="175">
          <cell r="P175" t="str">
            <v>CLAUDEMIR LUCAS DE OLIVEIRA 15608466829</v>
          </cell>
        </row>
        <row r="176">
          <cell r="P176" t="str">
            <v>ANTONIO EDUARDO FRAIDEIMBERZE 08320609844</v>
          </cell>
        </row>
        <row r="177">
          <cell r="P177" t="str">
            <v>DUTRA MAQUINAS COMERCIAL E TECNICA LTDA</v>
          </cell>
        </row>
        <row r="178">
          <cell r="P178" t="str">
            <v>ELVERSON LIMA CARDOSO</v>
          </cell>
        </row>
        <row r="179">
          <cell r="P179" t="str">
            <v>BRUNO DA COSTA SENO 38679944807</v>
          </cell>
        </row>
        <row r="180">
          <cell r="P180" t="str">
            <v>LUIZ CARLOS PARI 07572814867</v>
          </cell>
        </row>
        <row r="181">
          <cell r="P181" t="str">
            <v>DEBORA MOUTINHO ARAUJO 06456306671</v>
          </cell>
        </row>
        <row r="182">
          <cell r="P182" t="str">
            <v>CORB COMERCIO DE MATERIAIS ELETRICOS EIREL</v>
          </cell>
        </row>
        <row r="183">
          <cell r="P183" t="str">
            <v>SILVANA AGUIAR</v>
          </cell>
        </row>
        <row r="184">
          <cell r="P184" t="str">
            <v>MARCIA HONORATO DA SILVA</v>
          </cell>
        </row>
        <row r="185">
          <cell r="P185" t="str">
            <v>IVONEIDE GOMES DA SILVA DA CONCEICAO</v>
          </cell>
        </row>
        <row r="186">
          <cell r="P186" t="str">
            <v>RINA BRASIL SERVICOS TECNICOS LTDA (MATRIZ)</v>
          </cell>
        </row>
        <row r="187">
          <cell r="P187" t="str">
            <v>SDS IND. E COM LTDA</v>
          </cell>
        </row>
        <row r="188">
          <cell r="P188" t="str">
            <v>MAQUILOG GUINDASTE E TRANSPORTE EIRELI</v>
          </cell>
        </row>
        <row r="189">
          <cell r="P189" t="str">
            <v>VOLVO DO BRASIL VEICULOS LTDA</v>
          </cell>
        </row>
        <row r="190">
          <cell r="P190" t="str">
            <v>FILIPE GOLDNER REIS 36760361822</v>
          </cell>
        </row>
        <row r="191">
          <cell r="P191" t="str">
            <v>VAGNER ROBERTO DE LIMA</v>
          </cell>
        </row>
        <row r="192">
          <cell r="P192" t="str">
            <v>MAQUIGERAL ENERGIA INDUSTRIA E COMERCIO DE MAQUINAS LTDA</v>
          </cell>
        </row>
        <row r="193">
          <cell r="P193" t="str">
            <v>EDUARDO MARAFON DE PAOLI 32280272873</v>
          </cell>
        </row>
        <row r="194">
          <cell r="P194" t="str">
            <v>FELIPE SOARES PIRES</v>
          </cell>
        </row>
        <row r="195">
          <cell r="P195" t="str">
            <v>WILSON ROBERTO DE FREITAS</v>
          </cell>
        </row>
        <row r="196">
          <cell r="P196" t="str">
            <v>SECRETARIA DE ESTADO DA ECONOMIA</v>
          </cell>
        </row>
        <row r="197">
          <cell r="P197" t="str">
            <v>IZAC DOS SANTOS GAMA</v>
          </cell>
        </row>
        <row r="198">
          <cell r="P198" t="str">
            <v>ESPACIAL EMPRREND IMOB LTDA</v>
          </cell>
        </row>
        <row r="199">
          <cell r="P199" t="str">
            <v>CV MATERIAIS PARA CONSTRUCAO LTDA</v>
          </cell>
        </row>
        <row r="200">
          <cell r="P200" t="str">
            <v>EVOLUCAO METALURGICA LTDA</v>
          </cell>
        </row>
        <row r="201">
          <cell r="P201" t="str">
            <v>VALTER CINEZI ANTUNES 06372153890</v>
          </cell>
        </row>
        <row r="202">
          <cell r="P202" t="str">
            <v>RONALDO PIRES DE SOUZA 14242352867</v>
          </cell>
        </row>
        <row r="203">
          <cell r="P203" t="str">
            <v>REI DAS MANGUEIRAS MAQUINAS E EQUIPAMENTOS LTDA-ME</v>
          </cell>
        </row>
        <row r="204">
          <cell r="P204" t="str">
            <v>BRASPRESS TRANSPORTES URGENTES LTDA.</v>
          </cell>
        </row>
        <row r="205">
          <cell r="P205" t="str">
            <v>CONDOMINIO BELVEDERE RESIDENCIAL</v>
          </cell>
        </row>
        <row r="206">
          <cell r="P206" t="str">
            <v>IRRIGAR COMERCIO E SERVICOS EIRELI</v>
          </cell>
        </row>
        <row r="207">
          <cell r="P207" t="str">
            <v>NIOJA HOTEL LTDA</v>
          </cell>
        </row>
        <row r="208">
          <cell r="P208" t="str">
            <v>ROSANE SOUZA CAZINI 70712352953</v>
          </cell>
        </row>
        <row r="209">
          <cell r="P209" t="str">
            <v>CENTRAL DOS PARAFUSOS DE ITUMBIARA LTDA</v>
          </cell>
        </row>
        <row r="210">
          <cell r="P210" t="str">
            <v>HIGIPAPER DISTRIBUIDORA E COMERCIO LTDA</v>
          </cell>
        </row>
        <row r="211">
          <cell r="P211" t="str">
            <v>EQUATORIAL GOIAS DISTRIBUIDORA DE ENERGIA S/A</v>
          </cell>
        </row>
        <row r="212">
          <cell r="P212" t="str">
            <v>SOUZA, ARAUJO &amp; MELO EIRELI - ME</v>
          </cell>
        </row>
        <row r="213">
          <cell r="P213" t="str">
            <v>GAS MIRANDA LTDA</v>
          </cell>
        </row>
        <row r="214">
          <cell r="P214" t="str">
            <v>PAPELARIA MODELO LTDA</v>
          </cell>
        </row>
        <row r="215">
          <cell r="P215" t="str">
            <v>FPT INDUSTRIAL BRASIL LTDA.</v>
          </cell>
        </row>
        <row r="216">
          <cell r="P216" t="str">
            <v>JOAO BATISTA DE MORAIS 25593943168 - MEI</v>
          </cell>
        </row>
        <row r="217">
          <cell r="P217" t="str">
            <v>ACM UNIFORMES PROFISSIONAIS LTD EPP</v>
          </cell>
        </row>
        <row r="218">
          <cell r="P218" t="str">
            <v>GOIAS DISTRIBUIDORA DE ACUMULADORES LTDA</v>
          </cell>
        </row>
        <row r="219">
          <cell r="P219" t="str">
            <v>VARELLA VEICULOS PESADOS LTDA</v>
          </cell>
        </row>
        <row r="220">
          <cell r="P220" t="str">
            <v>BRASIL INFORMATICA LTDA - ME</v>
          </cell>
        </row>
        <row r="221">
          <cell r="P221" t="str">
            <v>NIJALMA PATRICIA MARINS ARAUJO</v>
          </cell>
        </row>
        <row r="222">
          <cell r="P222" t="str">
            <v>AILTON MARCELO NETO DE ARAUJO JUNIOR</v>
          </cell>
        </row>
        <row r="223">
          <cell r="P223" t="str">
            <v>POTENCIAL ELETRICA E HIDRAULICA LTDA</v>
          </cell>
        </row>
        <row r="224">
          <cell r="P224" t="str">
            <v>ALERTA SERVICOS LTDA</v>
          </cell>
        </row>
        <row r="225">
          <cell r="P225" t="str">
            <v>LAIANE MENDES CAMARGO</v>
          </cell>
        </row>
        <row r="226">
          <cell r="P226" t="str">
            <v>PNEUS VISA LTDA</v>
          </cell>
        </row>
        <row r="227">
          <cell r="P227" t="str">
            <v>EVOLUCAO SERVICOS EIRELLI -ME</v>
          </cell>
        </row>
        <row r="228">
          <cell r="P228" t="str">
            <v>VASCONCELOS E RIBEIRO COMERCIO LTDA</v>
          </cell>
        </row>
        <row r="229">
          <cell r="P229" t="str">
            <v>FPT INDUSTRIAL BRASIL LTDA.</v>
          </cell>
        </row>
        <row r="230">
          <cell r="P230" t="str">
            <v>ITUMBIARA PALACE HOTEL EIRELI</v>
          </cell>
        </row>
        <row r="231">
          <cell r="P231" t="str">
            <v>ALFADOOR LTDA - ME</v>
          </cell>
        </row>
        <row r="232">
          <cell r="P232" t="str">
            <v>MUNICIPIO DE ITUMBIARA</v>
          </cell>
        </row>
        <row r="233">
          <cell r="P233" t="str">
            <v>CREA-GO, CONS. REG. ENGENHARIA E AGRONOMIA DE GOIAS</v>
          </cell>
        </row>
        <row r="234">
          <cell r="P234" t="str">
            <v>NOVA IMPERIAL LTDA ME</v>
          </cell>
        </row>
        <row r="235">
          <cell r="P235" t="str">
            <v>TINTAS MC LTDA - LJ 147</v>
          </cell>
        </row>
        <row r="236">
          <cell r="P236" t="str">
            <v>MAGDA MARGARETH MENARDI</v>
          </cell>
        </row>
        <row r="237">
          <cell r="P237" t="str">
            <v>REI DO OLEO LEVES E PESADOS TABOAO LTDA</v>
          </cell>
        </row>
        <row r="238">
          <cell r="P238" t="str">
            <v>TRIVALE INSTITUICAO DE PAGAMENTO LTDA</v>
          </cell>
        </row>
        <row r="239">
          <cell r="P239" t="str">
            <v>REI DAS MAQUINAS E MANUT. EQUIP LTDA - ME</v>
          </cell>
        </row>
        <row r="240">
          <cell r="P240" t="str">
            <v>ACO FORT FERRO LTDA</v>
          </cell>
        </row>
        <row r="241">
          <cell r="P241" t="str">
            <v>UNIMED REGIONAL SUL GOIAS COOPERATIVA DE TRABALHO MEDICO</v>
          </cell>
        </row>
        <row r="242">
          <cell r="P242" t="str">
            <v>CRISTIANO FRANCISCO DA SILVA</v>
          </cell>
        </row>
        <row r="243">
          <cell r="P243" t="str">
            <v>PANIFICADORA PONTO DO SABOR LTDA</v>
          </cell>
        </row>
        <row r="244">
          <cell r="P244" t="str">
            <v>LC ENCOMENDAS E ARGAS LTDA</v>
          </cell>
        </row>
        <row r="245">
          <cell r="P245" t="str">
            <v>AUTO ELETRICA 1.133 DO MELO LTDA</v>
          </cell>
        </row>
        <row r="246">
          <cell r="P246" t="str">
            <v>VIACABOS CONDUTORES ELETRICOS LTDA</v>
          </cell>
        </row>
        <row r="247">
          <cell r="P247" t="str">
            <v>GRID GERADORES E LOCACAO LTDA</v>
          </cell>
        </row>
        <row r="248">
          <cell r="P248" t="str">
            <v>FUNDO ESPECIAL DE REEQUIPAMENTO DO CORPO DE BOMBEIROS DE ITUMBIARA</v>
          </cell>
        </row>
        <row r="249">
          <cell r="P249" t="str">
            <v>VINICIUS PEREIRA FURLAN</v>
          </cell>
        </row>
        <row r="250">
          <cell r="P250" t="str">
            <v>LUIS HUMBERTO COSTA JUNIOR LTDA - O SEU VERDURAO</v>
          </cell>
        </row>
        <row r="251">
          <cell r="P251" t="str">
            <v>WAGNER FAUSTINO ALVES 05006486627</v>
          </cell>
        </row>
        <row r="252">
          <cell r="P252" t="str">
            <v>HUGO FELIPE LAMEIRA RELVAS APOIO ADMINISTRATIVO LTDA</v>
          </cell>
        </row>
        <row r="253">
          <cell r="P253" t="str">
            <v>MIRIA PEREIRA ASSESSORIA ADMINISTRATIVA</v>
          </cell>
        </row>
        <row r="254">
          <cell r="P254" t="str">
            <v>GOIAS TRIBUNAL DE JUSTICA DO ESTADO DE G</v>
          </cell>
        </row>
        <row r="255">
          <cell r="P255" t="str">
            <v>AUTO RESGATE UBERDIESEL LTDA</v>
          </cell>
        </row>
        <row r="256">
          <cell r="P256" t="str">
            <v>G3 TECNOLOGIA LTDA</v>
          </cell>
        </row>
        <row r="257">
          <cell r="P257" t="str">
            <v>MEDICAO SOLUCOES METROLOGICA INTEGRADA LTDA</v>
          </cell>
        </row>
        <row r="258">
          <cell r="P258" t="str">
            <v>AUTOCAR DISTRIBUIDORA DE AUTO PECAS LTDA</v>
          </cell>
        </row>
        <row r="259">
          <cell r="P259" t="str">
            <v>RODONAVES TRANSPORTES E ENCOMENDAS LTDA</v>
          </cell>
        </row>
        <row r="260">
          <cell r="P260" t="str">
            <v>BODIPASA BOMBAS DIESEL PAULISTA LTDA</v>
          </cell>
        </row>
        <row r="261">
          <cell r="P261" t="str">
            <v>JOAO BATISTA DE SOUZA DIAS 13442963869</v>
          </cell>
        </row>
        <row r="262">
          <cell r="P262" t="str">
            <v>SECRETARIA DA FAZENDA DO ESTADO DE SAO PAULO</v>
          </cell>
        </row>
        <row r="263">
          <cell r="P263" t="str">
            <v>153 AUTO PECAS LTDA</v>
          </cell>
        </row>
        <row r="264">
          <cell r="P264" t="str">
            <v>A REGIONAL FILTROS LTDA ME</v>
          </cell>
        </row>
        <row r="265">
          <cell r="P265" t="str">
            <v>MARCO ANTONIO DE MORAIS RAIMUNDO</v>
          </cell>
        </row>
        <row r="266">
          <cell r="P266" t="str">
            <v>CARLOS MANOEL DE CARVALHO</v>
          </cell>
        </row>
        <row r="267">
          <cell r="P267" t="str">
            <v>BANCO COOPERATIVO SICOOB S.A.</v>
          </cell>
        </row>
        <row r="268">
          <cell r="P268" t="str">
            <v>MERCADOLIVRE.COM ATIVIDADES DE INTERNET LTDA</v>
          </cell>
        </row>
        <row r="269">
          <cell r="P269" t="str">
            <v>SERVICO SOCIAL DA INDUSTRIA SESI</v>
          </cell>
        </row>
        <row r="270">
          <cell r="P270" t="str">
            <v>HOSTGATOR BRASIL LTDA.</v>
          </cell>
        </row>
        <row r="271">
          <cell r="P271" t="str">
            <v>MERCADOCAR MERCANTIL DE PECAS LTDA</v>
          </cell>
        </row>
        <row r="272">
          <cell r="P272" t="str">
            <v>POTTENCIAL SEGURADORA S.A.</v>
          </cell>
        </row>
        <row r="273">
          <cell r="P273" t="str">
            <v>RDF - FUNDO DE INVESTIMENTO EM DIREITOS CREDITORIOS</v>
          </cell>
        </row>
        <row r="274">
          <cell r="P274" t="str">
            <v>VOX RURAL PRODUCOES AUDIOVISUAIS S/S LTDA.</v>
          </cell>
        </row>
        <row r="275">
          <cell r="P275" t="str">
            <v>ITULUB ITUMBIARA LUBRIFICANTES LTDA</v>
          </cell>
        </row>
        <row r="276">
          <cell r="P276" t="str">
            <v>L.L. PAPELARIA LTDA</v>
          </cell>
        </row>
        <row r="277">
          <cell r="P277" t="str">
            <v>ORIGINAL LUBRIFICANTES LTDA</v>
          </cell>
        </row>
        <row r="278">
          <cell r="P278" t="str">
            <v>LUIZ ROBERTO BORGES ME - MIGUEL AUTO CAR</v>
          </cell>
        </row>
        <row r="279">
          <cell r="P279" t="str">
            <v>TECKMAN ENGENHARIA E CONSULTORIA LTDA</v>
          </cell>
        </row>
        <row r="280">
          <cell r="P280" t="str">
            <v>50.902.810 DOKTOR SILVA FERREIRA SOUSA</v>
          </cell>
        </row>
        <row r="281">
          <cell r="P281" t="str">
            <v>TELEFONICA CLOUD E TECNOLOGIA DO BRASIL S.A.</v>
          </cell>
        </row>
        <row r="282">
          <cell r="P282" t="str">
            <v>LAVORWASH BRASIL IND COMERCIAL LT</v>
          </cell>
        </row>
        <row r="283">
          <cell r="P283" t="str">
            <v>49.829.892 DIEGO ARANTES VIEIRA</v>
          </cell>
        </row>
        <row r="284">
          <cell r="P284" t="str">
            <v>51.196.635 PHELIPE SILVA COSTA FIGUEIREDO</v>
          </cell>
        </row>
        <row r="285">
          <cell r="P285" t="str">
            <v>SEM PARAR INSTITUICAO DE PAGAMENTO LTDA</v>
          </cell>
        </row>
        <row r="286">
          <cell r="P286" t="str">
            <v>ALVES E MELO SERVICOS DE ENGENHARIA LTDA</v>
          </cell>
        </row>
        <row r="287">
          <cell r="P287" t="str">
            <v>M.D. COMERCIO DE LUBRIFICANTES LTDA</v>
          </cell>
        </row>
        <row r="288">
          <cell r="P288" t="str">
            <v>RENATO GALERA MARQUES 22558510835</v>
          </cell>
        </row>
        <row r="289">
          <cell r="P289" t="str">
            <v>49.643.681 HELICRIS MARQUES</v>
          </cell>
        </row>
        <row r="290">
          <cell r="P290" t="str">
            <v>LEPE COMERCIO DE BATERIAS LTDA ME</v>
          </cell>
        </row>
        <row r="291">
          <cell r="P291" t="str">
            <v>ARTE MEDICA - DIAGNOSTICOS LTDA</v>
          </cell>
        </row>
        <row r="292">
          <cell r="P292" t="str">
            <v>ONDAS SONORAS REVESTIMENTO ACUSTICO LTDA</v>
          </cell>
        </row>
        <row r="293">
          <cell r="P293" t="str">
            <v>CONEXAO TELEMATICA LTDA</v>
          </cell>
        </row>
        <row r="294">
          <cell r="P294" t="str">
            <v>OXYGASES INDUSTRIAIS E MEDICINAIS LTDA</v>
          </cell>
        </row>
        <row r="295">
          <cell r="P295" t="str">
            <v>PLANTAO BOMBAS INJETORAS LTDA</v>
          </cell>
        </row>
        <row r="296">
          <cell r="P296" t="str">
            <v>GABRIEL OLIVEIRA FONTES DOS SANTOS</v>
          </cell>
        </row>
        <row r="297">
          <cell r="P297" t="str">
            <v>ALENE CRISTINA SANTANA DE ABREU</v>
          </cell>
        </row>
        <row r="298">
          <cell r="P298" t="str">
            <v>52.836.247 KAMILLA VIEIRA PAMPLONA</v>
          </cell>
        </row>
        <row r="299">
          <cell r="P299" t="str">
            <v>ESTADO DE SAO PAULO</v>
          </cell>
        </row>
        <row r="300">
          <cell r="P300" t="str">
            <v>CNX TELECOMUNICACOES LTDA</v>
          </cell>
        </row>
        <row r="301">
          <cell r="P301" t="str">
            <v>53.135.369 SHEILA RIBEIRO ARRUDA</v>
          </cell>
        </row>
        <row r="302">
          <cell r="P302" t="str">
            <v>ALEXANDRE DA SILVA ARANTES</v>
          </cell>
        </row>
        <row r="303">
          <cell r="P303" t="str">
            <v>MARINALVA ANGELIM DA SILVA</v>
          </cell>
        </row>
        <row r="304">
          <cell r="P304" t="str">
            <v>CEO - CENTRO DE EDUCACAO OCUPACIONAL LTDA</v>
          </cell>
        </row>
        <row r="305">
          <cell r="P305" t="str">
            <v>AUDIOMED-MEDICINA DO TRAB.AUDIOMETRIA FONOTERAPIA LTDA</v>
          </cell>
        </row>
        <row r="306">
          <cell r="P306" t="str">
            <v>TRIBUNAL REGIONAL DO TRABALHO DA 2A REGIAO</v>
          </cell>
        </row>
        <row r="307">
          <cell r="P307" t="str">
            <v>BOA VISTA SERVICOS S.A.</v>
          </cell>
        </row>
        <row r="308">
          <cell r="P308" t="str">
            <v>GOVERNO ESTADO DE SAO PAULO LTDA</v>
          </cell>
        </row>
        <row r="309">
          <cell r="P309" t="str">
            <v>EDUARDO ALVES DOS SANTOS</v>
          </cell>
        </row>
        <row r="310">
          <cell r="P310" t="str">
            <v>ROBSON LUIZ SILVA EPP - HARAS TECIDOS</v>
          </cell>
        </row>
        <row r="311">
          <cell r="P311" t="str">
            <v>EXEMPLAR SP DESCARTAVEIS LTDA</v>
          </cell>
        </row>
        <row r="312">
          <cell r="P312" t="str">
            <v>VANIA TAMMERIK I. DA SILVA - SERVICOS DE ENGENHARIA</v>
          </cell>
        </row>
        <row r="313">
          <cell r="P313" t="str">
            <v>POLO VISUAL COM. MAT. SERIG. E COM. VISUAL LTDA ME</v>
          </cell>
        </row>
        <row r="314">
          <cell r="P314" t="str">
            <v>MASTER PLASTICO INDUSTRIA E COMERCIO LTDA</v>
          </cell>
        </row>
        <row r="315">
          <cell r="P315" t="str">
            <v>ALR AUTOMACAO INDUSTRIAL</v>
          </cell>
        </row>
        <row r="316">
          <cell r="P316" t="str">
            <v>DIVINO ALVES DE BRITO</v>
          </cell>
        </row>
        <row r="317">
          <cell r="P317" t="str">
            <v>BRASPRESS TRANSPORTES URGENTES LTDA</v>
          </cell>
        </row>
        <row r="318">
          <cell r="P318" t="str">
            <v>SANTILLI GESTAO DE BENS LTDA</v>
          </cell>
        </row>
        <row r="319">
          <cell r="P319" t="str">
            <v>54.401.780 YAN CABRAL SANTOS</v>
          </cell>
        </row>
        <row r="320">
          <cell r="P320" t="str">
            <v>DANIELA ALMEIDA DE CASTRO</v>
          </cell>
        </row>
        <row r="321">
          <cell r="P321" t="str">
            <v>EMBRASTEC INDUSTRIA.COM.EQUIP.ELETRONICOS LTDA</v>
          </cell>
        </row>
        <row r="322">
          <cell r="P322" t="str">
            <v>ALLPARK EMPREENDIMENTOS, PARTICIPACOES E SERVICOS S.A.</v>
          </cell>
        </row>
        <row r="323">
          <cell r="P323" t="str">
            <v>NEWE SEGUROS S.A.</v>
          </cell>
        </row>
        <row r="324">
          <cell r="P324" t="str">
            <v>ATEM MEDICINA OCUPACIONAL E SEGURANCA DO TRABALHO LTDA</v>
          </cell>
        </row>
        <row r="325">
          <cell r="P325" t="str">
            <v>ANDERSON VENANCIO DA SILVA 30743059832</v>
          </cell>
        </row>
        <row r="326">
          <cell r="P326" t="str">
            <v>MURARA SOLUCOES EM ENERGIA LTDA</v>
          </cell>
        </row>
        <row r="327">
          <cell r="P327" t="str">
            <v>ASSOCIACAO DOS USUARIOS DO SISTEMA DE TELECOMUNICACOES E AFINS DO CENTRO EMPRESA</v>
          </cell>
        </row>
        <row r="328">
          <cell r="P328" t="str">
            <v>GG DE OLIVEIRA SOLUCOES E SERVICOS LTDA</v>
          </cell>
        </row>
        <row r="329">
          <cell r="P329" t="str">
            <v>JOAO XAVIER DA SILVA</v>
          </cell>
        </row>
        <row r="330">
          <cell r="P330" t="str">
            <v>ELEVA CONSULT LTDA</v>
          </cell>
        </row>
        <row r="331">
          <cell r="P331" t="str">
            <v>BRASPRESS TRANSPORTES URGENTES LTDA</v>
          </cell>
        </row>
        <row r="332">
          <cell r="P332" t="str">
            <v>CONDOMINIO CENTRO EMPRESARIAL DE SAO PAULO</v>
          </cell>
        </row>
        <row r="333">
          <cell r="P333" t="str">
            <v>R.A. SOLUCOES EM T.I. LTDA</v>
          </cell>
        </row>
        <row r="334">
          <cell r="P334" t="str">
            <v>J NEVES COMERCIO DE PECAS E EQUIPAMENTOS LTDA</v>
          </cell>
        </row>
        <row r="335">
          <cell r="P335" t="str">
            <v>55.252.115 DANIELA ALMEIDA DE CASTRO</v>
          </cell>
        </row>
        <row r="336">
          <cell r="P336" t="str">
            <v>ALR ELETRICA LTDA</v>
          </cell>
        </row>
        <row r="337">
          <cell r="P337" t="str">
            <v>FABIO SERGIO DE MOSSI - NEGOCIOS IMOBILIARIOS</v>
          </cell>
        </row>
        <row r="338">
          <cell r="P338" t="str">
            <v>CLIMAX MATERIAIS ELETRICOS E VARIEDADES LTDA</v>
          </cell>
        </row>
        <row r="339">
          <cell r="P339" t="str">
            <v>FABIO FOSCHINI ROGER DE ALMEIDA</v>
          </cell>
        </row>
        <row r="340">
          <cell r="P340" t="str">
            <v>BRASPRESS TRANSPORTES URGENTES LTDA</v>
          </cell>
        </row>
        <row r="341">
          <cell r="P341" t="str">
            <v>CONDOMINIO EDIFICIO VALERIA</v>
          </cell>
        </row>
        <row r="342">
          <cell r="P342" t="str">
            <v>55.366.338 FABIO FOSCHINI ROGER DE ALMEIDA</v>
          </cell>
        </row>
        <row r="343">
          <cell r="P343" t="str">
            <v>SOTREQ S/A</v>
          </cell>
        </row>
        <row r="344">
          <cell r="P344" t="str">
            <v>MERCHANT COBRANCAS LTDA</v>
          </cell>
        </row>
        <row r="345">
          <cell r="P345" t="str">
            <v>55.536.583 ANDREI MARCAL DE OLIVEIRA</v>
          </cell>
        </row>
        <row r="346">
          <cell r="P346" t="str">
            <v>MACIEL IND E COMERCIO DE PECAS PARA AUTOS LTDA</v>
          </cell>
        </row>
        <row r="347">
          <cell r="P347" t="str">
            <v>BRASPRESS TRANSPORTES URGENTES LTDA</v>
          </cell>
        </row>
        <row r="348">
          <cell r="P348" t="str">
            <v>22.073.330 CLEBER SILVA DE MENDONCA</v>
          </cell>
        </row>
        <row r="349">
          <cell r="P349" t="str">
            <v>PANAMBY EMPREENDIMENTOS E PARTICIPACOES LTDA</v>
          </cell>
        </row>
        <row r="350">
          <cell r="P350" t="str">
            <v>MIDIA R3 SUPRIMENTOS PARA COMUNICACAO VISUAL LTDA ME</v>
          </cell>
        </row>
        <row r="351">
          <cell r="P351" t="str">
            <v>BODIPASA BOMBAS DIESEL PAULISTA LTDA</v>
          </cell>
        </row>
        <row r="352">
          <cell r="P352" t="str">
            <v>IRMAOS ALCANTARA E CIA LTDA</v>
          </cell>
        </row>
        <row r="353">
          <cell r="P353" t="str">
            <v>CD TINTAS E FERRAGENS LTDA</v>
          </cell>
        </row>
        <row r="354">
          <cell r="P354" t="str">
            <v>ATACADAO BATERIAS LTDA</v>
          </cell>
        </row>
        <row r="355">
          <cell r="P355" t="str">
            <v>NELIAS LEMES CONTABILIDADE LTDA</v>
          </cell>
        </row>
        <row r="356">
          <cell r="P356" t="str">
            <v>VIA AUTO ELETRICA LTDA-ME</v>
          </cell>
        </row>
        <row r="357">
          <cell r="P357" t="str">
            <v>LEAL E LEAL ADVOGADOS ASSOCIADOS S/C</v>
          </cell>
        </row>
        <row r="358">
          <cell r="P358" t="str">
            <v>RDR AUTO PECAS LTDA</v>
          </cell>
        </row>
        <row r="359">
          <cell r="P359" t="str">
            <v>UNIODONTO DO SUL GOIANO COOPERATIVA ODONTOLOGICA</v>
          </cell>
        </row>
        <row r="360">
          <cell r="P360" t="str">
            <v>LUCIANA FERREIRA ANDREATTI DOS SANTOS 22000535844</v>
          </cell>
        </row>
        <row r="361">
          <cell r="P361" t="str">
            <v>56.505.060 ADRIANA MARTINS RODRIGUES</v>
          </cell>
        </row>
        <row r="362">
          <cell r="P362" t="str">
            <v>DIEGO SILVA NASCIMENTO 22901707807</v>
          </cell>
        </row>
        <row r="363">
          <cell r="P363" t="str">
            <v>LIDER TRANSPORTES</v>
          </cell>
        </row>
        <row r="364">
          <cell r="P364" t="str">
            <v>AEROFLEXIVEIS SOLUCOES INDUSTRIAIS LTDA</v>
          </cell>
        </row>
        <row r="365">
          <cell r="P365" t="str">
            <v>HOTEL PALMARES LTDA</v>
          </cell>
        </row>
        <row r="366">
          <cell r="P366" t="str">
            <v>MARCIO DE CARVALHO SILVEIRA 05634831725</v>
          </cell>
        </row>
        <row r="367">
          <cell r="P367" t="str">
            <v>DIBBERN SOCIEDADE DE ADVOGADOS</v>
          </cell>
        </row>
        <row r="368">
          <cell r="P368" t="str">
            <v>57.410.710 THIAGO MARTINS LOPES</v>
          </cell>
        </row>
        <row r="369">
          <cell r="P369" t="str">
            <v>RICK- CONSULTORIA EMPRESARIAL EIRELI</v>
          </cell>
        </row>
        <row r="370">
          <cell r="P370" t="str">
            <v>MAQNELSON AGRICOLA LTDA</v>
          </cell>
        </row>
        <row r="371">
          <cell r="P371" t="str">
            <v>57.503.128 LAYANA CRISTINA RODRIGUES SANTOS</v>
          </cell>
        </row>
        <row r="372">
          <cell r="P372" t="str">
            <v>57.601.432 LUANA HELENA CAVALHEIRO</v>
          </cell>
        </row>
        <row r="373">
          <cell r="P373" t="str">
            <v>57.531.595 LUANNE MESCOUTO FERREIRA</v>
          </cell>
        </row>
        <row r="374">
          <cell r="P374" t="str">
            <v>ENZO GABELLINI LEONEL ALVES 06022412609</v>
          </cell>
        </row>
        <row r="375">
          <cell r="P375" t="str">
            <v>57.784.031 MATEUS DA SILVA RODRIGUES</v>
          </cell>
        </row>
        <row r="376">
          <cell r="P376" t="str">
            <v>ROBERTO MACHADO AZEVEDO DA SILVA</v>
          </cell>
        </row>
        <row r="377">
          <cell r="P377" t="str">
            <v>CARLOSMAR SANTANA DE OLIVEIRA</v>
          </cell>
        </row>
        <row r="378">
          <cell r="P378" t="str">
            <v>ODAIR JOSE FERREIRA</v>
          </cell>
        </row>
        <row r="379">
          <cell r="P379" t="str">
            <v>IP ISOLANTES TERMICOS LTDA</v>
          </cell>
        </row>
        <row r="380">
          <cell r="P380" t="str">
            <v>ENILSON CAMARGO</v>
          </cell>
        </row>
        <row r="381">
          <cell r="P381" t="str">
            <v>HERBERT FERRARI ARTICO</v>
          </cell>
        </row>
        <row r="382">
          <cell r="P382" t="str">
            <v>JADER DE SOUZA</v>
          </cell>
        </row>
        <row r="383">
          <cell r="P383" t="str">
            <v>WAGNER DANGEBEL</v>
          </cell>
        </row>
        <row r="384">
          <cell r="P384" t="str">
            <v>RAPHISA SERVICOS DE COBRANCA LTDA</v>
          </cell>
        </row>
        <row r="385">
          <cell r="P385" t="str">
            <v>TRIBUNAL DA JUSTICA DO ESTADO DE MINAS GERAIS</v>
          </cell>
        </row>
        <row r="386">
          <cell r="P386" t="str">
            <v>SILVANA BALARDE NOGUEIRA DA SILVA</v>
          </cell>
        </row>
        <row r="387">
          <cell r="P387" t="str">
            <v>MF INDUSTRIA LTDA</v>
          </cell>
        </row>
        <row r="388">
          <cell r="P388" t="str">
            <v>CIELO S.A INSTITUICAO DE PAGEMNTO</v>
          </cell>
        </row>
        <row r="389">
          <cell r="P389" t="str">
            <v>58.044.898 LORETO SALAFIA NETO</v>
          </cell>
        </row>
        <row r="390">
          <cell r="P390" t="str">
            <v>ALEXANDRE DE JESUS SILVA</v>
          </cell>
        </row>
        <row r="391">
          <cell r="P391" t="str">
            <v>LORETO SALAFIA NETO</v>
          </cell>
        </row>
        <row r="392">
          <cell r="P392" t="str">
            <v>RONILDO AFONSO MACIEL</v>
          </cell>
        </row>
        <row r="393">
          <cell r="P393" t="str">
            <v>VENEZA PALACE LTDA</v>
          </cell>
        </row>
        <row r="394">
          <cell r="P394" t="str">
            <v>BUJAO DO CARTER AUTO CENTER LTDA</v>
          </cell>
        </row>
        <row r="395">
          <cell r="P395" t="str">
            <v>CIKALA COMERCIO E SERVICOS LTDA</v>
          </cell>
        </row>
        <row r="396">
          <cell r="P396" t="str">
            <v>BORRACHAS CAMBUCI LTDA</v>
          </cell>
        </row>
        <row r="397">
          <cell r="P397" t="str">
            <v>EMPRESA BRASILEIRA DE BENEFICIOS E PAGAMENTOS INSTITUICAO DE PGTO LTDA</v>
          </cell>
        </row>
        <row r="398">
          <cell r="P398" t="str">
            <v>BRASPRESS TRANSPORTES URGENTES LTDA</v>
          </cell>
        </row>
        <row r="399">
          <cell r="P399" t="str">
            <v>PRATASUL COMERCIO E SERVICOS LTDA</v>
          </cell>
        </row>
        <row r="400">
          <cell r="P400" t="str">
            <v>CMM COMERCIO E SERVICO EIRELI</v>
          </cell>
        </row>
        <row r="401">
          <cell r="P401" t="str">
            <v>LM TECH INDUSTRIA E COMERCIO DE ESPUMAS LTDA</v>
          </cell>
        </row>
        <row r="402">
          <cell r="P402" t="str">
            <v>QUARK TECNOLOGIA EM GESTAO DE PESSOAS LTDA</v>
          </cell>
        </row>
        <row r="403">
          <cell r="P403" t="str">
            <v>CELSO LUIZ DE OLIVEIRA</v>
          </cell>
        </row>
        <row r="404">
          <cell r="P404" t="str">
            <v>STARS BANK FUNDO DE INVESTIMENTO EM DIREITOS CREDITORIOS</v>
          </cell>
        </row>
        <row r="405">
          <cell r="P405" t="str">
            <v>LEROY MERLIN COMPANHIA BRASILEIRA DE BRICOLAGEM</v>
          </cell>
        </row>
        <row r="406">
          <cell r="P406" t="str">
            <v>TRATORBEL COMERCIO E IMPORTACAO LTDA</v>
          </cell>
        </row>
        <row r="407">
          <cell r="P407" t="str">
            <v>SIDA - SOCIEDADE ITUMBIARENSE DE DRAGAGEM E AREIA LTDA</v>
          </cell>
        </row>
        <row r="408">
          <cell r="P408" t="str">
            <v>GENSET BRASIL LTDA</v>
          </cell>
        </row>
        <row r="409">
          <cell r="P409" t="str">
            <v>S T EMPREENDIMENTOS E CONSULTORIA</v>
          </cell>
        </row>
        <row r="410">
          <cell r="P410" t="str">
            <v>EXTRA PNEUS LTDA - FILIAL</v>
          </cell>
        </row>
        <row r="411">
          <cell r="P411" t="str">
            <v>STARS BANK FUNDO DE INVESTIMENTO EM DIREITOS CREDITORIOS</v>
          </cell>
        </row>
        <row r="412">
          <cell r="P412" t="str">
            <v>MAURICIO CESAR</v>
          </cell>
        </row>
        <row r="413">
          <cell r="P413" t="str">
            <v>PRIME HOTEL LTDA</v>
          </cell>
        </row>
        <row r="414">
          <cell r="P414" t="str">
            <v>AUVO TECNOLOGIA S.A.</v>
          </cell>
        </row>
        <row r="415">
          <cell r="P415" t="str">
            <v>RD MAQUINAS E EQUIPAMENTOS INDUSTRIAIS LTDA</v>
          </cell>
        </row>
        <row r="416">
          <cell r="P416" t="str">
            <v>JG NET SERVICOS DE TELECOMUNICACOES LTDA</v>
          </cell>
        </row>
        <row r="417">
          <cell r="P417" t="str">
            <v>59.310.871 ARLEI GONCALVES DE LIMA</v>
          </cell>
        </row>
        <row r="418">
          <cell r="P418" t="str">
            <v>45.191.829 DOUGLAS BERNARDO RIBEIRO</v>
          </cell>
        </row>
        <row r="419">
          <cell r="P419" t="str">
            <v>FABIANE ALVES ASSESSORIA CONTABIL LTDA</v>
          </cell>
        </row>
        <row r="420">
          <cell r="P420" t="str">
            <v>38.207.342 LUIZ FERNANDO ANTENOR</v>
          </cell>
        </row>
        <row r="421">
          <cell r="P421" t="str">
            <v>59.307.271 MARCOS ANTUNES TRIVELIN</v>
          </cell>
        </row>
        <row r="422">
          <cell r="P422" t="str">
            <v>SUPREMO LUBRIFICANTES</v>
          </cell>
        </row>
        <row r="423">
          <cell r="P423" t="str">
            <v>JETTCOM TELECOMUNICACOES LTDA</v>
          </cell>
        </row>
        <row r="424">
          <cell r="P424" t="str">
            <v>SECRETARIA DE ESTADO DE ALAGOAS</v>
          </cell>
        </row>
        <row r="425">
          <cell r="P425" t="str">
            <v>FLAVIA FARIA DA SILVA</v>
          </cell>
        </row>
        <row r="426">
          <cell r="P426" t="str">
            <v>FABIO FERREIRA SANTOS</v>
          </cell>
        </row>
        <row r="427">
          <cell r="P427" t="str">
            <v>3 TABELIAO DE PROTESTO DE LETRAS E TITULOS</v>
          </cell>
        </row>
        <row r="428">
          <cell r="P428" t="str">
            <v>TRIANGULO REMOCOES LTDA</v>
          </cell>
        </row>
        <row r="429">
          <cell r="P429" t="str">
            <v>59.938.436 VANESSA AMARAL DEZERTO</v>
          </cell>
        </row>
        <row r="430">
          <cell r="P430" t="str">
            <v>59.977.735 PAULO HENRIQUE DOS SANTOS SILVA</v>
          </cell>
        </row>
        <row r="431">
          <cell r="P431" t="str">
            <v>KAJAL COMERCIO DE ULTILIDADES DOMESTICAS EIRELI</v>
          </cell>
        </row>
        <row r="432">
          <cell r="P432" t="str">
            <v>KALUNGA SA</v>
          </cell>
        </row>
        <row r="433">
          <cell r="P433" t="str">
            <v>CARTORIO PRIVATIVO DE REGISTRO DE PROTESTO COMARCA DE IRETAMA - PR.</v>
          </cell>
        </row>
        <row r="434">
          <cell r="P434" t="str">
            <v>MXR DO BRASIL COMERCIO E MANUTENCAO</v>
          </cell>
        </row>
        <row r="435">
          <cell r="P435" t="str">
            <v>RM PECAS E MAQUINAS LTDA</v>
          </cell>
        </row>
        <row r="436">
          <cell r="P436" t="str">
            <v>MFL ACESSORIOS LTDA</v>
          </cell>
        </row>
        <row r="437">
          <cell r="P437" t="str">
            <v>SO PARABRISAS COMERCIO E SERVICOS LTDA</v>
          </cell>
        </row>
        <row r="438">
          <cell r="P438" t="str">
            <v>AMIL ASSISTENCIA MEDICA INTERNACIONAL</v>
          </cell>
        </row>
        <row r="439">
          <cell r="P439" t="str">
            <v>LUIZ CLAUDIO P DA CUNHA</v>
          </cell>
        </row>
        <row r="440">
          <cell r="P440" t="str">
            <v>MAKFER TEMPRACAR COMERCIO DE FERRAMENTAS E PECAS AUTOMOTIVAS LTDA</v>
          </cell>
        </row>
        <row r="441">
          <cell r="P441" t="str">
            <v>MFL ACESSORIOS LTDA</v>
          </cell>
        </row>
        <row r="442">
          <cell r="P442" t="str">
            <v>POLI FILTRO INDUSTRIA E COMERCIO DE PECAS PARA AUTOS LTDA</v>
          </cell>
        </row>
        <row r="443">
          <cell r="P443" t="str">
            <v>OUTLET DE TINTAS LTDA</v>
          </cell>
        </row>
        <row r="444">
          <cell r="P444" t="str">
            <v>JMS BATERIAS  LTDA</v>
          </cell>
        </row>
        <row r="445">
          <cell r="P445" t="str">
            <v>NUCLEO SAUDE MEDICINA E SEGURANCA DO TRABALHO</v>
          </cell>
        </row>
        <row r="446">
          <cell r="P446" t="str">
            <v>RESGATE CLINICA DE MEDICINA E SEGURANCA DO TRABALHO E PRESTACAO DE SERVICOS MEDI</v>
          </cell>
        </row>
        <row r="447">
          <cell r="P447" t="str">
            <v>ZAP GRAFICA ONLINE LTDA</v>
          </cell>
        </row>
        <row r="448">
          <cell r="P448" t="str">
            <v>CONCEITO AUTOMOTIVE SERVICES LTDA</v>
          </cell>
        </row>
        <row r="449">
          <cell r="P449" t="str">
            <v>SECRETARIA DE ESTADO DO CEARA</v>
          </cell>
        </row>
        <row r="450">
          <cell r="P450" t="str">
            <v>MULTIFILTROS COMERCIO DE FILTROS LTDA</v>
          </cell>
        </row>
        <row r="451">
          <cell r="P451" t="str">
            <v>BODIPASA BOMBAS DIESEL PAULISTA LTDA</v>
          </cell>
        </row>
        <row r="452">
          <cell r="P452" t="str">
            <v>FRIGELAR COMERCIO E INDUSTRIA LTDA</v>
          </cell>
        </row>
        <row r="453">
          <cell r="P453" t="str">
            <v>EURODIESEL COMERCIO E PECAS LTDA</v>
          </cell>
        </row>
        <row r="454">
          <cell r="P454" t="str">
            <v>BACKES INFORMATICA SOLUCOES EM TECNOLOGIA LTDA</v>
          </cell>
        </row>
        <row r="455">
          <cell r="P455" t="str">
            <v>MAIS SOLUCOES INDUSTRIAIS S.A</v>
          </cell>
        </row>
        <row r="456">
          <cell r="P456" t="str">
            <v>SWISS RE CORPORATE SOLUTIONS BRASIL SEGUROS S.A.</v>
          </cell>
        </row>
        <row r="457">
          <cell r="P457" t="str">
            <v>CURIPECAS COMERCIO DE PECAS E TRATORES</v>
          </cell>
        </row>
        <row r="458">
          <cell r="P458" t="str">
            <v>VALERIA RODOLFO DE SOUZA MELLO</v>
          </cell>
        </row>
        <row r="459">
          <cell r="P459" t="str">
            <v>A B C PNEUS LTDA -</v>
          </cell>
        </row>
        <row r="460">
          <cell r="P460" t="str">
            <v>MAYSA PAULO PEREIRA DA SILVA</v>
          </cell>
        </row>
        <row r="461">
          <cell r="P461" t="str">
            <v>KLAR CONSULTORIA EM GESTAO LTDA</v>
          </cell>
        </row>
        <row r="462">
          <cell r="P462" t="str">
            <v>PAMELA GABRIELE FERREIRA DOS SANTOS</v>
          </cell>
        </row>
        <row r="463">
          <cell r="P463" t="str">
            <v>LCTE - COMERCIO DE PECAS E EQUIPAMENTOS PARA CONSTRUCAO CIVIL LTDA</v>
          </cell>
        </row>
        <row r="464">
          <cell r="P464" t="str">
            <v>BLUER TECNOLOGIA LTDA</v>
          </cell>
        </row>
        <row r="465">
          <cell r="P465" t="str">
            <v>RAFAEL B DA SILVA COMERCIO E IMPORTACAO</v>
          </cell>
        </row>
        <row r="466">
          <cell r="P466" t="str">
            <v>ONDAS REVESTIMENTOS LTDA</v>
          </cell>
        </row>
        <row r="467">
          <cell r="P467" t="str">
            <v>SUPREMA AUTO CENTER LTDA</v>
          </cell>
        </row>
        <row r="468">
          <cell r="P468" t="str">
            <v>UNIANEST ANESTESIOLOGISTAS ASSOCIADOS LTDA</v>
          </cell>
        </row>
        <row r="469">
          <cell r="P469" t="str">
            <v>CASAFUS SERVICOS MEDICOS LTDA</v>
          </cell>
        </row>
        <row r="470">
          <cell r="P470" t="str">
            <v>J N P DA SILVA TECIDOS</v>
          </cell>
        </row>
        <row r="471">
          <cell r="P471" t="str">
            <v>ARTE MEDICA ASSESSORIA A EMPRESAS LTDA</v>
          </cell>
        </row>
        <row r="472">
          <cell r="P472" t="str">
            <v>STAR ALPHA, ASSESSORIA ADMINISTRATIVA, COMERCIAL E DE BENS LTDA</v>
          </cell>
        </row>
        <row r="473">
          <cell r="P473" t="str">
            <v>FRONTEC INDUSTRIA DE COMPONENTES DE FIXACAO LTDA</v>
          </cell>
        </row>
        <row r="474">
          <cell r="P474" t="str">
            <v>CCABOS COMERCIO DE FIOS E CABOS ELETRICOS LTDA</v>
          </cell>
        </row>
        <row r="475">
          <cell r="P475" t="str">
            <v>PH CAIXAS DE PAPELAO LTDA</v>
          </cell>
        </row>
        <row r="476">
          <cell r="P476" t="str">
            <v>MEDICINA DO TRABALHO SQV LTDA</v>
          </cell>
        </row>
        <row r="477">
          <cell r="P477" t="str">
            <v>HOMAG INDUSTRIA E COMERCIO DE MAQUINAS PARA MADEIRA LTDA.</v>
          </cell>
        </row>
        <row r="478">
          <cell r="P478" t="str">
            <v>UNIVERSITARIA COMERCIO E PAPELARIA LTDA</v>
          </cell>
        </row>
        <row r="479">
          <cell r="P479" t="str">
            <v>BIANCA ALENCAR GONCALVES</v>
          </cell>
        </row>
        <row r="480">
          <cell r="P480" t="str">
            <v>60.060.267 ELIZABETH DE OLIVEIRA</v>
          </cell>
        </row>
        <row r="481">
          <cell r="P481" t="str">
            <v>REGINALDO BATAIELA DOS SANTOS</v>
          </cell>
        </row>
        <row r="482">
          <cell r="P482" t="str">
            <v>DE CASTRO E DE CASTRO MECANICA AUTOMOTIVA LTDA</v>
          </cell>
        </row>
        <row r="483">
          <cell r="P483" t="str">
            <v>VIA TERRESTRE TRANSPORTE E LOGISTICA LTDA.</v>
          </cell>
        </row>
        <row r="484">
          <cell r="P484" t="str">
            <v>WEG EQUIPAMENTOS ELETRICOS S/A</v>
          </cell>
        </row>
        <row r="485">
          <cell r="P485" t="str">
            <v>LTFLEX LTDA</v>
          </cell>
        </row>
        <row r="486">
          <cell r="P486" t="str">
            <v>ESSOR SEGUROS S.A</v>
          </cell>
        </row>
        <row r="487">
          <cell r="P487" t="str">
            <v>OLIVEIRAS APOIO ADMINISTRATIVO LTDA</v>
          </cell>
        </row>
        <row r="488">
          <cell r="P488" t="str">
            <v>TRANSFACE TRANSPORTES LTDA</v>
          </cell>
        </row>
        <row r="489">
          <cell r="P489" t="str">
            <v>KALUNGA SA</v>
          </cell>
        </row>
        <row r="490">
          <cell r="P490" t="str">
            <v>NIKAMAQ DISTRIBUIDOR DE PECAS E MAQUINAS LTDA</v>
          </cell>
        </row>
        <row r="491">
          <cell r="P491" t="str">
            <v>DINEI COMERCIO DE VARIEDADES E ACESSORIOS LTDA</v>
          </cell>
        </row>
        <row r="492">
          <cell r="P492" t="str">
            <v>E-COM SOLUCOES LTDA</v>
          </cell>
        </row>
        <row r="493">
          <cell r="P493" t="str">
            <v>BJB COMERCIO E SERVICOS LTDA.</v>
          </cell>
        </row>
        <row r="494">
          <cell r="P494" t="str">
            <v>JULIO CESAR GARCIA PEREIRA</v>
          </cell>
        </row>
        <row r="495">
          <cell r="P495" t="str">
            <v>IGREJA UNIVERSAL DO REINO DE DEUS</v>
          </cell>
        </row>
        <row r="496">
          <cell r="P496" t="str">
            <v>INSTITUTO DAS IRMAS DA SANTA CRUZ</v>
          </cell>
        </row>
        <row r="497">
          <cell r="P497" t="str">
            <v>OLIVEIRA CRED FOMENTO MERCANTIL LTDA</v>
          </cell>
        </row>
        <row r="498">
          <cell r="P498" t="str">
            <v>CONSELHO REGIONAL DE ENGENHARIA E AGRONOMIA</v>
          </cell>
        </row>
        <row r="499">
          <cell r="P499" t="str">
            <v>DSAMARA COMERCIO DE MATERIAIS PARA CONSTRUCAO LTDA</v>
          </cell>
        </row>
        <row r="500">
          <cell r="P500" t="str">
            <v>ALBRECHT OLIVEIRA - SOCIEDADE INDIVIDUAL DE ADVOCACIA</v>
          </cell>
        </row>
        <row r="501">
          <cell r="P501" t="str">
            <v>FERNANDES ROSA SOCIEDADE INDIVIDUAL DE ADVOCACIA</v>
          </cell>
        </row>
        <row r="502">
          <cell r="P502" t="str">
            <v>RV PLASTIC  FORROS E DIVISORIAS LTDA</v>
          </cell>
        </row>
        <row r="503">
          <cell r="P503" t="str">
            <v>PORTAL DAS CAMERAS E ELETRONICOS EURELI</v>
          </cell>
        </row>
        <row r="504">
          <cell r="P504" t="str">
            <v>MARIA LUZINEIDE</v>
          </cell>
        </row>
        <row r="505">
          <cell r="P505" t="str">
            <v>FIBRION INTERNET</v>
          </cell>
        </row>
        <row r="506">
          <cell r="P506" t="str">
            <v>FLUXO SERVICOS DE TECNOLOGIA LTDA</v>
          </cell>
        </row>
        <row r="507">
          <cell r="P507" t="str">
            <v>BRASPRESS TRANSPORTES URGENTES LTDA</v>
          </cell>
        </row>
        <row r="508">
          <cell r="P508" t="str">
            <v>PR OCUPACIONAL III ASSESSORIA EM SEGURANCA E MEDICINA DO TRABALHO LTDA</v>
          </cell>
        </row>
        <row r="509">
          <cell r="P509" t="str">
            <v>FMS IMOVEIS E ADMINISTRACAO LIMITADA</v>
          </cell>
        </row>
        <row r="510">
          <cell r="P510" t="str">
            <v>CCA INDUSTRIA E COMERCIO DE MATERIAIS ELETRICOS LTDA</v>
          </cell>
        </row>
        <row r="511">
          <cell r="P511" t="str">
            <v>DIEGO OLIVEIRA RODRIGUES 35105017803</v>
          </cell>
        </row>
        <row r="512">
          <cell r="P512" t="str">
            <v>ALLPARK EMPREENDIMENTOS, PARTICIPACOES E SERVICOS S.A</v>
          </cell>
        </row>
        <row r="513">
          <cell r="P513" t="str">
            <v>JULIO CESAR TIMOTEO ALVES</v>
          </cell>
        </row>
        <row r="514">
          <cell r="P514" t="str">
            <v>RODONAVES TRANSPORTES E ENCOMENDAS LTDA</v>
          </cell>
        </row>
        <row r="515">
          <cell r="P515" t="str">
            <v>SB CREDITO SECURITIZADORA S/A</v>
          </cell>
        </row>
        <row r="516">
          <cell r="P516" t="str">
            <v>URBANX SERVICOS ESPECIALIZADOS LTDA</v>
          </cell>
        </row>
        <row r="517">
          <cell r="P517" t="str">
            <v>BRASPRESS TRANSPORTES URGENTES LTDA</v>
          </cell>
        </row>
        <row r="518">
          <cell r="P518" t="str">
            <v>KAROLINE MENDES SOARES</v>
          </cell>
        </row>
        <row r="519">
          <cell r="P519" t="str">
            <v>ANTONIO LEITE DA SILVA FILHO</v>
          </cell>
        </row>
        <row r="520">
          <cell r="P520" t="str">
            <v>BANCO CSF  S/A</v>
          </cell>
        </row>
        <row r="521">
          <cell r="P521" t="str">
            <v>PATRICIA NEVES DE OLIVEIRA 32104348838</v>
          </cell>
        </row>
        <row r="522">
          <cell r="P522" t="str">
            <v>RFA ENERGIA LTDA</v>
          </cell>
        </row>
        <row r="523">
          <cell r="P523" t="str">
            <v>MURILO BARBOSA ZANIRATTO DE LIMA</v>
          </cell>
        </row>
        <row r="524">
          <cell r="P524" t="str">
            <v>RD GESTAO E SISTEMAS S.A.</v>
          </cell>
        </row>
        <row r="525">
          <cell r="P525" t="str">
            <v>1 OFICIAL DE REGISTRO DE IMOVEIS, TITULOS E DOCUMENTOS E CIVIL DE PESSOA JURIDIC</v>
          </cell>
        </row>
        <row r="526">
          <cell r="P526" t="str">
            <v>M.D.A. - SOLUCOES EM PRODUTOS DE LIMPEZA E DESCARTAVEIS LTDA.</v>
          </cell>
        </row>
        <row r="527">
          <cell r="P527" t="str">
            <v>LOGIK ENERGIA COMERCIO E SERVICOS LTDA.</v>
          </cell>
        </row>
        <row r="528">
          <cell r="P528" t="str">
            <v>DIEGO NUNES DE CARVALHO SERVICOS ADMINISTRATIVOS LTDA</v>
          </cell>
        </row>
        <row r="529">
          <cell r="P529" t="str">
            <v>VALOR CONSULTORIA E NEGOCIOS LTDA</v>
          </cell>
        </row>
        <row r="530">
          <cell r="P530" t="str">
            <v>HOTEL DAN INN SAO JOSE DOS CAMPOS</v>
          </cell>
        </row>
        <row r="531">
          <cell r="P531" t="str">
            <v>POUSADA HOTEL LTDA</v>
          </cell>
        </row>
        <row r="532">
          <cell r="P532" t="str">
            <v>ODIN MOTORES INDUSTRIAIS E SERVICOS LTDA</v>
          </cell>
        </row>
        <row r="533">
          <cell r="P533" t="str">
            <v>SARA PALACE HOTEL LTDA - ME</v>
          </cell>
        </row>
        <row r="534">
          <cell r="P534" t="str">
            <v>JOAO APARECIDO DELICOLLI</v>
          </cell>
        </row>
        <row r="535">
          <cell r="P535" t="str">
            <v>DECOLAR. COM LTDA.</v>
          </cell>
        </row>
        <row r="536">
          <cell r="P536" t="str">
            <v>JHL SERVICOS AUTOMOTIVOS</v>
          </cell>
        </row>
        <row r="537">
          <cell r="P537" t="str">
            <v>UMENTOR DESENVOLVIMENTO E TREINAMENTO LTDA</v>
          </cell>
        </row>
        <row r="538">
          <cell r="P538" t="str">
            <v>CYNTHIA PEREIRA DOS SANTOS</v>
          </cell>
        </row>
        <row r="539">
          <cell r="P539" t="str">
            <v>AMBAR INOVACOES SPE LTDA</v>
          </cell>
        </row>
        <row r="540">
          <cell r="P540" t="str">
            <v>AUTOMATIZACOES SECULO XXI TRATAMENTO DE DADOS S.A.</v>
          </cell>
        </row>
        <row r="541">
          <cell r="P541" t="str">
            <v>SANTIL COMERCIAL ELETRICA LTDA</v>
          </cell>
        </row>
        <row r="542">
          <cell r="P542" t="str">
            <v>POSTO E AUTO PECAS JAO E LIMITADA</v>
          </cell>
        </row>
        <row r="543">
          <cell r="P543" t="str">
            <v>BIG TIRES PNEUS E ACESSORIOS DE VEICULOS LTDA</v>
          </cell>
        </row>
        <row r="544">
          <cell r="P544" t="str">
            <v>ANDRE OLIVEIRA RODRIGUES DE LIMA SERVICOS LTDA</v>
          </cell>
        </row>
        <row r="545">
          <cell r="P545" t="str">
            <v>EDIFICIO BARRA TRADE CENTER</v>
          </cell>
        </row>
        <row r="546">
          <cell r="P546" t="str">
            <v>IMOSTAR PARTICIPACOES EM EMPRESAS LTDA.</v>
          </cell>
        </row>
        <row r="547">
          <cell r="P547" t="str">
            <v>LG CONSULTING SOCIEDADE UNIPESSOAL LTDA</v>
          </cell>
        </row>
        <row r="548">
          <cell r="P548" t="str">
            <v>GRACIELA DE CARVALHO PAGNAN</v>
          </cell>
        </row>
        <row r="549">
          <cell r="P549" t="str">
            <v>DIEGO VILELA SOCIEDADE INDIVIDUAL DE ADVOCACIA</v>
          </cell>
        </row>
        <row r="550">
          <cell r="P550" t="str">
            <v>CONFIDE ASSESSORIA EMPRESARIAL LTDA</v>
          </cell>
        </row>
        <row r="551">
          <cell r="P551" t="str">
            <v>REFRAMASTER COMERCIO E REPRESENTACOES LTDA</v>
          </cell>
        </row>
        <row r="552">
          <cell r="P552" t="str">
            <v>DESPACHANTE ITUMBIARA LTDA</v>
          </cell>
        </row>
        <row r="553">
          <cell r="P553" t="str">
            <v>TRANSPISARUK TRANSPORTES LTDA</v>
          </cell>
        </row>
        <row r="554">
          <cell r="P554" t="str">
            <v>WLD E-COMMERCE DE MATERIAIS ELETROELETRONICOS LTDA</v>
          </cell>
        </row>
        <row r="555">
          <cell r="P555" t="str">
            <v>EQUATORIAL GOIAS DISTRIBUIDORA DE ENERGIA S/A</v>
          </cell>
        </row>
        <row r="556">
          <cell r="P556" t="str">
            <v>FIXIT ASSISTENCIA TECNICA LTDA.</v>
          </cell>
        </row>
        <row r="557">
          <cell r="P557" t="str">
            <v>AUTO RESGATE MA LTDA</v>
          </cell>
        </row>
        <row r="558">
          <cell r="P558" t="str">
            <v>ST INDUSTRIA E PINTURA LTDA</v>
          </cell>
        </row>
        <row r="559">
          <cell r="P559" t="str">
            <v>PERG INDUSTRIAL  LTDA</v>
          </cell>
        </row>
        <row r="560">
          <cell r="P560" t="str">
            <v>DEISE CRISTINA DE BRITO</v>
          </cell>
        </row>
        <row r="561">
          <cell r="P561" t="str">
            <v>ITAU UNIBANCO HOLDING</v>
          </cell>
        </row>
        <row r="562">
          <cell r="P562" t="str">
            <v>MERCADOCAR MERCANTIL DE PECAS LTDA</v>
          </cell>
        </row>
        <row r="563">
          <cell r="P563" t="str">
            <v>RODRIGO PIMENTEL SALES</v>
          </cell>
        </row>
        <row r="564">
          <cell r="P564" t="str">
            <v>AGUAS CINTRA COMERCIO DE AGUAS E BEBIDAS CINTRA</v>
          </cell>
        </row>
        <row r="565">
          <cell r="P565" t="str">
            <v>A. O. MARTINS SOCIEDADE DE ADVOGADOS</v>
          </cell>
        </row>
        <row r="566">
          <cell r="P566" t="str">
            <v>STRIPE BRASIL SOLUCOES DE PAGAMENTO LTDA</v>
          </cell>
        </row>
        <row r="567">
          <cell r="P567" t="str">
            <v>CENTRO AUTOMOTIVO CAR CLUB SERVICE BH LTDA</v>
          </cell>
        </row>
        <row r="568">
          <cell r="P568" t="str">
            <v>BODIPASA BOMBAS DIESEL PAULISTA LTDA</v>
          </cell>
        </row>
        <row r="569">
          <cell r="P569" t="str">
            <v>ENPRIN COMERCIAL</v>
          </cell>
        </row>
        <row r="570">
          <cell r="P570" t="str">
            <v>DEBORA CAMILA PEREIRA DOS SANT</v>
          </cell>
        </row>
        <row r="571">
          <cell r="P571" t="str">
            <v>ORLANDO PEREIRA DA SILVA</v>
          </cell>
        </row>
        <row r="572">
          <cell r="P572" t="str">
            <v>BIG FERRAMENTASLTDA</v>
          </cell>
        </row>
        <row r="573">
          <cell r="P573" t="str">
            <v>LEG SOLUCOES DE CREDITO LTDA</v>
          </cell>
        </row>
        <row r="574">
          <cell r="P574" t="str">
            <v>ANDRESSA VARELLA DA SILVA FERREIRA</v>
          </cell>
        </row>
        <row r="575">
          <cell r="P575" t="str">
            <v>DISTRI-LUB RP COMERCIO DE LUBRIFICANTES LTDA</v>
          </cell>
        </row>
        <row r="576">
          <cell r="P576" t="str">
            <v>SHP SISTEMAS ELETRONICOS LTDA</v>
          </cell>
        </row>
        <row r="577">
          <cell r="P577" t="str">
            <v>EMPRESASECO LTDA</v>
          </cell>
        </row>
        <row r="578">
          <cell r="P578" t="str">
            <v>GABRIELLA SILVA CARDOSO</v>
          </cell>
        </row>
        <row r="579">
          <cell r="P579" t="str">
            <v>UNIMED SEGURADORA S/A</v>
          </cell>
        </row>
        <row r="580">
          <cell r="P580" t="str">
            <v>DISTRI-LUB RP COMERCIO DE LUBRIFICANTES LTDA</v>
          </cell>
        </row>
        <row r="581">
          <cell r="P581" t="str">
            <v>DANILO DE SOUSA SANTOS BISPO</v>
          </cell>
        </row>
        <row r="582">
          <cell r="P582" t="str">
            <v>FERNANDA MARIA DE OLIVEIRA</v>
          </cell>
        </row>
        <row r="583">
          <cell r="P583" t="str">
            <v>IZIDORO KAIRUVISTAS JUNIOR PROJETOS DE CONSTRUCAO - ME</v>
          </cell>
        </row>
        <row r="584">
          <cell r="P584" t="str">
            <v>ASSTAM COMBUSTIVEIS LTDA</v>
          </cell>
        </row>
        <row r="585">
          <cell r="P585" t="str">
            <v>FONTBEL ALUGUEL DE BOXES LTDA</v>
          </cell>
        </row>
        <row r="586">
          <cell r="P586" t="str">
            <v>FLAVIO ANTONIO SILVESTRE</v>
          </cell>
        </row>
        <row r="587">
          <cell r="P587" t="str">
            <v>OBVIO BRASIL SOFTWARE E SERVICOS LTDA</v>
          </cell>
        </row>
        <row r="588">
          <cell r="P588" t="str">
            <v>ANDRA S A ELECTRIC SOLUTIONS</v>
          </cell>
        </row>
        <row r="589">
          <cell r="P589" t="str">
            <v>MECANICA JACARE LTDA</v>
          </cell>
        </row>
        <row r="590">
          <cell r="P590" t="str">
            <v>TC AUTO TECNICA LTDA.</v>
          </cell>
        </row>
        <row r="591">
          <cell r="P591" t="str">
            <v>LINKANA TECNOLOGIA LTDA</v>
          </cell>
        </row>
        <row r="592">
          <cell r="P592" t="str">
            <v>BMF TECNOLOGIA DA INFORMACAO LTDA</v>
          </cell>
        </row>
        <row r="593">
          <cell r="P593" t="str">
            <v>ELETRO METALURGICA BRUM LTDA</v>
          </cell>
        </row>
        <row r="594">
          <cell r="P594" t="str">
            <v>J.A EXPRESS TRANSPORTES LTDA</v>
          </cell>
        </row>
        <row r="595">
          <cell r="P595" t="str">
            <v>COLHEITAS P BARROSO EIRELI</v>
          </cell>
        </row>
        <row r="596">
          <cell r="P596" t="str">
            <v>BORRACHAS LAPA LTDA</v>
          </cell>
        </row>
        <row r="597">
          <cell r="P597" t="str">
            <v>SOS MOVEL TRES R LTDA</v>
          </cell>
        </row>
        <row r="598">
          <cell r="P598" t="str">
            <v>7. TABELIONATO DE PROTESTO DE TITULOS</v>
          </cell>
        </row>
        <row r="599">
          <cell r="P599" t="str">
            <v>6 TABELIAO DE PROTESTO DE LETRAS E TITULOS</v>
          </cell>
        </row>
        <row r="600">
          <cell r="P600" t="str">
            <v>MABIO NUNES TAVARES</v>
          </cell>
        </row>
        <row r="601">
          <cell r="P601" t="str">
            <v>63.473.784 EDNA APARECIDA TAKAHASHI</v>
          </cell>
        </row>
        <row r="602">
          <cell r="P602" t="str">
            <v>AUTO POSTO CABORNA LTDA</v>
          </cell>
        </row>
        <row r="603">
          <cell r="P603" t="str">
            <v>SANTIL COMERCIAL ELETRICA LTDA</v>
          </cell>
        </row>
        <row r="604">
          <cell r="P604" t="str">
            <v>FOURSALES TECNOLOGIA E SERVICOS PARA RECRUTAMENTO E SELECAO S.A.</v>
          </cell>
        </row>
        <row r="605">
          <cell r="P605" t="str">
            <v>CONCEPT TRANSPORTES E VEICULOS LTDA</v>
          </cell>
        </row>
        <row r="606">
          <cell r="P606" t="str">
            <v>ESTADO DE GOIAS</v>
          </cell>
        </row>
        <row r="607">
          <cell r="P607" t="str">
            <v>62.910.342 LUIZ FERNANDO LOPES GOMES</v>
          </cell>
        </row>
        <row r="608">
          <cell r="P608" t="str">
            <v>AGUILERA AUTOPECAS DE GOIAS LTDA</v>
          </cell>
        </row>
        <row r="609">
          <cell r="P609" t="str">
            <v>JEFFERSON RIBEIRO DOS SANTOS</v>
          </cell>
        </row>
        <row r="610">
          <cell r="P610" t="str">
            <v>LEAO ENERGIA  INDUSTRIA DE GERADORES LTDA</v>
          </cell>
        </row>
        <row r="611">
          <cell r="P611" t="str">
            <v>COMERCIAL LAR DOS TAMBORES LTDA</v>
          </cell>
        </row>
        <row r="612">
          <cell r="P612" t="str">
            <v>COOPHABEER DISTRIBUIDORA DE BEBIDAS EIRELLI</v>
          </cell>
        </row>
        <row r="613">
          <cell r="P613" t="str">
            <v>VANESSA SANTOS RIBEIRO DE SOUZA</v>
          </cell>
        </row>
        <row r="614">
          <cell r="P614" t="str">
            <v>LA TRANSPORTE DE CARGAS LTDA</v>
          </cell>
        </row>
        <row r="615">
          <cell r="P615" t="str">
            <v>VENDER</v>
          </cell>
        </row>
      </sheetData>
      <sheetData sheetId="10">
        <row r="1">
          <cell r="G1" t="str">
            <v>SEPARADO</v>
          </cell>
        </row>
        <row r="3">
          <cell r="G3" t="str">
            <v>STATUS PCP/ALMOX</v>
          </cell>
          <cell r="H3" t="str">
            <v>PV</v>
          </cell>
          <cell r="AP3" t="str">
            <v>CONDIÇÃO DE PGTO</v>
          </cell>
          <cell r="AQ3" t="str">
            <v>VALOR UNITÁRIO</v>
          </cell>
          <cell r="AR3" t="str">
            <v>IPI</v>
          </cell>
          <cell r="AS3" t="str">
            <v>VALOR TOTAL</v>
          </cell>
          <cell r="AU3" t="str">
            <v>DT PAG.</v>
          </cell>
          <cell r="BA3" t="str">
            <v>CADASTRO</v>
          </cell>
          <cell r="BC3" t="str">
            <v>REVISÃO PCP</v>
          </cell>
        </row>
        <row r="4">
          <cell r="G4" t="str">
            <v>SEPARADO</v>
          </cell>
          <cell r="H4" t="str">
            <v>005860</v>
          </cell>
          <cell r="AP4" t="str">
            <v>PAGO</v>
          </cell>
          <cell r="AQ4">
            <v>1200</v>
          </cell>
          <cell r="AS4">
            <v>2400</v>
          </cell>
          <cell r="AU4">
            <v>46093</v>
          </cell>
          <cell r="BA4" t="str">
            <v>ELETRICA</v>
          </cell>
          <cell r="BC4" t="e">
            <v>#REF!</v>
          </cell>
          <cell r="BQ4" t="str">
            <v>BV167394ACESS</v>
          </cell>
        </row>
        <row r="5">
          <cell r="G5" t="str">
            <v>SEPARADO</v>
          </cell>
          <cell r="H5" t="str">
            <v>005860</v>
          </cell>
          <cell r="AP5" t="str">
            <v>PAGO</v>
          </cell>
          <cell r="AQ5">
            <v>220.97</v>
          </cell>
          <cell r="AS5">
            <v>441.94</v>
          </cell>
          <cell r="AU5">
            <v>46093</v>
          </cell>
          <cell r="BA5" t="str">
            <v>SOBRESSALENTES</v>
          </cell>
          <cell r="BC5">
            <v>2</v>
          </cell>
        </row>
        <row r="6">
          <cell r="G6" t="str">
            <v>SEPARADO</v>
          </cell>
          <cell r="H6" t="str">
            <v>005860</v>
          </cell>
          <cell r="AP6" t="str">
            <v>PA</v>
          </cell>
          <cell r="AQ6">
            <v>115.77</v>
          </cell>
          <cell r="AS6">
            <v>463.08</v>
          </cell>
          <cell r="AU6" t="str">
            <v/>
          </cell>
          <cell r="BA6" t="str">
            <v>MECANICA</v>
          </cell>
          <cell r="BC6">
            <v>2</v>
          </cell>
        </row>
        <row r="7">
          <cell r="G7" t="str">
            <v>SEPARADO</v>
          </cell>
          <cell r="H7" t="str">
            <v>005860</v>
          </cell>
          <cell r="AP7" t="str">
            <v>PAGO</v>
          </cell>
          <cell r="AQ7">
            <v>1585.4</v>
          </cell>
          <cell r="AS7">
            <v>1585.4</v>
          </cell>
          <cell r="AU7">
            <v>46093</v>
          </cell>
          <cell r="BA7" t="str">
            <v>MECANICA</v>
          </cell>
          <cell r="BC7">
            <v>4</v>
          </cell>
        </row>
        <row r="8">
          <cell r="G8" t="str">
            <v>SEPARADO</v>
          </cell>
          <cell r="H8" t="str">
            <v>005860</v>
          </cell>
          <cell r="AP8" t="str">
            <v>PA</v>
          </cell>
          <cell r="AQ8">
            <v>64</v>
          </cell>
          <cell r="AS8">
            <v>128</v>
          </cell>
          <cell r="AU8" t="str">
            <v/>
          </cell>
          <cell r="BA8" t="str">
            <v>SOBRESSALENTES</v>
          </cell>
          <cell r="BC8">
            <v>1</v>
          </cell>
        </row>
        <row r="9">
          <cell r="G9" t="str">
            <v>SEPARADO</v>
          </cell>
          <cell r="H9" t="str">
            <v>005860</v>
          </cell>
          <cell r="AP9" t="str">
            <v>PA</v>
          </cell>
          <cell r="AQ9">
            <v>233</v>
          </cell>
          <cell r="AS9">
            <v>466</v>
          </cell>
          <cell r="AU9" t="str">
            <v/>
          </cell>
          <cell r="BA9" t="str">
            <v>SOBRESSALENTES</v>
          </cell>
          <cell r="BC9">
            <v>2</v>
          </cell>
        </row>
        <row r="10">
          <cell r="G10" t="str">
            <v>SEPARADO</v>
          </cell>
          <cell r="H10" t="str">
            <v>005860</v>
          </cell>
          <cell r="AP10" t="str">
            <v>PA</v>
          </cell>
          <cell r="AQ10">
            <v>2867.43</v>
          </cell>
          <cell r="AS10">
            <v>2867.43</v>
          </cell>
          <cell r="AU10" t="str">
            <v/>
          </cell>
          <cell r="BA10" t="e">
            <v>#N/A</v>
          </cell>
          <cell r="BC10">
            <v>2</v>
          </cell>
        </row>
        <row r="11">
          <cell r="G11" t="str">
            <v>SEPARADO</v>
          </cell>
          <cell r="H11" t="str">
            <v>005860</v>
          </cell>
          <cell r="AP11" t="str">
            <v>PAGO</v>
          </cell>
          <cell r="AQ11">
            <v>2268</v>
          </cell>
          <cell r="AS11">
            <v>4536</v>
          </cell>
          <cell r="AU11">
            <v>46093</v>
          </cell>
          <cell r="BA11" t="str">
            <v>SOBRESSALENTES</v>
          </cell>
          <cell r="BC11">
            <v>1</v>
          </cell>
        </row>
        <row r="12">
          <cell r="G12" t="str">
            <v>SEPARADO</v>
          </cell>
          <cell r="H12" t="str">
            <v>005860</v>
          </cell>
          <cell r="AP12" t="str">
            <v>PAGO</v>
          </cell>
          <cell r="AQ12">
            <v>1452.15</v>
          </cell>
          <cell r="AS12">
            <v>2904.3</v>
          </cell>
          <cell r="AU12">
            <v>46093</v>
          </cell>
          <cell r="BA12" t="str">
            <v>MECANICA</v>
          </cell>
          <cell r="BC12">
            <v>2</v>
          </cell>
        </row>
        <row r="13">
          <cell r="G13" t="str">
            <v>SEPARADO</v>
          </cell>
          <cell r="H13" t="str">
            <v>005860</v>
          </cell>
          <cell r="AP13" t="str">
            <v>PAGO</v>
          </cell>
          <cell r="AQ13">
            <v>1512</v>
          </cell>
          <cell r="AS13">
            <v>3024</v>
          </cell>
          <cell r="AU13">
            <v>46093</v>
          </cell>
          <cell r="BA13" t="str">
            <v>SOBRESSALENTES</v>
          </cell>
          <cell r="BC13">
            <v>2</v>
          </cell>
        </row>
        <row r="14">
          <cell r="G14" t="str">
            <v>SEPARADO</v>
          </cell>
          <cell r="H14" t="str">
            <v>005860</v>
          </cell>
          <cell r="AP14" t="str">
            <v>PAGO</v>
          </cell>
          <cell r="AQ14">
            <v>5163.79</v>
          </cell>
          <cell r="AS14">
            <v>10327.58</v>
          </cell>
          <cell r="AU14">
            <v>46093</v>
          </cell>
          <cell r="BA14" t="e">
            <v>#N/A</v>
          </cell>
          <cell r="BC14">
            <v>2</v>
          </cell>
        </row>
        <row r="15">
          <cell r="G15" t="str">
            <v>SEPARADO</v>
          </cell>
          <cell r="H15" t="str">
            <v>005860</v>
          </cell>
          <cell r="AP15" t="str">
            <v>PAGO</v>
          </cell>
          <cell r="AQ15">
            <v>693</v>
          </cell>
          <cell r="AS15">
            <v>2772</v>
          </cell>
          <cell r="AU15">
            <v>46093</v>
          </cell>
          <cell r="BA15" t="e">
            <v>#N/A</v>
          </cell>
          <cell r="BC15">
            <v>2</v>
          </cell>
        </row>
        <row r="16">
          <cell r="G16" t="str">
            <v>SEPARADO</v>
          </cell>
          <cell r="H16" t="str">
            <v>005860</v>
          </cell>
          <cell r="AP16" t="str">
            <v>PAGO</v>
          </cell>
          <cell r="AQ16">
            <v>5750</v>
          </cell>
          <cell r="AS16">
            <v>11500</v>
          </cell>
          <cell r="AU16">
            <v>46093</v>
          </cell>
          <cell r="BA16" t="str">
            <v>SOBRESSALENTES</v>
          </cell>
          <cell r="BC16" t="e">
            <v>#REF!</v>
          </cell>
        </row>
        <row r="17">
          <cell r="G17" t="str">
            <v>SEPARADO</v>
          </cell>
          <cell r="H17" t="str">
            <v>005860</v>
          </cell>
          <cell r="AP17" t="str">
            <v>PAGO</v>
          </cell>
          <cell r="AQ17">
            <v>1166.18</v>
          </cell>
          <cell r="AS17">
            <v>3498.54</v>
          </cell>
          <cell r="AU17">
            <v>46093</v>
          </cell>
          <cell r="BA17" t="str">
            <v>ELETRICA</v>
          </cell>
          <cell r="BC17" t="e">
            <v>#REF!</v>
          </cell>
        </row>
        <row r="18">
          <cell r="G18" t="str">
            <v>SEPARADO</v>
          </cell>
          <cell r="H18" t="str">
            <v>005860</v>
          </cell>
          <cell r="AP18" t="str">
            <v>PAGO</v>
          </cell>
          <cell r="AQ18">
            <v>2530.91</v>
          </cell>
          <cell r="AS18">
            <v>5061.82</v>
          </cell>
          <cell r="AU18">
            <v>46093</v>
          </cell>
          <cell r="BA18" t="e">
            <v>#N/A</v>
          </cell>
          <cell r="BC18">
            <v>3</v>
          </cell>
        </row>
        <row r="19">
          <cell r="G19" t="str">
            <v>SEPARADO</v>
          </cell>
          <cell r="H19" t="str">
            <v>005860</v>
          </cell>
          <cell r="AP19" t="str">
            <v>PA</v>
          </cell>
          <cell r="AQ19">
            <v>97.3</v>
          </cell>
          <cell r="AS19">
            <v>194.6</v>
          </cell>
          <cell r="AU19" t="str">
            <v/>
          </cell>
          <cell r="BA19" t="str">
            <v>ELETRICA</v>
          </cell>
          <cell r="BC19">
            <v>2</v>
          </cell>
        </row>
        <row r="20">
          <cell r="G20" t="str">
            <v>SEPARADO</v>
          </cell>
          <cell r="H20" t="str">
            <v>005860</v>
          </cell>
          <cell r="AP20" t="str">
            <v>PA</v>
          </cell>
          <cell r="AQ20">
            <v>183.69</v>
          </cell>
          <cell r="AS20">
            <v>183.69</v>
          </cell>
          <cell r="AU20" t="str">
            <v/>
          </cell>
          <cell r="BA20" t="str">
            <v>ELETRICA</v>
          </cell>
          <cell r="BC20">
            <v>2</v>
          </cell>
        </row>
        <row r="21">
          <cell r="G21" t="str">
            <v>SEPARADO</v>
          </cell>
          <cell r="H21" t="str">
            <v>005860</v>
          </cell>
          <cell r="AP21" t="str">
            <v>PA</v>
          </cell>
          <cell r="AQ21">
            <v>161.69</v>
          </cell>
          <cell r="AS21">
            <v>161.69</v>
          </cell>
          <cell r="AU21" t="str">
            <v/>
          </cell>
          <cell r="BA21" t="str">
            <v>ELETRICA</v>
          </cell>
          <cell r="BC21">
            <v>1</v>
          </cell>
        </row>
        <row r="22">
          <cell r="G22" t="str">
            <v>SEPARADO</v>
          </cell>
          <cell r="H22" t="str">
            <v>005860</v>
          </cell>
          <cell r="AP22" t="str">
            <v>PA</v>
          </cell>
          <cell r="AQ22">
            <v>91.28</v>
          </cell>
          <cell r="AS22">
            <v>182.56</v>
          </cell>
          <cell r="AU22" t="str">
            <v/>
          </cell>
          <cell r="BA22" t="str">
            <v>ELETRICA</v>
          </cell>
          <cell r="BC22">
            <v>1</v>
          </cell>
        </row>
        <row r="23">
          <cell r="G23" t="str">
            <v>SEPARADO</v>
          </cell>
          <cell r="H23" t="str">
            <v>005860</v>
          </cell>
          <cell r="AP23" t="str">
            <v>PA</v>
          </cell>
          <cell r="AQ23">
            <v>1.94</v>
          </cell>
          <cell r="AS23">
            <v>21.34</v>
          </cell>
          <cell r="AU23" t="str">
            <v/>
          </cell>
          <cell r="BA23" t="str">
            <v>ELETRICA</v>
          </cell>
          <cell r="BC23">
            <v>2</v>
          </cell>
        </row>
        <row r="24">
          <cell r="G24" t="str">
            <v>SEPARADO</v>
          </cell>
          <cell r="H24" t="str">
            <v>005860</v>
          </cell>
          <cell r="AP24" t="str">
            <v>PA</v>
          </cell>
          <cell r="AQ24">
            <v>3.31</v>
          </cell>
          <cell r="AS24">
            <v>49.65</v>
          </cell>
          <cell r="AU24" t="str">
            <v/>
          </cell>
          <cell r="BA24" t="str">
            <v>ELETRICA</v>
          </cell>
          <cell r="BC24">
            <v>11</v>
          </cell>
        </row>
        <row r="25">
          <cell r="G25" t="str">
            <v>RETIRADO</v>
          </cell>
          <cell r="H25" t="str">
            <v>005860</v>
          </cell>
          <cell r="AP25" t="str">
            <v>PA</v>
          </cell>
          <cell r="AQ25">
            <v>8.9</v>
          </cell>
          <cell r="AS25">
            <v>302.60000000000002</v>
          </cell>
          <cell r="AU25" t="str">
            <v/>
          </cell>
          <cell r="BA25" t="str">
            <v>ELETRICA</v>
          </cell>
          <cell r="BC25">
            <v>15</v>
          </cell>
        </row>
        <row r="26">
          <cell r="G26" t="str">
            <v>RETIRADO</v>
          </cell>
          <cell r="H26" t="str">
            <v>005860</v>
          </cell>
          <cell r="AP26" t="str">
            <v>PA</v>
          </cell>
          <cell r="AQ26">
            <v>2.9</v>
          </cell>
          <cell r="AS26">
            <v>23.2</v>
          </cell>
          <cell r="AU26" t="str">
            <v/>
          </cell>
          <cell r="BA26" t="str">
            <v>ELETRICA</v>
          </cell>
          <cell r="BC26" t="b">
            <v>0</v>
          </cell>
        </row>
        <row r="27">
          <cell r="G27" t="str">
            <v>SEPARADO</v>
          </cell>
          <cell r="H27" t="str">
            <v>005860</v>
          </cell>
          <cell r="AP27" t="str">
            <v>PA</v>
          </cell>
          <cell r="AQ27">
            <v>3.45</v>
          </cell>
          <cell r="AS27">
            <v>51.75</v>
          </cell>
          <cell r="AU27" t="str">
            <v/>
          </cell>
          <cell r="BA27" t="str">
            <v>ELETRICA</v>
          </cell>
          <cell r="BC27" t="b">
            <v>0</v>
          </cell>
        </row>
        <row r="28">
          <cell r="G28" t="str">
            <v>SEPARADO</v>
          </cell>
          <cell r="H28" t="str">
            <v>005860</v>
          </cell>
          <cell r="AP28" t="str">
            <v>PA</v>
          </cell>
          <cell r="AQ28">
            <v>10.63</v>
          </cell>
          <cell r="AS28">
            <v>1530.72</v>
          </cell>
          <cell r="AU28" t="str">
            <v/>
          </cell>
          <cell r="BA28" t="str">
            <v>ELETRICA</v>
          </cell>
          <cell r="BC28">
            <v>15</v>
          </cell>
        </row>
        <row r="29">
          <cell r="G29" t="str">
            <v>SEPARADO</v>
          </cell>
          <cell r="H29" t="str">
            <v>005860</v>
          </cell>
          <cell r="AP29" t="str">
            <v>PA</v>
          </cell>
          <cell r="AQ29">
            <v>0.45379999999999998</v>
          </cell>
          <cell r="AS29">
            <v>6.8069999999999995</v>
          </cell>
          <cell r="AU29" t="str">
            <v/>
          </cell>
          <cell r="BA29" t="str">
            <v>KANBAN</v>
          </cell>
          <cell r="BC29">
            <v>144</v>
          </cell>
        </row>
        <row r="30">
          <cell r="G30" t="str">
            <v>SEPARADO</v>
          </cell>
          <cell r="H30" t="str">
            <v>005860</v>
          </cell>
          <cell r="AP30" t="str">
            <v>PA</v>
          </cell>
          <cell r="AQ30">
            <v>24.67</v>
          </cell>
          <cell r="AS30">
            <v>148.02000000000001</v>
          </cell>
          <cell r="AU30" t="str">
            <v/>
          </cell>
          <cell r="BA30" t="str">
            <v>ELETRICA</v>
          </cell>
          <cell r="BC30">
            <v>15</v>
          </cell>
        </row>
        <row r="31">
          <cell r="G31" t="str">
            <v>SEPARADO</v>
          </cell>
          <cell r="H31" t="str">
            <v>005860</v>
          </cell>
          <cell r="AP31" t="str">
            <v>PAGO</v>
          </cell>
          <cell r="AQ31">
            <v>66.47</v>
          </cell>
          <cell r="AS31">
            <v>132.94</v>
          </cell>
          <cell r="AU31">
            <v>46093</v>
          </cell>
          <cell r="BA31" t="str">
            <v>ELETRICA</v>
          </cell>
          <cell r="BC31">
            <v>6</v>
          </cell>
        </row>
        <row r="32">
          <cell r="G32" t="str">
            <v>SEPARADO</v>
          </cell>
          <cell r="H32" t="str">
            <v>005860</v>
          </cell>
          <cell r="AP32" t="str">
            <v>PAGO</v>
          </cell>
          <cell r="AQ32">
            <v>274.05</v>
          </cell>
          <cell r="AS32">
            <v>1096.2</v>
          </cell>
          <cell r="AU32">
            <v>46093</v>
          </cell>
          <cell r="BA32" t="str">
            <v>ELETRICA</v>
          </cell>
          <cell r="BC32">
            <v>2</v>
          </cell>
        </row>
        <row r="33">
          <cell r="G33" t="str">
            <v>SEPARADO</v>
          </cell>
          <cell r="H33" t="str">
            <v>005860</v>
          </cell>
          <cell r="AP33" t="str">
            <v>PAGO</v>
          </cell>
          <cell r="AQ33">
            <v>57.46</v>
          </cell>
          <cell r="AS33">
            <v>172.38</v>
          </cell>
          <cell r="AU33">
            <v>46093</v>
          </cell>
          <cell r="BA33" t="str">
            <v>ELETRICA</v>
          </cell>
          <cell r="BC33">
            <v>4</v>
          </cell>
        </row>
        <row r="34">
          <cell r="G34" t="str">
            <v>SEPARADO</v>
          </cell>
          <cell r="H34" t="str">
            <v>005860</v>
          </cell>
          <cell r="AP34" t="str">
            <v>PAGO</v>
          </cell>
          <cell r="AQ34">
            <v>192.31</v>
          </cell>
          <cell r="AS34">
            <v>192.31</v>
          </cell>
          <cell r="AU34">
            <v>46093</v>
          </cell>
          <cell r="BA34">
            <v>0</v>
          </cell>
          <cell r="BC34">
            <v>3</v>
          </cell>
        </row>
        <row r="35">
          <cell r="G35" t="str">
            <v>SEPARADO</v>
          </cell>
          <cell r="H35" t="str">
            <v>005860</v>
          </cell>
          <cell r="BC35">
            <v>1</v>
          </cell>
        </row>
        <row r="36">
          <cell r="G36" t="str">
            <v>SEPARADO</v>
          </cell>
          <cell r="H36" t="str">
            <v>005860</v>
          </cell>
          <cell r="BC36">
            <v>4</v>
          </cell>
        </row>
        <row r="37">
          <cell r="G37" t="str">
            <v>SEPARADO</v>
          </cell>
          <cell r="H37" t="str">
            <v>005860</v>
          </cell>
          <cell r="BC37">
            <v>4</v>
          </cell>
        </row>
        <row r="38">
          <cell r="G38" t="str">
            <v>SEPARADO</v>
          </cell>
          <cell r="H38" t="str">
            <v>005860</v>
          </cell>
          <cell r="AP38" t="str">
            <v>PAGO</v>
          </cell>
          <cell r="AQ38">
            <v>656.5</v>
          </cell>
          <cell r="AS38">
            <v>2626</v>
          </cell>
          <cell r="AU38">
            <v>46093</v>
          </cell>
          <cell r="BC38">
            <v>4</v>
          </cell>
        </row>
        <row r="39">
          <cell r="G39" t="str">
            <v>RETIRADO</v>
          </cell>
          <cell r="H39" t="str">
            <v>005860</v>
          </cell>
          <cell r="AP39" t="str">
            <v>PA</v>
          </cell>
          <cell r="AQ39">
            <v>151.58000000000001</v>
          </cell>
          <cell r="AS39">
            <v>151.58000000000001</v>
          </cell>
          <cell r="AU39" t="str">
            <v/>
          </cell>
          <cell r="BA39" t="str">
            <v>ELETRICA</v>
          </cell>
          <cell r="BC39">
            <v>4</v>
          </cell>
        </row>
        <row r="40">
          <cell r="G40" t="str">
            <v>SEPARADO</v>
          </cell>
          <cell r="H40" t="str">
            <v>005860</v>
          </cell>
          <cell r="AP40" t="str">
            <v>PAGO</v>
          </cell>
          <cell r="AQ40">
            <v>135.6</v>
          </cell>
          <cell r="AS40">
            <v>542.4</v>
          </cell>
          <cell r="AU40">
            <v>46093</v>
          </cell>
          <cell r="BA40" t="str">
            <v>ELETRICA</v>
          </cell>
          <cell r="BC40" t="b">
            <v>0</v>
          </cell>
        </row>
        <row r="41">
          <cell r="G41" t="str">
            <v>SEPARADO</v>
          </cell>
          <cell r="H41" t="str">
            <v>005860</v>
          </cell>
          <cell r="AP41" t="str">
            <v>PA</v>
          </cell>
          <cell r="AQ41">
            <v>205</v>
          </cell>
          <cell r="AS41">
            <v>41</v>
          </cell>
          <cell r="AU41" t="str">
            <v/>
          </cell>
          <cell r="BA41" t="str">
            <v>ELETRICA</v>
          </cell>
          <cell r="BC41">
            <v>4</v>
          </cell>
        </row>
        <row r="42">
          <cell r="G42" t="str">
            <v>SEPARADO</v>
          </cell>
          <cell r="H42" t="str">
            <v>005860</v>
          </cell>
          <cell r="AP42" t="str">
            <v>PA</v>
          </cell>
          <cell r="AQ42">
            <v>0</v>
          </cell>
          <cell r="AS42">
            <v>0</v>
          </cell>
          <cell r="AU42" t="str">
            <v/>
          </cell>
          <cell r="BA42" t="str">
            <v>ELETRICA</v>
          </cell>
          <cell r="BC42">
            <v>0.2</v>
          </cell>
        </row>
        <row r="43">
          <cell r="G43" t="str">
            <v>SEPARADO</v>
          </cell>
          <cell r="H43" t="str">
            <v>005860</v>
          </cell>
          <cell r="AP43" t="str">
            <v>PA</v>
          </cell>
          <cell r="AQ43">
            <v>6.5</v>
          </cell>
          <cell r="AS43">
            <v>58.5</v>
          </cell>
          <cell r="AU43" t="str">
            <v/>
          </cell>
          <cell r="BA43" t="str">
            <v>ELETRICA</v>
          </cell>
          <cell r="BC43">
            <v>35</v>
          </cell>
        </row>
        <row r="44">
          <cell r="G44" t="str">
            <v>SEPARADO</v>
          </cell>
          <cell r="H44" t="str">
            <v>005860</v>
          </cell>
          <cell r="AP44" t="str">
            <v>PA</v>
          </cell>
          <cell r="AQ44">
            <v>1260</v>
          </cell>
          <cell r="AS44">
            <v>1260</v>
          </cell>
          <cell r="AU44" t="str">
            <v/>
          </cell>
          <cell r="BA44" t="e">
            <v>#N/A</v>
          </cell>
          <cell r="BC44">
            <v>9</v>
          </cell>
        </row>
        <row r="45">
          <cell r="G45" t="str">
            <v>SEPARADO</v>
          </cell>
          <cell r="H45" t="str">
            <v>005860</v>
          </cell>
          <cell r="AP45" t="str">
            <v>PA</v>
          </cell>
          <cell r="AQ45">
            <v>80.5</v>
          </cell>
          <cell r="AS45">
            <v>241.5</v>
          </cell>
          <cell r="AU45" t="str">
            <v/>
          </cell>
          <cell r="BA45" t="e">
            <v>#N/A</v>
          </cell>
          <cell r="BC45">
            <v>1</v>
          </cell>
        </row>
        <row r="46">
          <cell r="G46" t="str">
            <v>FABRICAR INTERNO</v>
          </cell>
          <cell r="H46" t="str">
            <v>005860</v>
          </cell>
          <cell r="AP46" t="str">
            <v>PA</v>
          </cell>
          <cell r="AQ46">
            <v>33</v>
          </cell>
          <cell r="AS46">
            <v>66</v>
          </cell>
          <cell r="AU46" t="str">
            <v/>
          </cell>
          <cell r="BA46" t="str">
            <v>ELETRICA</v>
          </cell>
          <cell r="BC46">
            <v>3</v>
          </cell>
        </row>
        <row r="47">
          <cell r="G47" t="str">
            <v>SEPARADO</v>
          </cell>
          <cell r="H47" t="str">
            <v>005860</v>
          </cell>
          <cell r="AP47" t="str">
            <v>PA</v>
          </cell>
          <cell r="AQ47">
            <v>33</v>
          </cell>
          <cell r="AS47">
            <v>66</v>
          </cell>
          <cell r="AU47" t="str">
            <v/>
          </cell>
          <cell r="BA47" t="str">
            <v>ELETRICA</v>
          </cell>
          <cell r="BC47" t="b">
            <v>0</v>
          </cell>
        </row>
        <row r="48">
          <cell r="G48" t="str">
            <v>SEPARADO</v>
          </cell>
          <cell r="H48" t="str">
            <v>005860</v>
          </cell>
          <cell r="AP48" t="str">
            <v>PA</v>
          </cell>
          <cell r="AQ48">
            <v>33</v>
          </cell>
          <cell r="AS48">
            <v>66</v>
          </cell>
          <cell r="AU48" t="str">
            <v/>
          </cell>
          <cell r="BA48" t="str">
            <v>ELETRICA</v>
          </cell>
          <cell r="BC48">
            <v>2</v>
          </cell>
        </row>
        <row r="49">
          <cell r="G49" t="str">
            <v>SEPARADO</v>
          </cell>
          <cell r="H49" t="str">
            <v>005860</v>
          </cell>
          <cell r="AP49" t="str">
            <v>PA</v>
          </cell>
          <cell r="AQ49">
            <v>0</v>
          </cell>
          <cell r="AS49">
            <v>0</v>
          </cell>
          <cell r="AU49" t="str">
            <v/>
          </cell>
          <cell r="BA49" t="e">
            <v>#N/A</v>
          </cell>
          <cell r="BC49" t="b">
            <v>0</v>
          </cell>
        </row>
        <row r="50">
          <cell r="G50" t="str">
            <v>SEPARADO</v>
          </cell>
          <cell r="H50" t="str">
            <v>005860</v>
          </cell>
          <cell r="AP50" t="str">
            <v>PA</v>
          </cell>
          <cell r="AQ50">
            <v>0</v>
          </cell>
          <cell r="AS50">
            <v>0</v>
          </cell>
          <cell r="AU50" t="str">
            <v/>
          </cell>
          <cell r="BA50" t="e">
            <v>#N/A</v>
          </cell>
          <cell r="BC50">
            <v>1</v>
          </cell>
        </row>
        <row r="51">
          <cell r="G51" t="str">
            <v>SEPARADO</v>
          </cell>
          <cell r="H51" t="str">
            <v>005860</v>
          </cell>
          <cell r="AP51" t="str">
            <v>PA</v>
          </cell>
          <cell r="AQ51">
            <v>0</v>
          </cell>
          <cell r="AS51">
            <v>0</v>
          </cell>
          <cell r="AU51" t="str">
            <v/>
          </cell>
          <cell r="BA51" t="e">
            <v>#N/A</v>
          </cell>
          <cell r="BC51">
            <v>1</v>
          </cell>
        </row>
        <row r="52">
          <cell r="G52" t="str">
            <v>SEPARADO</v>
          </cell>
          <cell r="H52" t="str">
            <v>005860</v>
          </cell>
          <cell r="AP52" t="str">
            <v>PA</v>
          </cell>
          <cell r="AQ52">
            <v>13.29</v>
          </cell>
          <cell r="AS52">
            <v>26.58</v>
          </cell>
          <cell r="AU52" t="str">
            <v/>
          </cell>
          <cell r="BA52" t="str">
            <v>ELETRICA</v>
          </cell>
          <cell r="BC52">
            <v>1</v>
          </cell>
        </row>
        <row r="53">
          <cell r="G53" t="str">
            <v>SEPARADO</v>
          </cell>
          <cell r="H53" t="str">
            <v>005860</v>
          </cell>
          <cell r="AP53" t="str">
            <v>PAGO</v>
          </cell>
          <cell r="AQ53">
            <v>2009.9</v>
          </cell>
          <cell r="AS53">
            <v>8039.6</v>
          </cell>
          <cell r="AU53">
            <v>46093</v>
          </cell>
          <cell r="BA53" t="e">
            <v>#N/A</v>
          </cell>
          <cell r="BC53">
            <v>2</v>
          </cell>
        </row>
        <row r="54">
          <cell r="G54" t="str">
            <v>RETIRADO</v>
          </cell>
          <cell r="H54" t="str">
            <v>005860</v>
          </cell>
          <cell r="AP54" t="str">
            <v>PA</v>
          </cell>
          <cell r="AQ54">
            <v>251.8</v>
          </cell>
          <cell r="AS54">
            <v>1007.2</v>
          </cell>
          <cell r="AU54" t="str">
            <v/>
          </cell>
          <cell r="BA54" t="e">
            <v>#N/A</v>
          </cell>
          <cell r="BC54">
            <v>4</v>
          </cell>
        </row>
        <row r="55">
          <cell r="G55" t="str">
            <v>SEPARADO</v>
          </cell>
          <cell r="H55" t="str">
            <v>005860</v>
          </cell>
          <cell r="AP55" t="str">
            <v>PA</v>
          </cell>
          <cell r="AQ55" t="e">
            <v>#N/A</v>
          </cell>
          <cell r="AS55" t="e">
            <v>#N/A</v>
          </cell>
          <cell r="AU55" t="str">
            <v/>
          </cell>
          <cell r="BA55" t="e">
            <v>#N/A</v>
          </cell>
          <cell r="BC55" t="b">
            <v>0</v>
          </cell>
        </row>
        <row r="56">
          <cell r="G56" t="str">
            <v>SEPARADO</v>
          </cell>
          <cell r="H56" t="str">
            <v>005860</v>
          </cell>
          <cell r="AP56" t="str">
            <v>PAGO</v>
          </cell>
          <cell r="AQ56">
            <v>3026.85</v>
          </cell>
          <cell r="AS56">
            <v>12107.4</v>
          </cell>
          <cell r="AU56">
            <v>46093</v>
          </cell>
          <cell r="BA56" t="e">
            <v>#N/A</v>
          </cell>
          <cell r="BC56" t="b">
            <v>0</v>
          </cell>
        </row>
        <row r="57">
          <cell r="G57" t="str">
            <v>SEPARADO</v>
          </cell>
          <cell r="H57" t="str">
            <v>005860</v>
          </cell>
          <cell r="AP57" t="str">
            <v>PAGO</v>
          </cell>
          <cell r="AQ57">
            <v>195.63</v>
          </cell>
          <cell r="AS57">
            <v>391.26</v>
          </cell>
          <cell r="AU57">
            <v>46093</v>
          </cell>
          <cell r="BA57" t="e">
            <v>#N/A</v>
          </cell>
          <cell r="BC57">
            <v>4</v>
          </cell>
        </row>
        <row r="58">
          <cell r="G58" t="str">
            <v>SEPARADO</v>
          </cell>
          <cell r="H58" t="str">
            <v>005860</v>
          </cell>
          <cell r="AP58" t="str">
            <v>PAGO</v>
          </cell>
          <cell r="AQ58">
            <v>46.98</v>
          </cell>
          <cell r="AS58">
            <v>93.96</v>
          </cell>
          <cell r="AU58">
            <v>46093</v>
          </cell>
          <cell r="BA58" t="e">
            <v>#N/A</v>
          </cell>
          <cell r="BC58">
            <v>2</v>
          </cell>
        </row>
        <row r="59">
          <cell r="G59" t="str">
            <v>SEPARADO</v>
          </cell>
          <cell r="H59" t="str">
            <v>005860</v>
          </cell>
          <cell r="AP59" t="str">
            <v>PAGO</v>
          </cell>
          <cell r="AQ59">
            <v>245.55</v>
          </cell>
          <cell r="AS59">
            <v>982.2</v>
          </cell>
          <cell r="AU59">
            <v>46093</v>
          </cell>
          <cell r="BA59" t="str">
            <v>ELETRICA</v>
          </cell>
          <cell r="BC59">
            <v>2</v>
          </cell>
        </row>
        <row r="60">
          <cell r="G60" t="str">
            <v>SEPARADO</v>
          </cell>
          <cell r="H60" t="str">
            <v>005860</v>
          </cell>
          <cell r="AP60" t="str">
            <v>PA</v>
          </cell>
          <cell r="AQ60">
            <v>0</v>
          </cell>
          <cell r="AS60">
            <v>0</v>
          </cell>
          <cell r="AU60" t="str">
            <v/>
          </cell>
          <cell r="BA60" t="e">
            <v>#N/A</v>
          </cell>
          <cell r="BC60">
            <v>4</v>
          </cell>
        </row>
        <row r="61">
          <cell r="G61" t="str">
            <v>SEPARADO</v>
          </cell>
          <cell r="H61" t="str">
            <v>005860</v>
          </cell>
          <cell r="AP61" t="str">
            <v>PAGO</v>
          </cell>
          <cell r="AQ61">
            <v>69.52000000000001</v>
          </cell>
          <cell r="AS61">
            <v>139.04000000000002</v>
          </cell>
          <cell r="AU61">
            <v>46093</v>
          </cell>
          <cell r="BA61" t="str">
            <v>ELETRICA</v>
          </cell>
          <cell r="BC61">
            <v>4</v>
          </cell>
        </row>
        <row r="62">
          <cell r="G62" t="str">
            <v>RETIRADO</v>
          </cell>
          <cell r="H62" t="str">
            <v>005860</v>
          </cell>
          <cell r="AP62" t="str">
            <v>PA</v>
          </cell>
          <cell r="AQ62">
            <v>114.45</v>
          </cell>
          <cell r="AS62">
            <v>228.9</v>
          </cell>
          <cell r="AU62" t="str">
            <v/>
          </cell>
          <cell r="BA62" t="e">
            <v>#N/A</v>
          </cell>
          <cell r="BC62">
            <v>2</v>
          </cell>
        </row>
        <row r="63">
          <cell r="G63" t="str">
            <v>SEPARADO</v>
          </cell>
          <cell r="H63" t="str">
            <v>005860</v>
          </cell>
          <cell r="AP63" t="str">
            <v>PAGO</v>
          </cell>
          <cell r="AQ63">
            <v>2692.17</v>
          </cell>
          <cell r="AS63">
            <v>2692.17</v>
          </cell>
          <cell r="AU63">
            <v>46093</v>
          </cell>
          <cell r="BA63" t="str">
            <v>KANBAN</v>
          </cell>
          <cell r="BC63" t="e">
            <v>#REF!</v>
          </cell>
        </row>
        <row r="64">
          <cell r="G64" t="str">
            <v>SEPARADO</v>
          </cell>
          <cell r="H64" t="str">
            <v>005860</v>
          </cell>
          <cell r="AP64" t="str">
            <v>PAGO</v>
          </cell>
          <cell r="AQ64">
            <v>2413.1</v>
          </cell>
          <cell r="AS64">
            <v>2413.1</v>
          </cell>
          <cell r="AU64">
            <v>46093</v>
          </cell>
          <cell r="BA64" t="e">
            <v>#N/A</v>
          </cell>
          <cell r="BC64">
            <v>1</v>
          </cell>
        </row>
        <row r="65">
          <cell r="G65" t="str">
            <v>SEPARADO</v>
          </cell>
          <cell r="H65" t="str">
            <v>005860</v>
          </cell>
          <cell r="AP65" t="str">
            <v>PA</v>
          </cell>
          <cell r="AQ65">
            <v>33.33</v>
          </cell>
          <cell r="AS65">
            <v>66.66</v>
          </cell>
          <cell r="AU65" t="str">
            <v/>
          </cell>
          <cell r="BA65" t="e">
            <v>#N/A</v>
          </cell>
          <cell r="BC65">
            <v>1</v>
          </cell>
        </row>
        <row r="66">
          <cell r="G66" t="str">
            <v>SEPARADO</v>
          </cell>
          <cell r="H66" t="str">
            <v>005860</v>
          </cell>
          <cell r="AP66" t="str">
            <v>PAGO</v>
          </cell>
          <cell r="AQ66">
            <v>16.45</v>
          </cell>
          <cell r="AS66">
            <v>32.9</v>
          </cell>
          <cell r="AU66">
            <v>46093</v>
          </cell>
          <cell r="BA66" t="e">
            <v>#N/A</v>
          </cell>
          <cell r="BC66">
            <v>1</v>
          </cell>
        </row>
        <row r="67">
          <cell r="G67" t="str">
            <v>SEPARADO</v>
          </cell>
          <cell r="H67" t="str">
            <v>005860</v>
          </cell>
          <cell r="AP67" t="str">
            <v>PAGO</v>
          </cell>
          <cell r="AQ67">
            <v>29.76</v>
          </cell>
          <cell r="AS67">
            <v>148.80000000000001</v>
          </cell>
          <cell r="AU67">
            <v>46093</v>
          </cell>
          <cell r="BA67" t="e">
            <v>#N/A</v>
          </cell>
          <cell r="BC67">
            <v>2</v>
          </cell>
        </row>
        <row r="68">
          <cell r="G68" t="str">
            <v>SEPARADO</v>
          </cell>
          <cell r="H68" t="str">
            <v>005860</v>
          </cell>
          <cell r="AP68" t="str">
            <v>PAGO</v>
          </cell>
          <cell r="AQ68">
            <v>11.370000000000001</v>
          </cell>
          <cell r="AS68">
            <v>56.850000000000009</v>
          </cell>
          <cell r="AU68">
            <v>46093</v>
          </cell>
          <cell r="BA68" t="e">
            <v>#N/A</v>
          </cell>
          <cell r="BC68">
            <v>2</v>
          </cell>
        </row>
        <row r="69">
          <cell r="G69" t="str">
            <v>SEPARADO</v>
          </cell>
          <cell r="H69" t="str">
            <v>005860</v>
          </cell>
          <cell r="AP69" t="str">
            <v>PAGO</v>
          </cell>
          <cell r="AQ69">
            <v>18.149999999999999</v>
          </cell>
          <cell r="AS69">
            <v>90.75</v>
          </cell>
          <cell r="AU69">
            <v>46093</v>
          </cell>
          <cell r="BA69" t="e">
            <v>#N/A</v>
          </cell>
          <cell r="BC69">
            <v>5</v>
          </cell>
        </row>
        <row r="70">
          <cell r="G70" t="str">
            <v>SEPARADO</v>
          </cell>
          <cell r="H70" t="str">
            <v>005860</v>
          </cell>
          <cell r="AP70" t="str">
            <v>PAGO</v>
          </cell>
          <cell r="AQ70">
            <v>49.67</v>
          </cell>
          <cell r="AS70">
            <v>298.02</v>
          </cell>
          <cell r="AU70">
            <v>46093</v>
          </cell>
          <cell r="BA70" t="e">
            <v>#N/A</v>
          </cell>
          <cell r="BC70">
            <v>5</v>
          </cell>
        </row>
        <row r="71">
          <cell r="G71" t="str">
            <v>SEPARADO</v>
          </cell>
          <cell r="H71" t="str">
            <v>005860</v>
          </cell>
          <cell r="AP71" t="str">
            <v>PAGO</v>
          </cell>
          <cell r="AQ71">
            <v>27.16</v>
          </cell>
          <cell r="AS71">
            <v>108.64</v>
          </cell>
          <cell r="AU71">
            <v>46093</v>
          </cell>
          <cell r="BA71" t="e">
            <v>#N/A</v>
          </cell>
          <cell r="BC71">
            <v>5</v>
          </cell>
        </row>
        <row r="72">
          <cell r="G72" t="str">
            <v>SEPARADO</v>
          </cell>
          <cell r="H72" t="str">
            <v>005860</v>
          </cell>
          <cell r="AP72" t="str">
            <v>PAGO</v>
          </cell>
          <cell r="AQ72">
            <v>11.78</v>
          </cell>
          <cell r="AS72">
            <v>47.12</v>
          </cell>
          <cell r="AU72">
            <v>46093</v>
          </cell>
          <cell r="BA72" t="e">
            <v>#N/A</v>
          </cell>
          <cell r="BC72">
            <v>6</v>
          </cell>
        </row>
        <row r="73">
          <cell r="G73" t="str">
            <v>SEPARADO</v>
          </cell>
          <cell r="H73" t="str">
            <v>005860</v>
          </cell>
          <cell r="AP73" t="str">
            <v>PAGO</v>
          </cell>
          <cell r="AQ73">
            <v>27.53</v>
          </cell>
          <cell r="AS73">
            <v>110.12</v>
          </cell>
          <cell r="AU73">
            <v>46093</v>
          </cell>
          <cell r="BA73" t="e">
            <v>#N/A</v>
          </cell>
          <cell r="BC73">
            <v>4</v>
          </cell>
        </row>
        <row r="74">
          <cell r="G74" t="str">
            <v>SEPARADO</v>
          </cell>
          <cell r="H74" t="str">
            <v>005860</v>
          </cell>
          <cell r="AP74" t="str">
            <v>PAGO</v>
          </cell>
          <cell r="AQ74">
            <v>49.67</v>
          </cell>
          <cell r="AS74">
            <v>347.69</v>
          </cell>
          <cell r="AU74">
            <v>46093</v>
          </cell>
          <cell r="BA74" t="e">
            <v>#N/A</v>
          </cell>
          <cell r="BC74">
            <v>4</v>
          </cell>
        </row>
        <row r="75">
          <cell r="G75" t="str">
            <v>SEPARADO</v>
          </cell>
          <cell r="H75" t="str">
            <v>005860</v>
          </cell>
          <cell r="AP75" t="str">
            <v>PAGO</v>
          </cell>
          <cell r="AQ75">
            <v>352.08</v>
          </cell>
          <cell r="AS75">
            <v>1056.24</v>
          </cell>
          <cell r="AU75">
            <v>46093</v>
          </cell>
          <cell r="BA75" t="e">
            <v>#N/A</v>
          </cell>
          <cell r="BC75">
            <v>4</v>
          </cell>
        </row>
        <row r="76">
          <cell r="G76" t="str">
            <v>SEPARADO</v>
          </cell>
          <cell r="H76" t="str">
            <v>005860</v>
          </cell>
          <cell r="AP76" t="str">
            <v>PA</v>
          </cell>
          <cell r="AQ76">
            <v>0</v>
          </cell>
          <cell r="AS76">
            <v>0</v>
          </cell>
          <cell r="AU76" t="str">
            <v/>
          </cell>
          <cell r="BA76" t="str">
            <v>ELETRICA</v>
          </cell>
          <cell r="BC76">
            <v>7</v>
          </cell>
        </row>
        <row r="77">
          <cell r="G77" t="str">
            <v>RETIRADO</v>
          </cell>
          <cell r="H77" t="str">
            <v>005860</v>
          </cell>
          <cell r="AP77" t="str">
            <v>PA</v>
          </cell>
          <cell r="AQ77">
            <v>156.26</v>
          </cell>
          <cell r="AS77">
            <v>312.52</v>
          </cell>
          <cell r="AU77" t="str">
            <v/>
          </cell>
          <cell r="BA77" t="e">
            <v>#N/A</v>
          </cell>
          <cell r="BC77">
            <v>3</v>
          </cell>
        </row>
        <row r="78">
          <cell r="G78" t="str">
            <v>SEPARADO</v>
          </cell>
          <cell r="H78" t="str">
            <v>005860</v>
          </cell>
          <cell r="AP78" t="str">
            <v>PAGO</v>
          </cell>
          <cell r="AQ78">
            <v>41</v>
          </cell>
          <cell r="AS78">
            <v>41</v>
          </cell>
          <cell r="AU78">
            <v>46093</v>
          </cell>
          <cell r="BA78" t="str">
            <v>SHEET METAL</v>
          </cell>
          <cell r="BC78">
            <v>2</v>
          </cell>
        </row>
        <row r="79">
          <cell r="G79" t="str">
            <v>SEPARADO</v>
          </cell>
          <cell r="H79" t="str">
            <v>005860</v>
          </cell>
          <cell r="AP79" t="str">
            <v>PAGO</v>
          </cell>
          <cell r="AQ79">
            <v>41</v>
          </cell>
          <cell r="AS79">
            <v>82</v>
          </cell>
          <cell r="AU79">
            <v>46093</v>
          </cell>
          <cell r="BA79" t="str">
            <v>SHEET METAL</v>
          </cell>
          <cell r="BC79" t="b">
            <v>0</v>
          </cell>
        </row>
        <row r="80">
          <cell r="G80" t="str">
            <v>RETIRADO</v>
          </cell>
          <cell r="H80" t="str">
            <v>005860</v>
          </cell>
          <cell r="AP80" t="str">
            <v>PAGO</v>
          </cell>
          <cell r="AQ80">
            <v>62851.78</v>
          </cell>
          <cell r="AS80">
            <v>62851.78</v>
          </cell>
          <cell r="AU80">
            <v>46072</v>
          </cell>
          <cell r="BA80" t="str">
            <v>MOTOR</v>
          </cell>
          <cell r="BC80">
            <v>1</v>
          </cell>
        </row>
        <row r="81">
          <cell r="G81" t="str">
            <v>RETIRADO</v>
          </cell>
          <cell r="H81" t="str">
            <v>005860</v>
          </cell>
          <cell r="AP81" t="str">
            <v>PAGO</v>
          </cell>
          <cell r="AQ81">
            <v>62851.78</v>
          </cell>
          <cell r="AS81">
            <v>62851.78</v>
          </cell>
          <cell r="AU81">
            <v>46072</v>
          </cell>
          <cell r="BA81" t="str">
            <v>MOTOR</v>
          </cell>
          <cell r="BC81">
            <v>2</v>
          </cell>
        </row>
        <row r="82">
          <cell r="G82" t="str">
            <v>SEPARADO</v>
          </cell>
          <cell r="H82" t="str">
            <v>005860</v>
          </cell>
          <cell r="AP82" t="str">
            <v>PAGO</v>
          </cell>
          <cell r="AQ82">
            <v>365</v>
          </cell>
          <cell r="AS82">
            <v>365</v>
          </cell>
          <cell r="AU82">
            <v>46093</v>
          </cell>
          <cell r="BA82" t="e">
            <v>#N/A</v>
          </cell>
          <cell r="BC82">
            <v>1</v>
          </cell>
        </row>
        <row r="83">
          <cell r="G83" t="str">
            <v>SEPARADO</v>
          </cell>
          <cell r="H83" t="str">
            <v>005860</v>
          </cell>
          <cell r="AP83" t="str">
            <v>PAGO</v>
          </cell>
          <cell r="AQ83">
            <v>365</v>
          </cell>
          <cell r="AS83">
            <v>365</v>
          </cell>
          <cell r="AU83">
            <v>46093</v>
          </cell>
          <cell r="BA83" t="e">
            <v>#N/A</v>
          </cell>
          <cell r="BC83">
            <v>1</v>
          </cell>
        </row>
        <row r="84">
          <cell r="G84" t="str">
            <v>SEPARADO</v>
          </cell>
          <cell r="H84" t="str">
            <v>005860</v>
          </cell>
          <cell r="AP84" t="str">
            <v>PA</v>
          </cell>
          <cell r="AQ84">
            <v>9.42</v>
          </cell>
          <cell r="AS84">
            <v>84.78</v>
          </cell>
          <cell r="AU84" t="str">
            <v/>
          </cell>
          <cell r="BA84" t="str">
            <v>SHEET METAL</v>
          </cell>
          <cell r="BC84" t="e">
            <v>#REF!</v>
          </cell>
        </row>
        <row r="85">
          <cell r="G85" t="str">
            <v>SEPARADO</v>
          </cell>
          <cell r="H85" t="str">
            <v>005860</v>
          </cell>
          <cell r="AP85" t="str">
            <v>PA</v>
          </cell>
          <cell r="AQ85">
            <v>85.96</v>
          </cell>
          <cell r="AS85">
            <v>343.84</v>
          </cell>
          <cell r="AU85" t="str">
            <v/>
          </cell>
          <cell r="BA85" t="str">
            <v>ELETRICA</v>
          </cell>
          <cell r="BC85" t="e">
            <v>#REF!</v>
          </cell>
        </row>
        <row r="86">
          <cell r="G86" t="str">
            <v>SEPARADO</v>
          </cell>
          <cell r="H86" t="str">
            <v>005860</v>
          </cell>
          <cell r="AP86" t="str">
            <v>PA</v>
          </cell>
          <cell r="AQ86">
            <v>63</v>
          </cell>
          <cell r="AS86">
            <v>252</v>
          </cell>
          <cell r="AU86" t="str">
            <v/>
          </cell>
          <cell r="BA86" t="str">
            <v>ELETRICA</v>
          </cell>
          <cell r="BC86">
            <v>4</v>
          </cell>
        </row>
        <row r="87">
          <cell r="G87" t="str">
            <v>SEPARADO</v>
          </cell>
          <cell r="H87" t="str">
            <v>005860</v>
          </cell>
          <cell r="AP87" t="str">
            <v>PA</v>
          </cell>
          <cell r="AQ87">
            <v>59.13</v>
          </cell>
          <cell r="AS87">
            <v>118.26</v>
          </cell>
          <cell r="AU87" t="str">
            <v/>
          </cell>
          <cell r="BA87" t="str">
            <v>ELETRICA</v>
          </cell>
          <cell r="BC87">
            <v>4</v>
          </cell>
        </row>
        <row r="88">
          <cell r="G88" t="str">
            <v>SEPARADO</v>
          </cell>
          <cell r="H88" t="str">
            <v>005860</v>
          </cell>
          <cell r="AP88" t="str">
            <v>PA</v>
          </cell>
          <cell r="AQ88">
            <v>41.64</v>
          </cell>
          <cell r="AS88">
            <v>124.92</v>
          </cell>
          <cell r="AU88" t="str">
            <v/>
          </cell>
          <cell r="BA88" t="str">
            <v>ELETRICA</v>
          </cell>
          <cell r="BC88">
            <v>2</v>
          </cell>
        </row>
        <row r="89">
          <cell r="G89" t="str">
            <v>SEPARADO</v>
          </cell>
          <cell r="H89" t="str">
            <v>005860</v>
          </cell>
          <cell r="AP89" t="str">
            <v>PA</v>
          </cell>
          <cell r="AQ89">
            <v>25.7</v>
          </cell>
          <cell r="AS89">
            <v>77.099999999999994</v>
          </cell>
          <cell r="AU89" t="str">
            <v/>
          </cell>
          <cell r="BA89" t="str">
            <v>ELETRICA</v>
          </cell>
          <cell r="BC89">
            <v>3</v>
          </cell>
        </row>
        <row r="90">
          <cell r="G90" t="str">
            <v>SEPARADO</v>
          </cell>
          <cell r="H90" t="str">
            <v>005860</v>
          </cell>
          <cell r="AP90" t="str">
            <v>PAGO</v>
          </cell>
          <cell r="AQ90">
            <v>263.81</v>
          </cell>
          <cell r="AS90">
            <v>527.62</v>
          </cell>
          <cell r="AU90">
            <v>46072</v>
          </cell>
          <cell r="BA90" t="str">
            <v>ELETRICA</v>
          </cell>
          <cell r="BC90">
            <v>3</v>
          </cell>
        </row>
        <row r="91">
          <cell r="G91" t="str">
            <v>SEPARADO</v>
          </cell>
          <cell r="H91" t="str">
            <v>005860</v>
          </cell>
          <cell r="AP91" t="str">
            <v>PA</v>
          </cell>
          <cell r="AQ91">
            <v>8.6342999999999996</v>
          </cell>
          <cell r="AS91">
            <v>17.268599999999999</v>
          </cell>
          <cell r="AU91" t="str">
            <v/>
          </cell>
          <cell r="BA91" t="str">
            <v>ELETRICA</v>
          </cell>
          <cell r="BC91">
            <v>2</v>
          </cell>
        </row>
        <row r="92">
          <cell r="G92" t="str">
            <v>SEPARADO</v>
          </cell>
          <cell r="H92" t="str">
            <v>005860</v>
          </cell>
          <cell r="AP92" t="str">
            <v>PA</v>
          </cell>
          <cell r="AQ92">
            <v>56.46</v>
          </cell>
          <cell r="AS92">
            <v>112.92</v>
          </cell>
          <cell r="AU92" t="str">
            <v/>
          </cell>
          <cell r="BA92" t="str">
            <v>ELETRICA</v>
          </cell>
          <cell r="BC92">
            <v>2</v>
          </cell>
        </row>
        <row r="93">
          <cell r="G93" t="str">
            <v>SEPARADO</v>
          </cell>
          <cell r="H93" t="str">
            <v>005860</v>
          </cell>
          <cell r="AP93" t="str">
            <v>PA</v>
          </cell>
          <cell r="AQ93">
            <v>25.42</v>
          </cell>
          <cell r="AS93">
            <v>50.84</v>
          </cell>
          <cell r="AU93" t="str">
            <v/>
          </cell>
          <cell r="BA93" t="str">
            <v>ELETRICA</v>
          </cell>
          <cell r="BC93">
            <v>2</v>
          </cell>
        </row>
        <row r="94">
          <cell r="G94" t="str">
            <v>SEPARADO</v>
          </cell>
          <cell r="H94" t="str">
            <v>005860</v>
          </cell>
          <cell r="AP94" t="str">
            <v>PAGO</v>
          </cell>
          <cell r="AQ94">
            <v>169.28749999999999</v>
          </cell>
          <cell r="AS94">
            <v>3927.47</v>
          </cell>
          <cell r="AU94">
            <v>46093</v>
          </cell>
          <cell r="BA94" t="str">
            <v>ELETRICA</v>
          </cell>
          <cell r="BC94">
            <v>2</v>
          </cell>
        </row>
        <row r="95">
          <cell r="G95" t="str">
            <v>REAPROVEITAMENTO</v>
          </cell>
          <cell r="H95" t="str">
            <v>005860</v>
          </cell>
          <cell r="AQ95">
            <v>94.5</v>
          </cell>
          <cell r="AS95">
            <v>378</v>
          </cell>
          <cell r="AU95" t="str">
            <v/>
          </cell>
          <cell r="BA95" t="e">
            <v>#N/A</v>
          </cell>
          <cell r="BC95">
            <v>23.2</v>
          </cell>
        </row>
        <row r="96">
          <cell r="G96" t="str">
            <v>REAPROVEITAMENTO</v>
          </cell>
          <cell r="H96" t="str">
            <v>005860</v>
          </cell>
          <cell r="AQ96">
            <v>0</v>
          </cell>
          <cell r="AS96">
            <v>0</v>
          </cell>
          <cell r="AU96" t="str">
            <v/>
          </cell>
          <cell r="BA96" t="e">
            <v>#N/A</v>
          </cell>
          <cell r="BC96" t="b">
            <v>0</v>
          </cell>
        </row>
        <row r="97">
          <cell r="G97" t="str">
            <v>SEPARADO</v>
          </cell>
          <cell r="H97" t="str">
            <v>005860</v>
          </cell>
          <cell r="AP97" t="str">
            <v>PAGO</v>
          </cell>
          <cell r="AQ97">
            <v>66</v>
          </cell>
          <cell r="AS97">
            <v>132</v>
          </cell>
          <cell r="AU97">
            <v>46093</v>
          </cell>
          <cell r="BA97" t="e">
            <v>#N/A</v>
          </cell>
          <cell r="BC97" t="b">
            <v>0</v>
          </cell>
        </row>
        <row r="98">
          <cell r="G98" t="str">
            <v>SEPARADO</v>
          </cell>
          <cell r="H98" t="str">
            <v>005860</v>
          </cell>
          <cell r="AP98" t="str">
            <v>PAGO</v>
          </cell>
          <cell r="AQ98">
            <v>66</v>
          </cell>
          <cell r="AS98">
            <v>132</v>
          </cell>
          <cell r="AU98">
            <v>46093</v>
          </cell>
          <cell r="BA98" t="e">
            <v>#N/A</v>
          </cell>
          <cell r="BC98">
            <v>2</v>
          </cell>
        </row>
        <row r="99">
          <cell r="G99" t="str">
            <v>SEPARADO</v>
          </cell>
          <cell r="H99" t="str">
            <v>005860</v>
          </cell>
          <cell r="AP99" t="str">
            <v>PAGO</v>
          </cell>
          <cell r="AQ99">
            <v>294</v>
          </cell>
          <cell r="AS99">
            <v>588</v>
          </cell>
          <cell r="AU99">
            <v>46093</v>
          </cell>
          <cell r="BA99" t="e">
            <v>#N/A</v>
          </cell>
          <cell r="BC99">
            <v>2</v>
          </cell>
        </row>
        <row r="100">
          <cell r="G100" t="str">
            <v>REAPROVEITAMENTO</v>
          </cell>
          <cell r="H100" t="str">
            <v>005860</v>
          </cell>
          <cell r="AQ100">
            <v>128</v>
          </cell>
          <cell r="AS100">
            <v>128</v>
          </cell>
          <cell r="AU100" t="str">
            <v/>
          </cell>
          <cell r="BA100" t="e">
            <v>#N/A</v>
          </cell>
          <cell r="BC100">
            <v>2</v>
          </cell>
        </row>
        <row r="101">
          <cell r="G101" t="str">
            <v>REAPROVEITAMENTO</v>
          </cell>
          <cell r="H101" t="str">
            <v>005860</v>
          </cell>
          <cell r="AQ101">
            <v>228</v>
          </cell>
          <cell r="AS101">
            <v>228</v>
          </cell>
          <cell r="AU101" t="str">
            <v/>
          </cell>
          <cell r="BA101" t="e">
            <v>#N/A</v>
          </cell>
          <cell r="BC101" t="b">
            <v>0</v>
          </cell>
        </row>
        <row r="102">
          <cell r="G102" t="str">
            <v>SEPARADO</v>
          </cell>
          <cell r="H102" t="str">
            <v>005860</v>
          </cell>
          <cell r="AP102" t="str">
            <v>PAGO</v>
          </cell>
          <cell r="AQ102">
            <v>196</v>
          </cell>
          <cell r="AS102">
            <v>392</v>
          </cell>
          <cell r="AU102">
            <v>46093</v>
          </cell>
          <cell r="BA102" t="e">
            <v>#N/A</v>
          </cell>
          <cell r="BC102" t="b">
            <v>0</v>
          </cell>
        </row>
        <row r="103">
          <cell r="G103" t="str">
            <v>SEPARADO</v>
          </cell>
          <cell r="H103" t="str">
            <v>005860</v>
          </cell>
          <cell r="AP103" t="str">
            <v>PAGO</v>
          </cell>
          <cell r="AQ103">
            <v>128</v>
          </cell>
          <cell r="AS103">
            <v>256</v>
          </cell>
          <cell r="AU103">
            <v>46093</v>
          </cell>
          <cell r="BA103" t="e">
            <v>#N/A</v>
          </cell>
          <cell r="BC103">
            <v>2</v>
          </cell>
        </row>
        <row r="104">
          <cell r="G104" t="str">
            <v>SEPARADO</v>
          </cell>
          <cell r="H104" t="str">
            <v>005860</v>
          </cell>
          <cell r="AP104" t="str">
            <v>PA</v>
          </cell>
          <cell r="AQ104">
            <v>35</v>
          </cell>
          <cell r="AS104">
            <v>70</v>
          </cell>
          <cell r="AU104" t="str">
            <v/>
          </cell>
          <cell r="BA104" t="e">
            <v>#N/A</v>
          </cell>
          <cell r="BC104">
            <v>2</v>
          </cell>
        </row>
        <row r="105">
          <cell r="G105" t="str">
            <v>SEPARADO</v>
          </cell>
          <cell r="H105" t="str">
            <v>005860</v>
          </cell>
          <cell r="AP105" t="str">
            <v>PA</v>
          </cell>
          <cell r="AQ105">
            <v>35</v>
          </cell>
          <cell r="AS105">
            <v>35</v>
          </cell>
          <cell r="AU105" t="str">
            <v/>
          </cell>
          <cell r="BA105" t="e">
            <v>#N/A</v>
          </cell>
          <cell r="BC105">
            <v>2</v>
          </cell>
        </row>
        <row r="106">
          <cell r="G106" t="str">
            <v>SEPARADO</v>
          </cell>
          <cell r="H106" t="str">
            <v>005860</v>
          </cell>
          <cell r="AP106" t="str">
            <v>PA</v>
          </cell>
          <cell r="AQ106">
            <v>35</v>
          </cell>
          <cell r="AS106">
            <v>35</v>
          </cell>
          <cell r="AU106" t="str">
            <v/>
          </cell>
          <cell r="BA106" t="e">
            <v>#N/A</v>
          </cell>
          <cell r="BC106">
            <v>1</v>
          </cell>
        </row>
        <row r="107">
          <cell r="G107" t="str">
            <v>SEPARADO</v>
          </cell>
          <cell r="H107" t="str">
            <v>005860</v>
          </cell>
          <cell r="AP107" t="str">
            <v>PAGO</v>
          </cell>
          <cell r="AQ107">
            <v>56</v>
          </cell>
          <cell r="AS107">
            <v>56</v>
          </cell>
          <cell r="AU107">
            <v>46093</v>
          </cell>
          <cell r="BA107" t="e">
            <v>#N/A</v>
          </cell>
          <cell r="BC107">
            <v>1</v>
          </cell>
        </row>
        <row r="108">
          <cell r="G108" t="str">
            <v>REAPROVEITAMENTO</v>
          </cell>
          <cell r="H108" t="str">
            <v>005860</v>
          </cell>
          <cell r="AQ108">
            <v>0</v>
          </cell>
          <cell r="AS108">
            <v>0</v>
          </cell>
          <cell r="AU108" t="str">
            <v/>
          </cell>
          <cell r="BA108" t="e">
            <v>#N/A</v>
          </cell>
          <cell r="BC108">
            <v>1</v>
          </cell>
        </row>
        <row r="109">
          <cell r="G109" t="str">
            <v>SEPARADO</v>
          </cell>
          <cell r="H109" t="str">
            <v>005860</v>
          </cell>
          <cell r="AP109" t="str">
            <v>PAGO</v>
          </cell>
          <cell r="AQ109">
            <v>3667.44</v>
          </cell>
          <cell r="AS109">
            <v>7334.88</v>
          </cell>
          <cell r="AU109">
            <v>46054</v>
          </cell>
          <cell r="BA109" t="e">
            <v>#N/A</v>
          </cell>
          <cell r="BC109" t="b">
            <v>0</v>
          </cell>
        </row>
        <row r="110">
          <cell r="G110" t="str">
            <v>SEPARADO</v>
          </cell>
          <cell r="H110" t="str">
            <v>005860</v>
          </cell>
          <cell r="AP110" t="str">
            <v>PAGO</v>
          </cell>
          <cell r="AQ110">
            <v>0</v>
          </cell>
          <cell r="AS110">
            <v>0</v>
          </cell>
          <cell r="AU110">
            <v>46054</v>
          </cell>
          <cell r="BA110" t="e">
            <v>#N/A</v>
          </cell>
          <cell r="BC110">
            <v>2</v>
          </cell>
        </row>
        <row r="111">
          <cell r="G111" t="str">
            <v>SEPARADO</v>
          </cell>
          <cell r="H111" t="str">
            <v>005860</v>
          </cell>
          <cell r="AP111" t="str">
            <v>PAGO</v>
          </cell>
          <cell r="AQ111">
            <v>0</v>
          </cell>
          <cell r="AS111">
            <v>0</v>
          </cell>
          <cell r="AU111">
            <v>46054</v>
          </cell>
          <cell r="BA111" t="e">
            <v>#N/A</v>
          </cell>
          <cell r="BC111">
            <v>1</v>
          </cell>
        </row>
        <row r="112">
          <cell r="G112" t="str">
            <v>SEPARADO</v>
          </cell>
          <cell r="H112" t="str">
            <v>005860</v>
          </cell>
          <cell r="AP112" t="str">
            <v>PAGO</v>
          </cell>
          <cell r="AQ112">
            <v>63.09</v>
          </cell>
          <cell r="AS112">
            <v>820.17000000000007</v>
          </cell>
          <cell r="AU112">
            <v>46054</v>
          </cell>
          <cell r="BA112" t="e">
            <v>#N/A</v>
          </cell>
          <cell r="BC112">
            <v>1</v>
          </cell>
        </row>
        <row r="113">
          <cell r="G113" t="str">
            <v>SEPARADO</v>
          </cell>
          <cell r="H113" t="str">
            <v>005860</v>
          </cell>
          <cell r="AP113" t="str">
            <v>PAGO</v>
          </cell>
          <cell r="AQ113">
            <v>253.9</v>
          </cell>
          <cell r="AS113">
            <v>507.8</v>
          </cell>
          <cell r="AU113">
            <v>46054</v>
          </cell>
          <cell r="BA113" t="e">
            <v>#N/A</v>
          </cell>
          <cell r="BC113">
            <v>13</v>
          </cell>
        </row>
        <row r="114">
          <cell r="G114" t="str">
            <v>SEPARADO</v>
          </cell>
          <cell r="H114" t="str">
            <v>005860</v>
          </cell>
          <cell r="AP114" t="str">
            <v>PA</v>
          </cell>
          <cell r="AQ114">
            <v>0</v>
          </cell>
          <cell r="AS114">
            <v>0</v>
          </cell>
          <cell r="AU114" t="str">
            <v/>
          </cell>
          <cell r="BA114" t="e">
            <v>#N/A</v>
          </cell>
          <cell r="BC114" t="e">
            <v>#REF!</v>
          </cell>
        </row>
        <row r="115">
          <cell r="G115" t="str">
            <v>SEPARADO</v>
          </cell>
          <cell r="H115" t="str">
            <v>005860</v>
          </cell>
          <cell r="AP115" t="str">
            <v>PA</v>
          </cell>
          <cell r="AQ115">
            <v>22.83</v>
          </cell>
          <cell r="AS115">
            <v>45.66</v>
          </cell>
          <cell r="AU115" t="str">
            <v/>
          </cell>
          <cell r="BA115" t="e">
            <v>#N/A</v>
          </cell>
          <cell r="BC115">
            <v>2</v>
          </cell>
        </row>
        <row r="116">
          <cell r="G116" t="str">
            <v>SEPARADO</v>
          </cell>
          <cell r="H116" t="str">
            <v>005860</v>
          </cell>
          <cell r="AP116" t="str">
            <v>PA</v>
          </cell>
          <cell r="AQ116">
            <v>6.5</v>
          </cell>
          <cell r="AS116">
            <v>32.5</v>
          </cell>
          <cell r="AU116" t="str">
            <v/>
          </cell>
          <cell r="BA116" t="e">
            <v>#N/A</v>
          </cell>
          <cell r="BC116">
            <v>2</v>
          </cell>
        </row>
        <row r="117">
          <cell r="G117" t="str">
            <v>SEPARADO</v>
          </cell>
          <cell r="H117" t="str">
            <v>005860</v>
          </cell>
          <cell r="AP117" t="str">
            <v>PAGO</v>
          </cell>
          <cell r="AQ117">
            <v>11.78</v>
          </cell>
          <cell r="AS117">
            <v>94.24</v>
          </cell>
          <cell r="AU117">
            <v>46093</v>
          </cell>
          <cell r="BA117" t="e">
            <v>#N/A</v>
          </cell>
          <cell r="BC117" t="e">
            <v>#REF!</v>
          </cell>
        </row>
        <row r="118">
          <cell r="G118" t="str">
            <v>SEPARADO</v>
          </cell>
          <cell r="H118" t="str">
            <v>005860</v>
          </cell>
          <cell r="AP118" t="str">
            <v>PAGO</v>
          </cell>
          <cell r="AQ118">
            <v>46.05</v>
          </cell>
          <cell r="AS118">
            <v>368.4</v>
          </cell>
          <cell r="AU118">
            <v>46093</v>
          </cell>
          <cell r="BA118" t="e">
            <v>#N/A</v>
          </cell>
          <cell r="BC118">
            <v>8</v>
          </cell>
        </row>
        <row r="119">
          <cell r="G119" t="str">
            <v>SEPARADO</v>
          </cell>
          <cell r="H119" t="str">
            <v>005860</v>
          </cell>
          <cell r="AP119" t="str">
            <v>PA</v>
          </cell>
          <cell r="AQ119">
            <v>8.1</v>
          </cell>
          <cell r="AS119">
            <v>291.59999999999997</v>
          </cell>
          <cell r="AU119" t="str">
            <v/>
          </cell>
          <cell r="BA119" t="str">
            <v>KANBAN</v>
          </cell>
          <cell r="BC119">
            <v>8</v>
          </cell>
        </row>
        <row r="120">
          <cell r="G120" t="str">
            <v>SEPARADO</v>
          </cell>
          <cell r="H120" t="str">
            <v>005860</v>
          </cell>
          <cell r="AP120" t="str">
            <v>PAGO</v>
          </cell>
          <cell r="AQ120">
            <v>495</v>
          </cell>
          <cell r="AS120">
            <v>1980</v>
          </cell>
          <cell r="AU120">
            <v>46093</v>
          </cell>
          <cell r="BA120" t="str">
            <v>MECANICA</v>
          </cell>
          <cell r="BC120">
            <v>36</v>
          </cell>
        </row>
        <row r="121">
          <cell r="G121" t="str">
            <v>SEPARADO</v>
          </cell>
          <cell r="H121" t="str">
            <v>005860</v>
          </cell>
          <cell r="AP121" t="str">
            <v>PA</v>
          </cell>
          <cell r="AQ121">
            <v>11</v>
          </cell>
          <cell r="AS121">
            <v>198</v>
          </cell>
          <cell r="AU121" t="str">
            <v/>
          </cell>
          <cell r="BA121" t="str">
            <v>KANBAN</v>
          </cell>
          <cell r="BC121">
            <v>4</v>
          </cell>
        </row>
        <row r="122">
          <cell r="G122" t="str">
            <v>SEPARADO</v>
          </cell>
          <cell r="H122" t="str">
            <v>005860</v>
          </cell>
          <cell r="AP122" t="str">
            <v>PAGO</v>
          </cell>
          <cell r="AQ122">
            <v>42.883000000000003</v>
          </cell>
          <cell r="AS122">
            <v>2315.6820000000002</v>
          </cell>
          <cell r="AU122">
            <v>46093</v>
          </cell>
          <cell r="BA122" t="e">
            <v>#N/A</v>
          </cell>
          <cell r="BC122">
            <v>18</v>
          </cell>
        </row>
        <row r="123">
          <cell r="G123" t="str">
            <v>SEPARADO</v>
          </cell>
          <cell r="H123" t="str">
            <v>005860</v>
          </cell>
          <cell r="AP123" t="str">
            <v>PAGO</v>
          </cell>
          <cell r="AQ123">
            <v>68.44</v>
          </cell>
          <cell r="AS123">
            <v>5748.96</v>
          </cell>
          <cell r="AU123">
            <v>46093</v>
          </cell>
          <cell r="BA123" t="str">
            <v>ELETRICA</v>
          </cell>
          <cell r="BC123">
            <v>54</v>
          </cell>
        </row>
        <row r="124">
          <cell r="G124" t="str">
            <v>SEPARADO</v>
          </cell>
          <cell r="H124" t="str">
            <v>005860</v>
          </cell>
          <cell r="AP124" t="str">
            <v>PAGO</v>
          </cell>
          <cell r="AQ124">
            <v>68.44</v>
          </cell>
          <cell r="AS124">
            <v>821.28</v>
          </cell>
          <cell r="AU124">
            <v>46093</v>
          </cell>
          <cell r="BA124" t="str">
            <v>KANBAN</v>
          </cell>
          <cell r="BC124">
            <v>84</v>
          </cell>
        </row>
        <row r="125">
          <cell r="G125" t="str">
            <v>SEPARADO</v>
          </cell>
          <cell r="H125" t="str">
            <v>005860</v>
          </cell>
          <cell r="AP125" t="str">
            <v>PA</v>
          </cell>
          <cell r="AQ125">
            <v>42.37</v>
          </cell>
          <cell r="AS125">
            <v>762.66</v>
          </cell>
          <cell r="AU125" t="str">
            <v/>
          </cell>
          <cell r="BA125" t="str">
            <v>SOBRESSALENTES</v>
          </cell>
          <cell r="BC125">
            <v>12</v>
          </cell>
        </row>
        <row r="126">
          <cell r="G126" t="str">
            <v>SEPARADO</v>
          </cell>
          <cell r="H126" t="str">
            <v>005860</v>
          </cell>
          <cell r="AP126" t="str">
            <v>PA</v>
          </cell>
          <cell r="AQ126">
            <v>0</v>
          </cell>
          <cell r="AS126">
            <v>0</v>
          </cell>
          <cell r="AU126" t="str">
            <v/>
          </cell>
          <cell r="BA126" t="e">
            <v>#N/A</v>
          </cell>
          <cell r="BC126">
            <v>18</v>
          </cell>
        </row>
        <row r="127">
          <cell r="G127" t="str">
            <v>SEPARADO</v>
          </cell>
          <cell r="H127" t="str">
            <v>005860</v>
          </cell>
          <cell r="AP127" t="str">
            <v>PA</v>
          </cell>
          <cell r="AQ127">
            <v>0</v>
          </cell>
          <cell r="AS127">
            <v>0</v>
          </cell>
          <cell r="AU127" t="str">
            <v/>
          </cell>
          <cell r="BA127" t="e">
            <v>#N/A</v>
          </cell>
          <cell r="BC127">
            <v>4</v>
          </cell>
        </row>
        <row r="128">
          <cell r="G128" t="str">
            <v>SEPARADO</v>
          </cell>
          <cell r="H128" t="str">
            <v>005860</v>
          </cell>
          <cell r="AP128" t="str">
            <v>PA</v>
          </cell>
          <cell r="AQ128">
            <v>0</v>
          </cell>
          <cell r="AS128">
            <v>0</v>
          </cell>
          <cell r="AU128" t="str">
            <v/>
          </cell>
          <cell r="BA128" t="e">
            <v>#N/A</v>
          </cell>
          <cell r="BC128">
            <v>2</v>
          </cell>
        </row>
        <row r="129">
          <cell r="G129" t="str">
            <v>SEPARADO</v>
          </cell>
          <cell r="H129" t="str">
            <v>005860</v>
          </cell>
          <cell r="AP129" t="str">
            <v>PAGO</v>
          </cell>
          <cell r="AQ129">
            <v>32.5</v>
          </cell>
          <cell r="AS129">
            <v>487.5</v>
          </cell>
          <cell r="AU129">
            <v>46093</v>
          </cell>
          <cell r="BA129" t="e">
            <v>#N/A</v>
          </cell>
          <cell r="BC129">
            <v>2</v>
          </cell>
        </row>
        <row r="130">
          <cell r="G130" t="str">
            <v>SEPARADO</v>
          </cell>
          <cell r="H130" t="str">
            <v>005860</v>
          </cell>
          <cell r="AP130" t="str">
            <v>PAGO</v>
          </cell>
          <cell r="AQ130">
            <v>45</v>
          </cell>
          <cell r="AS130">
            <v>270</v>
          </cell>
          <cell r="AU130">
            <v>46093</v>
          </cell>
          <cell r="BA130" t="e">
            <v>#N/A</v>
          </cell>
          <cell r="BC130">
            <v>15</v>
          </cell>
        </row>
        <row r="131">
          <cell r="G131" t="str">
            <v>SEPARADO</v>
          </cell>
          <cell r="H131" t="str">
            <v>005860</v>
          </cell>
          <cell r="AP131" t="str">
            <v>PA</v>
          </cell>
          <cell r="AQ131">
            <v>0</v>
          </cell>
          <cell r="AS131">
            <v>0</v>
          </cell>
          <cell r="AU131" t="str">
            <v/>
          </cell>
          <cell r="BA131" t="e">
            <v>#N/A</v>
          </cell>
          <cell r="BC131">
            <v>6</v>
          </cell>
        </row>
        <row r="132">
          <cell r="G132" t="str">
            <v>SEPARADO</v>
          </cell>
          <cell r="H132" t="str">
            <v>005860</v>
          </cell>
          <cell r="AP132" t="str">
            <v>PA</v>
          </cell>
          <cell r="AQ132">
            <v>0</v>
          </cell>
          <cell r="AS132">
            <v>0</v>
          </cell>
          <cell r="AU132" t="str">
            <v/>
          </cell>
          <cell r="BA132" t="e">
            <v>#N/A</v>
          </cell>
          <cell r="BC132">
            <v>6</v>
          </cell>
        </row>
        <row r="133">
          <cell r="G133" t="str">
            <v>SEPARADO</v>
          </cell>
          <cell r="H133" t="str">
            <v>005860</v>
          </cell>
          <cell r="AP133" t="str">
            <v>PA</v>
          </cell>
          <cell r="AQ133">
            <v>58.83</v>
          </cell>
          <cell r="AS133">
            <v>1176.5999999999999</v>
          </cell>
          <cell r="AU133" t="str">
            <v/>
          </cell>
          <cell r="BA133" t="str">
            <v>KANBAN</v>
          </cell>
          <cell r="BC133">
            <v>1</v>
          </cell>
        </row>
        <row r="134">
          <cell r="G134" t="str">
            <v>SEPARADO</v>
          </cell>
          <cell r="H134" t="str">
            <v>005860</v>
          </cell>
          <cell r="AP134" t="str">
            <v>PAGO</v>
          </cell>
          <cell r="AQ134">
            <v>110.91</v>
          </cell>
          <cell r="AS134">
            <v>887.28</v>
          </cell>
          <cell r="AU134">
            <v>46093</v>
          </cell>
          <cell r="BA134" t="str">
            <v>MECANICA</v>
          </cell>
          <cell r="BC134">
            <v>20</v>
          </cell>
        </row>
        <row r="135">
          <cell r="G135" t="str">
            <v>SEPARADO</v>
          </cell>
          <cell r="H135" t="str">
            <v>005860</v>
          </cell>
          <cell r="AP135" t="str">
            <v>PAGO</v>
          </cell>
          <cell r="AQ135">
            <v>28.5</v>
          </cell>
          <cell r="AR135">
            <v>0</v>
          </cell>
          <cell r="AS135">
            <v>342</v>
          </cell>
          <cell r="AU135">
            <v>46093</v>
          </cell>
          <cell r="BA135" t="e">
            <v>#N/A</v>
          </cell>
          <cell r="BC135">
            <v>8</v>
          </cell>
        </row>
        <row r="136">
          <cell r="G136" t="str">
            <v>SEPARADO</v>
          </cell>
          <cell r="H136" t="str">
            <v>005860</v>
          </cell>
          <cell r="AP136" t="str">
            <v>PAGO</v>
          </cell>
          <cell r="AQ136">
            <v>15</v>
          </cell>
          <cell r="AS136">
            <v>90</v>
          </cell>
          <cell r="AU136">
            <v>46093</v>
          </cell>
          <cell r="BA136" t="e">
            <v>#N/A</v>
          </cell>
          <cell r="BC136">
            <v>12</v>
          </cell>
        </row>
        <row r="137">
          <cell r="G137" t="str">
            <v>SEPARADO</v>
          </cell>
          <cell r="H137" t="str">
            <v>005860</v>
          </cell>
          <cell r="AP137" t="str">
            <v>PAGO</v>
          </cell>
          <cell r="AQ137">
            <v>16</v>
          </cell>
          <cell r="AS137">
            <v>192</v>
          </cell>
          <cell r="AU137">
            <v>46093</v>
          </cell>
          <cell r="BA137" t="e">
            <v>#N/A</v>
          </cell>
          <cell r="BC137">
            <v>6</v>
          </cell>
        </row>
        <row r="138">
          <cell r="G138" t="str">
            <v>SEPARADO</v>
          </cell>
          <cell r="H138" t="str">
            <v>005860</v>
          </cell>
          <cell r="AP138" t="str">
            <v>PA</v>
          </cell>
          <cell r="AQ138">
            <v>1.3</v>
          </cell>
          <cell r="AS138">
            <v>13</v>
          </cell>
          <cell r="AU138" t="str">
            <v/>
          </cell>
          <cell r="BA138" t="str">
            <v>ELETRICA</v>
          </cell>
          <cell r="BC138">
            <v>12</v>
          </cell>
        </row>
        <row r="139">
          <cell r="G139" t="str">
            <v>SEPARADO</v>
          </cell>
          <cell r="H139" t="str">
            <v>005860</v>
          </cell>
          <cell r="AP139" t="str">
            <v>PA</v>
          </cell>
          <cell r="AQ139">
            <v>176.28</v>
          </cell>
          <cell r="AS139">
            <v>176.28</v>
          </cell>
          <cell r="AU139" t="str">
            <v/>
          </cell>
          <cell r="BA139" t="str">
            <v>MECANICA</v>
          </cell>
          <cell r="BC139">
            <v>10</v>
          </cell>
        </row>
        <row r="140">
          <cell r="G140" t="str">
            <v>SEPARADO</v>
          </cell>
          <cell r="H140" t="str">
            <v>005860</v>
          </cell>
          <cell r="AP140" t="str">
            <v>PAGO</v>
          </cell>
          <cell r="AQ140">
            <v>530</v>
          </cell>
          <cell r="AS140">
            <v>530</v>
          </cell>
          <cell r="AU140">
            <v>46093</v>
          </cell>
          <cell r="BA140" t="str">
            <v>ELETRICA</v>
          </cell>
          <cell r="BC140">
            <v>1</v>
          </cell>
        </row>
        <row r="141">
          <cell r="G141" t="str">
            <v>SEPARADO</v>
          </cell>
          <cell r="H141" t="str">
            <v>005860</v>
          </cell>
          <cell r="AP141" t="str">
            <v>PAGO</v>
          </cell>
          <cell r="AQ141">
            <v>465</v>
          </cell>
          <cell r="AS141">
            <v>465</v>
          </cell>
          <cell r="AU141">
            <v>46093</v>
          </cell>
          <cell r="BA141" t="e">
            <v>#N/A</v>
          </cell>
          <cell r="BC141">
            <v>1</v>
          </cell>
        </row>
        <row r="142">
          <cell r="G142" t="str">
            <v>FALTA</v>
          </cell>
          <cell r="H142" t="str">
            <v>005860</v>
          </cell>
          <cell r="AP142" t="str">
            <v>PA</v>
          </cell>
          <cell r="AQ142">
            <v>620</v>
          </cell>
          <cell r="AR142">
            <v>0</v>
          </cell>
          <cell r="AS142">
            <v>620</v>
          </cell>
          <cell r="BA142" t="e">
            <v>#N/A</v>
          </cell>
          <cell r="BC142">
            <v>1</v>
          </cell>
        </row>
        <row r="143">
          <cell r="G143" t="str">
            <v>SEPARADO</v>
          </cell>
          <cell r="H143" t="str">
            <v>005860</v>
          </cell>
          <cell r="AP143" t="str">
            <v>PAGO</v>
          </cell>
          <cell r="AQ143">
            <v>182</v>
          </cell>
          <cell r="AS143">
            <v>182</v>
          </cell>
          <cell r="AU143">
            <v>46093</v>
          </cell>
          <cell r="BA143" t="e">
            <v>#N/A</v>
          </cell>
          <cell r="BC143">
            <v>1</v>
          </cell>
        </row>
        <row r="144">
          <cell r="G144" t="str">
            <v>SEPARADO</v>
          </cell>
          <cell r="H144" t="str">
            <v>005860</v>
          </cell>
          <cell r="AP144" t="str">
            <v>PAGO</v>
          </cell>
          <cell r="AQ144">
            <v>182</v>
          </cell>
          <cell r="AS144">
            <v>182</v>
          </cell>
          <cell r="AU144">
            <v>46093</v>
          </cell>
          <cell r="BA144" t="e">
            <v>#N/A</v>
          </cell>
          <cell r="BC144">
            <v>1</v>
          </cell>
        </row>
        <row r="145">
          <cell r="G145" t="str">
            <v>SEPARADO</v>
          </cell>
          <cell r="H145" t="str">
            <v>005860</v>
          </cell>
          <cell r="AQ145">
            <v>100</v>
          </cell>
          <cell r="AS145">
            <v>100</v>
          </cell>
          <cell r="AU145" t="str">
            <v/>
          </cell>
          <cell r="BA145" t="e">
            <v>#N/A</v>
          </cell>
          <cell r="BC145">
            <v>1</v>
          </cell>
        </row>
        <row r="146">
          <cell r="G146" t="str">
            <v>SEPARADO</v>
          </cell>
          <cell r="H146" t="str">
            <v>005860</v>
          </cell>
          <cell r="AQ146">
            <v>100</v>
          </cell>
          <cell r="AS146">
            <v>100</v>
          </cell>
          <cell r="AU146" t="str">
            <v/>
          </cell>
          <cell r="BA146" t="e">
            <v>#N/A</v>
          </cell>
          <cell r="BC146">
            <v>1</v>
          </cell>
        </row>
        <row r="147">
          <cell r="G147" t="str">
            <v>SEPARADO</v>
          </cell>
          <cell r="H147" t="str">
            <v>005860</v>
          </cell>
          <cell r="AP147" t="str">
            <v>PAGO</v>
          </cell>
          <cell r="AQ147">
            <v>476</v>
          </cell>
          <cell r="AS147">
            <v>476</v>
          </cell>
          <cell r="AU147">
            <v>46093</v>
          </cell>
          <cell r="BA147" t="e">
            <v>#N/A</v>
          </cell>
          <cell r="BC147">
            <v>1</v>
          </cell>
        </row>
        <row r="148">
          <cell r="G148" t="str">
            <v>SEPARADO</v>
          </cell>
          <cell r="H148" t="str">
            <v>005860</v>
          </cell>
          <cell r="AP148" t="str">
            <v>PA</v>
          </cell>
          <cell r="AQ148">
            <v>1.36</v>
          </cell>
          <cell r="AS148">
            <v>10.88</v>
          </cell>
          <cell r="AU148" t="str">
            <v/>
          </cell>
          <cell r="BA148" t="str">
            <v>KANBAN</v>
          </cell>
          <cell r="BC148">
            <v>1</v>
          </cell>
        </row>
        <row r="149">
          <cell r="G149" t="str">
            <v>SEPARADO</v>
          </cell>
          <cell r="H149" t="str">
            <v>005860</v>
          </cell>
          <cell r="AP149" t="str">
            <v>PA</v>
          </cell>
          <cell r="AQ149">
            <v>26</v>
          </cell>
          <cell r="AS149">
            <v>26</v>
          </cell>
          <cell r="AU149" t="str">
            <v/>
          </cell>
          <cell r="BA149" t="str">
            <v>MECANICA</v>
          </cell>
          <cell r="BC149">
            <v>8</v>
          </cell>
        </row>
        <row r="150">
          <cell r="G150" t="str">
            <v>SEPARADO</v>
          </cell>
          <cell r="H150" t="str">
            <v>005860</v>
          </cell>
          <cell r="AP150" t="str">
            <v>PA</v>
          </cell>
          <cell r="AQ150">
            <v>143.21</v>
          </cell>
          <cell r="AS150">
            <v>143.21</v>
          </cell>
          <cell r="AU150" t="str">
            <v/>
          </cell>
          <cell r="BA150" t="str">
            <v>KANBAN</v>
          </cell>
          <cell r="BC150">
            <v>1</v>
          </cell>
        </row>
        <row r="151">
          <cell r="G151" t="str">
            <v>SEPARADO</v>
          </cell>
          <cell r="H151" t="str">
            <v>005860</v>
          </cell>
          <cell r="AP151" t="str">
            <v>PA</v>
          </cell>
          <cell r="AQ151">
            <v>0</v>
          </cell>
          <cell r="AS151">
            <v>0</v>
          </cell>
          <cell r="AU151" t="str">
            <v/>
          </cell>
          <cell r="BA151" t="str">
            <v>MECANICA</v>
          </cell>
          <cell r="BC151">
            <v>1</v>
          </cell>
        </row>
        <row r="152">
          <cell r="G152" t="str">
            <v>SEPARADO</v>
          </cell>
          <cell r="H152" t="str">
            <v>005860</v>
          </cell>
          <cell r="AP152" t="str">
            <v>PA</v>
          </cell>
          <cell r="AQ152">
            <v>17.07</v>
          </cell>
          <cell r="AS152">
            <v>34.14</v>
          </cell>
          <cell r="AU152" t="str">
            <v/>
          </cell>
          <cell r="BA152" t="str">
            <v>MECANICA</v>
          </cell>
          <cell r="BC152">
            <v>1</v>
          </cell>
        </row>
        <row r="153">
          <cell r="G153" t="str">
            <v>SEPARADO</v>
          </cell>
          <cell r="H153" t="str">
            <v>005860</v>
          </cell>
          <cell r="AP153" t="str">
            <v>PA</v>
          </cell>
          <cell r="AQ153">
            <v>0</v>
          </cell>
          <cell r="AS153">
            <v>0</v>
          </cell>
          <cell r="AU153" t="str">
            <v/>
          </cell>
          <cell r="BA153" t="str">
            <v>MECANICA</v>
          </cell>
          <cell r="BC153">
            <v>2</v>
          </cell>
        </row>
        <row r="154">
          <cell r="G154" t="str">
            <v>SEPARADO</v>
          </cell>
          <cell r="H154" t="str">
            <v>005860</v>
          </cell>
          <cell r="AP154" t="str">
            <v>PA</v>
          </cell>
          <cell r="AQ154">
            <v>4.0084</v>
          </cell>
          <cell r="AS154">
            <v>24.0504</v>
          </cell>
          <cell r="AU154" t="str">
            <v/>
          </cell>
          <cell r="BA154" t="str">
            <v>MECANICA</v>
          </cell>
          <cell r="BC154">
            <v>1</v>
          </cell>
        </row>
        <row r="155">
          <cell r="G155" t="str">
            <v>SEPARADO</v>
          </cell>
          <cell r="H155" t="str">
            <v>005860</v>
          </cell>
          <cell r="AP155" t="str">
            <v>PA</v>
          </cell>
          <cell r="AQ155">
            <v>2.65</v>
          </cell>
          <cell r="AS155">
            <v>5.3</v>
          </cell>
          <cell r="AU155" t="str">
            <v/>
          </cell>
          <cell r="BA155" t="str">
            <v>MECANICA</v>
          </cell>
          <cell r="BC155">
            <v>6</v>
          </cell>
        </row>
        <row r="156">
          <cell r="G156" t="str">
            <v>SEPARADO</v>
          </cell>
          <cell r="H156" t="str">
            <v>005860</v>
          </cell>
          <cell r="AP156" t="str">
            <v>PA</v>
          </cell>
          <cell r="AQ156">
            <v>45.09</v>
          </cell>
          <cell r="AS156">
            <v>27.054000000000002</v>
          </cell>
          <cell r="AU156" t="str">
            <v/>
          </cell>
          <cell r="BA156" t="str">
            <v>KANBAN</v>
          </cell>
          <cell r="BC156">
            <v>2</v>
          </cell>
        </row>
        <row r="157">
          <cell r="G157" t="str">
            <v>FALTA</v>
          </cell>
          <cell r="H157" t="str">
            <v>005860</v>
          </cell>
          <cell r="AP157" t="str">
            <v>PA</v>
          </cell>
          <cell r="AQ157">
            <v>65051.59</v>
          </cell>
          <cell r="AR157">
            <v>0</v>
          </cell>
          <cell r="AS157">
            <v>130103.18</v>
          </cell>
          <cell r="AU157">
            <v>46275</v>
          </cell>
          <cell r="BA157" t="str">
            <v>MOTOR</v>
          </cell>
          <cell r="BC157">
            <v>0.6</v>
          </cell>
        </row>
        <row r="158">
          <cell r="G158" t="str">
            <v>FALTA</v>
          </cell>
          <cell r="H158" t="str">
            <v>005860</v>
          </cell>
          <cell r="AP158" t="str">
            <v>PA</v>
          </cell>
          <cell r="AQ158">
            <v>29320.438754999999</v>
          </cell>
          <cell r="AR158">
            <v>0</v>
          </cell>
          <cell r="AS158">
            <v>58640.877509999998</v>
          </cell>
          <cell r="AU158">
            <v>46272</v>
          </cell>
          <cell r="BA158" t="str">
            <v>ALTERNADOR</v>
          </cell>
          <cell r="BC158">
            <v>2</v>
          </cell>
        </row>
        <row r="159">
          <cell r="G159" t="str">
            <v>SEPARADO</v>
          </cell>
          <cell r="H159" t="str">
            <v>005860</v>
          </cell>
          <cell r="AP159" t="str">
            <v>PAGO</v>
          </cell>
          <cell r="AQ159">
            <v>0</v>
          </cell>
          <cell r="AS159">
            <v>0</v>
          </cell>
          <cell r="AU159" t="str">
            <v/>
          </cell>
          <cell r="BA159" t="e">
            <v>#N/A</v>
          </cell>
          <cell r="BC159">
            <v>2</v>
          </cell>
        </row>
        <row r="160">
          <cell r="G160" t="str">
            <v>SEPARADO</v>
          </cell>
          <cell r="H160" t="str">
            <v>005860</v>
          </cell>
          <cell r="AP160" t="str">
            <v>PAGO</v>
          </cell>
          <cell r="AQ160">
            <v>0</v>
          </cell>
          <cell r="AS160">
            <v>0</v>
          </cell>
          <cell r="AU160" t="str">
            <v/>
          </cell>
          <cell r="BA160" t="e">
            <v>#N/A</v>
          </cell>
          <cell r="BC160">
            <v>1</v>
          </cell>
        </row>
        <row r="161">
          <cell r="G161" t="str">
            <v>FALTA</v>
          </cell>
          <cell r="H161" t="str">
            <v>005860</v>
          </cell>
          <cell r="AP161" t="str">
            <v>PA</v>
          </cell>
          <cell r="AQ161">
            <v>35</v>
          </cell>
          <cell r="AR161">
            <v>0</v>
          </cell>
          <cell r="AS161">
            <v>35</v>
          </cell>
          <cell r="AU161" t="str">
            <v/>
          </cell>
          <cell r="BA161" t="str">
            <v>SHEET METAL</v>
          </cell>
          <cell r="BC161">
            <v>1</v>
          </cell>
        </row>
        <row r="162">
          <cell r="G162" t="str">
            <v>SEPARADO</v>
          </cell>
          <cell r="H162" t="str">
            <v>005860</v>
          </cell>
          <cell r="AP162" t="str">
            <v>PA</v>
          </cell>
          <cell r="AQ162">
            <v>0</v>
          </cell>
          <cell r="AS162">
            <v>0</v>
          </cell>
          <cell r="AU162" t="str">
            <v/>
          </cell>
          <cell r="BA162" t="str">
            <v>SHEET METAL</v>
          </cell>
          <cell r="BC162">
            <v>1</v>
          </cell>
        </row>
        <row r="163">
          <cell r="G163" t="str">
            <v>FALTA</v>
          </cell>
          <cell r="H163" t="str">
            <v>005860</v>
          </cell>
          <cell r="AP163" t="str">
            <v>PA</v>
          </cell>
          <cell r="AQ163">
            <v>148</v>
          </cell>
          <cell r="AR163">
            <v>0</v>
          </cell>
          <cell r="AS163">
            <v>148</v>
          </cell>
          <cell r="AU163" t="str">
            <v/>
          </cell>
          <cell r="BA163" t="str">
            <v>MECANICA</v>
          </cell>
          <cell r="BC163">
            <v>1</v>
          </cell>
        </row>
        <row r="164">
          <cell r="G164" t="str">
            <v>SEPARADO</v>
          </cell>
          <cell r="H164" t="str">
            <v>005860</v>
          </cell>
          <cell r="AP164" t="str">
            <v>PA</v>
          </cell>
          <cell r="AQ164">
            <v>71.959999999999994</v>
          </cell>
          <cell r="AS164">
            <v>71.959999999999994</v>
          </cell>
          <cell r="AU164" t="str">
            <v/>
          </cell>
          <cell r="BA164" t="str">
            <v>MECANICA</v>
          </cell>
          <cell r="BC164">
            <v>1</v>
          </cell>
        </row>
        <row r="165">
          <cell r="G165" t="str">
            <v>SEPARADO</v>
          </cell>
          <cell r="H165" t="str">
            <v>005860</v>
          </cell>
          <cell r="AP165" t="str">
            <v>PAGO</v>
          </cell>
          <cell r="AQ165">
            <v>160</v>
          </cell>
          <cell r="AS165">
            <v>160</v>
          </cell>
          <cell r="AU165">
            <v>46093</v>
          </cell>
          <cell r="BA165" t="str">
            <v>MECANICA</v>
          </cell>
          <cell r="BC165">
            <v>1</v>
          </cell>
        </row>
        <row r="166">
          <cell r="G166" t="str">
            <v>SEPARADO</v>
          </cell>
          <cell r="H166" t="str">
            <v>005860</v>
          </cell>
          <cell r="AP166" t="str">
            <v>PAGO</v>
          </cell>
          <cell r="AQ166">
            <v>112</v>
          </cell>
          <cell r="AS166">
            <v>112</v>
          </cell>
          <cell r="AU166">
            <v>46093</v>
          </cell>
          <cell r="BA166" t="str">
            <v>MECANICA</v>
          </cell>
          <cell r="BC166">
            <v>1</v>
          </cell>
        </row>
        <row r="167">
          <cell r="G167" t="str">
            <v>SEPARADO</v>
          </cell>
          <cell r="H167" t="str">
            <v>005860</v>
          </cell>
          <cell r="AP167" t="str">
            <v>PAGO</v>
          </cell>
          <cell r="AQ167">
            <v>112</v>
          </cell>
          <cell r="AS167">
            <v>112</v>
          </cell>
          <cell r="AU167">
            <v>46093</v>
          </cell>
          <cell r="BA167" t="str">
            <v>ELETRICA</v>
          </cell>
          <cell r="BC167">
            <v>1</v>
          </cell>
        </row>
        <row r="168">
          <cell r="G168" t="str">
            <v>SEPARADO</v>
          </cell>
          <cell r="H168" t="str">
            <v>005860</v>
          </cell>
          <cell r="AP168" t="str">
            <v>PA</v>
          </cell>
          <cell r="AQ168">
            <v>18.84</v>
          </cell>
          <cell r="AS168">
            <v>37.68</v>
          </cell>
          <cell r="AU168" t="str">
            <v/>
          </cell>
          <cell r="BA168" t="str">
            <v>SHEET METAL</v>
          </cell>
          <cell r="BC168">
            <v>1</v>
          </cell>
        </row>
        <row r="169">
          <cell r="G169" t="str">
            <v>SEPARADO</v>
          </cell>
          <cell r="H169" t="str">
            <v>005860</v>
          </cell>
          <cell r="AP169" t="str">
            <v>PAGO</v>
          </cell>
          <cell r="AQ169">
            <v>3765</v>
          </cell>
          <cell r="AS169">
            <v>3765</v>
          </cell>
          <cell r="AU169">
            <v>46093</v>
          </cell>
          <cell r="BA169" t="str">
            <v>SHEET METAL</v>
          </cell>
          <cell r="BC169">
            <v>2</v>
          </cell>
        </row>
        <row r="170">
          <cell r="G170" t="str">
            <v>SEPARADO</v>
          </cell>
          <cell r="H170" t="str">
            <v>005860</v>
          </cell>
          <cell r="AP170" t="str">
            <v>PA</v>
          </cell>
          <cell r="AQ170">
            <v>197</v>
          </cell>
          <cell r="AS170">
            <v>197</v>
          </cell>
          <cell r="AU170" t="str">
            <v/>
          </cell>
          <cell r="BA170" t="str">
            <v>SHEET METAL</v>
          </cell>
          <cell r="BC170">
            <v>1</v>
          </cell>
        </row>
        <row r="171">
          <cell r="G171" t="str">
            <v>FALTA</v>
          </cell>
          <cell r="H171" t="str">
            <v>005860</v>
          </cell>
          <cell r="AP171" t="str">
            <v>PA</v>
          </cell>
          <cell r="AQ171">
            <v>180</v>
          </cell>
          <cell r="AR171">
            <v>0</v>
          </cell>
          <cell r="AS171">
            <v>180</v>
          </cell>
          <cell r="AU171" t="str">
            <v/>
          </cell>
          <cell r="BA171" t="str">
            <v>SHEET METAL</v>
          </cell>
          <cell r="BC171">
            <v>1</v>
          </cell>
        </row>
        <row r="172">
          <cell r="G172" t="str">
            <v>SEPARADO</v>
          </cell>
          <cell r="H172" t="str">
            <v>005860</v>
          </cell>
          <cell r="AP172" t="str">
            <v>PA</v>
          </cell>
          <cell r="AQ172">
            <v>25</v>
          </cell>
          <cell r="AS172">
            <v>25</v>
          </cell>
          <cell r="AU172" t="str">
            <v/>
          </cell>
          <cell r="BA172" t="str">
            <v>SHEET METAL</v>
          </cell>
          <cell r="BC172">
            <v>1</v>
          </cell>
        </row>
        <row r="173">
          <cell r="G173" t="str">
            <v>FALTA</v>
          </cell>
          <cell r="H173" t="str">
            <v>005860</v>
          </cell>
          <cell r="AP173" t="str">
            <v>PA</v>
          </cell>
          <cell r="AQ173">
            <v>91.5</v>
          </cell>
          <cell r="AR173">
            <v>0</v>
          </cell>
          <cell r="AS173">
            <v>91.5</v>
          </cell>
          <cell r="AU173" t="str">
            <v/>
          </cell>
          <cell r="BA173" t="str">
            <v>SHEET METAL</v>
          </cell>
          <cell r="BC173">
            <v>1</v>
          </cell>
        </row>
        <row r="174">
          <cell r="G174" t="str">
            <v>FALTA</v>
          </cell>
          <cell r="H174" t="str">
            <v>005860</v>
          </cell>
          <cell r="AP174" t="str">
            <v>PA</v>
          </cell>
          <cell r="AQ174">
            <v>650</v>
          </cell>
          <cell r="AR174">
            <v>0</v>
          </cell>
          <cell r="AS174">
            <v>650</v>
          </cell>
          <cell r="AU174">
            <v>46265</v>
          </cell>
          <cell r="BA174" t="str">
            <v>MECANICA</v>
          </cell>
          <cell r="BC174">
            <v>1</v>
          </cell>
        </row>
        <row r="175">
          <cell r="G175" t="str">
            <v>SEPARADO</v>
          </cell>
          <cell r="H175" t="str">
            <v>005860</v>
          </cell>
          <cell r="AP175" t="str">
            <v>PAGO</v>
          </cell>
          <cell r="AQ175">
            <v>41</v>
          </cell>
          <cell r="AS175">
            <v>41</v>
          </cell>
          <cell r="AU175">
            <v>46093</v>
          </cell>
          <cell r="BA175" t="str">
            <v>MECANICA</v>
          </cell>
          <cell r="BC175">
            <v>1</v>
          </cell>
        </row>
        <row r="176">
          <cell r="G176" t="str">
            <v>SEPARADO</v>
          </cell>
          <cell r="H176" t="str">
            <v>005860</v>
          </cell>
          <cell r="AP176" t="str">
            <v>PA</v>
          </cell>
          <cell r="AQ176">
            <v>38.75</v>
          </cell>
          <cell r="AS176">
            <v>38.75</v>
          </cell>
          <cell r="AU176" t="str">
            <v/>
          </cell>
          <cell r="BA176" t="str">
            <v>MECANICA</v>
          </cell>
          <cell r="BC176">
            <v>1</v>
          </cell>
        </row>
        <row r="177">
          <cell r="G177" t="str">
            <v>SEPARADO</v>
          </cell>
          <cell r="H177" t="str">
            <v>005860</v>
          </cell>
          <cell r="AP177" t="str">
            <v>PAGO</v>
          </cell>
          <cell r="AQ177">
            <v>342.06</v>
          </cell>
          <cell r="AS177">
            <v>342.06</v>
          </cell>
          <cell r="AU177">
            <v>46093</v>
          </cell>
          <cell r="BA177" t="str">
            <v>MECANICA</v>
          </cell>
          <cell r="BC177">
            <v>1</v>
          </cell>
        </row>
        <row r="178">
          <cell r="G178" t="str">
            <v>SEPARADO</v>
          </cell>
          <cell r="H178" t="str">
            <v>005860</v>
          </cell>
          <cell r="AP178" t="str">
            <v>PA</v>
          </cell>
          <cell r="AQ178">
            <v>503.29</v>
          </cell>
          <cell r="AS178">
            <v>503.29</v>
          </cell>
          <cell r="AU178" t="str">
            <v/>
          </cell>
          <cell r="BA178" t="str">
            <v>MECANICA</v>
          </cell>
          <cell r="BC178">
            <v>1</v>
          </cell>
        </row>
        <row r="179">
          <cell r="G179" t="str">
            <v>SEPARADO</v>
          </cell>
          <cell r="H179" t="str">
            <v>005860</v>
          </cell>
          <cell r="AP179" t="str">
            <v>PAGO</v>
          </cell>
          <cell r="AQ179">
            <v>835.95</v>
          </cell>
          <cell r="AS179">
            <v>835.95</v>
          </cell>
          <cell r="AU179">
            <v>46093</v>
          </cell>
          <cell r="BA179" t="str">
            <v>MECANICA</v>
          </cell>
          <cell r="BC179">
            <v>1</v>
          </cell>
        </row>
        <row r="180">
          <cell r="G180" t="str">
            <v>SEPARADO</v>
          </cell>
          <cell r="H180" t="str">
            <v>005860</v>
          </cell>
          <cell r="AP180" t="str">
            <v>PA</v>
          </cell>
          <cell r="AQ180">
            <v>3866.2</v>
          </cell>
          <cell r="AS180">
            <v>3866.2</v>
          </cell>
          <cell r="AU180" t="str">
            <v/>
          </cell>
          <cell r="BA180" t="str">
            <v>BASE</v>
          </cell>
          <cell r="BC180">
            <v>1</v>
          </cell>
        </row>
        <row r="181">
          <cell r="G181" t="str">
            <v>FALTA</v>
          </cell>
          <cell r="H181" t="str">
            <v>005860</v>
          </cell>
          <cell r="AP181" t="str">
            <v>PA</v>
          </cell>
          <cell r="AQ181">
            <v>235.4</v>
          </cell>
          <cell r="AR181">
            <v>0</v>
          </cell>
          <cell r="AS181">
            <v>470.8</v>
          </cell>
          <cell r="AU181">
            <v>46265</v>
          </cell>
          <cell r="BA181" t="str">
            <v>MECANICA</v>
          </cell>
          <cell r="BC181">
            <v>1</v>
          </cell>
        </row>
        <row r="182">
          <cell r="G182" t="str">
            <v>SEPARADO</v>
          </cell>
          <cell r="H182" t="str">
            <v>005860</v>
          </cell>
          <cell r="AP182" t="str">
            <v>PAGO</v>
          </cell>
          <cell r="AQ182">
            <v>453</v>
          </cell>
          <cell r="AS182">
            <v>453</v>
          </cell>
          <cell r="AU182">
            <v>46093</v>
          </cell>
          <cell r="BA182" t="str">
            <v>SHEET METAL</v>
          </cell>
          <cell r="BC182">
            <v>2</v>
          </cell>
        </row>
        <row r="183">
          <cell r="G183" t="str">
            <v>SEPARADO</v>
          </cell>
          <cell r="H183" t="str">
            <v>005860</v>
          </cell>
          <cell r="AP183" t="str">
            <v>PA</v>
          </cell>
          <cell r="AQ183">
            <v>1129.03</v>
          </cell>
          <cell r="AS183">
            <v>2258.06</v>
          </cell>
          <cell r="AU183" t="str">
            <v/>
          </cell>
          <cell r="BA183" t="str">
            <v>SHEET METAL</v>
          </cell>
          <cell r="BC183">
            <v>1</v>
          </cell>
        </row>
        <row r="184">
          <cell r="G184" t="str">
            <v>SEPARADO</v>
          </cell>
          <cell r="H184" t="str">
            <v>005860</v>
          </cell>
          <cell r="AP184" t="str">
            <v>PA</v>
          </cell>
          <cell r="AQ184">
            <v>27.22</v>
          </cell>
          <cell r="AS184">
            <v>27.22</v>
          </cell>
          <cell r="AU184" t="str">
            <v/>
          </cell>
          <cell r="BA184" t="str">
            <v>SHEET METAL</v>
          </cell>
          <cell r="BC184">
            <v>2</v>
          </cell>
        </row>
        <row r="185">
          <cell r="G185" t="str">
            <v>SEPARADO</v>
          </cell>
          <cell r="H185" t="str">
            <v>005860</v>
          </cell>
          <cell r="AP185" t="str">
            <v>PA</v>
          </cell>
          <cell r="AQ185">
            <v>212.31</v>
          </cell>
          <cell r="AS185">
            <v>212.31</v>
          </cell>
          <cell r="AU185" t="str">
            <v/>
          </cell>
          <cell r="BA185" t="str">
            <v>SHEET METAL</v>
          </cell>
          <cell r="BC185">
            <v>1</v>
          </cell>
        </row>
        <row r="186">
          <cell r="G186" t="str">
            <v>SEPARADO</v>
          </cell>
          <cell r="H186" t="str">
            <v>005860</v>
          </cell>
          <cell r="AP186" t="str">
            <v>PA</v>
          </cell>
          <cell r="AQ186">
            <v>1.78</v>
          </cell>
          <cell r="AS186">
            <v>21.36</v>
          </cell>
          <cell r="AU186" t="str">
            <v/>
          </cell>
          <cell r="BA186">
            <v>0</v>
          </cell>
          <cell r="BC186">
            <v>1</v>
          </cell>
        </row>
        <row r="187">
          <cell r="G187" t="str">
            <v>SEPARADO</v>
          </cell>
          <cell r="H187" t="str">
            <v>005860</v>
          </cell>
          <cell r="AP187" t="str">
            <v>PAGO</v>
          </cell>
          <cell r="AQ187">
            <v>12.9</v>
          </cell>
          <cell r="AS187">
            <v>38.700000000000003</v>
          </cell>
          <cell r="AU187">
            <v>46093</v>
          </cell>
          <cell r="BA187" t="str">
            <v>MECANICA</v>
          </cell>
          <cell r="BC187">
            <v>12</v>
          </cell>
        </row>
        <row r="188">
          <cell r="G188" t="str">
            <v>SEPARADO</v>
          </cell>
          <cell r="H188" t="str">
            <v>005860</v>
          </cell>
          <cell r="AP188" t="str">
            <v>PAGO</v>
          </cell>
          <cell r="AQ188">
            <v>76.92</v>
          </cell>
          <cell r="AS188">
            <v>76.92</v>
          </cell>
          <cell r="AU188">
            <v>46093</v>
          </cell>
          <cell r="BA188" t="str">
            <v>MECANICA</v>
          </cell>
          <cell r="BC188">
            <v>3</v>
          </cell>
        </row>
        <row r="189">
          <cell r="G189" t="str">
            <v>SEPARADO</v>
          </cell>
          <cell r="H189" t="str">
            <v>005860</v>
          </cell>
          <cell r="AP189" t="str">
            <v>PA</v>
          </cell>
          <cell r="AQ189">
            <v>6.5</v>
          </cell>
          <cell r="AS189">
            <v>6.5</v>
          </cell>
          <cell r="AU189" t="str">
            <v/>
          </cell>
          <cell r="BA189" t="str">
            <v>MECANICA</v>
          </cell>
          <cell r="BC189">
            <v>1</v>
          </cell>
        </row>
        <row r="190">
          <cell r="G190" t="str">
            <v>SEPARADO</v>
          </cell>
          <cell r="H190" t="str">
            <v>005860</v>
          </cell>
          <cell r="AP190" t="str">
            <v>PA</v>
          </cell>
          <cell r="AQ190">
            <v>12.5</v>
          </cell>
          <cell r="AS190">
            <v>12.5</v>
          </cell>
          <cell r="AU190" t="str">
            <v/>
          </cell>
          <cell r="BA190" t="str">
            <v>MECANICA</v>
          </cell>
          <cell r="BC190">
            <v>1</v>
          </cell>
        </row>
        <row r="191">
          <cell r="G191" t="str">
            <v>SEPARADO</v>
          </cell>
          <cell r="H191" t="str">
            <v>005860</v>
          </cell>
          <cell r="AP191" t="str">
            <v>PA</v>
          </cell>
          <cell r="AQ191">
            <v>45</v>
          </cell>
          <cell r="AS191">
            <v>90</v>
          </cell>
          <cell r="AU191" t="str">
            <v/>
          </cell>
          <cell r="BA191" t="str">
            <v>MECANICA</v>
          </cell>
          <cell r="BC191">
            <v>1</v>
          </cell>
        </row>
        <row r="192">
          <cell r="G192" t="str">
            <v>SEPARADO</v>
          </cell>
          <cell r="H192" t="str">
            <v>005860</v>
          </cell>
          <cell r="AP192" t="str">
            <v>PAGO</v>
          </cell>
          <cell r="AQ192">
            <v>76.92</v>
          </cell>
          <cell r="AS192">
            <v>153.84</v>
          </cell>
          <cell r="AU192">
            <v>46093</v>
          </cell>
          <cell r="BA192" t="e">
            <v>#N/A</v>
          </cell>
          <cell r="BC192">
            <v>2</v>
          </cell>
        </row>
        <row r="193">
          <cell r="G193" t="str">
            <v>SEPARADO</v>
          </cell>
          <cell r="H193" t="str">
            <v>005860</v>
          </cell>
          <cell r="AP193" t="str">
            <v>PA</v>
          </cell>
          <cell r="AQ193">
            <v>3.9773000000000001</v>
          </cell>
          <cell r="AS193">
            <v>7.9546000000000001</v>
          </cell>
          <cell r="AU193" t="str">
            <v/>
          </cell>
          <cell r="BA193" t="str">
            <v>MECANICA</v>
          </cell>
          <cell r="BC193">
            <v>2</v>
          </cell>
        </row>
        <row r="194">
          <cell r="G194" t="str">
            <v>SEPARADO</v>
          </cell>
          <cell r="H194" t="str">
            <v>005860</v>
          </cell>
          <cell r="AP194" t="str">
            <v>PA</v>
          </cell>
          <cell r="AQ194">
            <v>35.25</v>
          </cell>
          <cell r="AS194">
            <v>35.25</v>
          </cell>
          <cell r="AU194" t="str">
            <v/>
          </cell>
          <cell r="BA194" t="str">
            <v>MECANICA</v>
          </cell>
          <cell r="BC194">
            <v>2</v>
          </cell>
        </row>
        <row r="195">
          <cell r="G195" t="str">
            <v>SEPARADO</v>
          </cell>
          <cell r="H195" t="str">
            <v>005860</v>
          </cell>
          <cell r="AP195" t="str">
            <v>PA</v>
          </cell>
          <cell r="AQ195">
            <v>0.69</v>
          </cell>
          <cell r="AS195">
            <v>13.799999999999999</v>
          </cell>
          <cell r="AU195" t="str">
            <v/>
          </cell>
          <cell r="BA195" t="str">
            <v>KANBAN</v>
          </cell>
          <cell r="BC195">
            <v>1</v>
          </cell>
        </row>
        <row r="196">
          <cell r="G196" t="str">
            <v>SEPARADO</v>
          </cell>
          <cell r="H196" t="str">
            <v>005860</v>
          </cell>
          <cell r="AP196" t="str">
            <v>PA</v>
          </cell>
          <cell r="AQ196">
            <v>1.94</v>
          </cell>
          <cell r="AS196">
            <v>7.76</v>
          </cell>
          <cell r="AU196" t="str">
            <v/>
          </cell>
          <cell r="BA196" t="str">
            <v>ELETRICA</v>
          </cell>
          <cell r="BC196">
            <v>20</v>
          </cell>
        </row>
        <row r="197">
          <cell r="G197" t="str">
            <v>RETIRADO</v>
          </cell>
          <cell r="H197" t="str">
            <v>005860</v>
          </cell>
          <cell r="AP197" t="str">
            <v>PA</v>
          </cell>
          <cell r="AQ197">
            <v>3.31</v>
          </cell>
          <cell r="AS197">
            <v>19.86</v>
          </cell>
          <cell r="AU197" t="str">
            <v/>
          </cell>
          <cell r="BA197" t="str">
            <v>ELETRICA</v>
          </cell>
          <cell r="BC197">
            <v>4</v>
          </cell>
        </row>
        <row r="198">
          <cell r="G198" t="str">
            <v>RETIRADO</v>
          </cell>
          <cell r="H198" t="str">
            <v>005860</v>
          </cell>
          <cell r="AP198" t="str">
            <v>PA</v>
          </cell>
          <cell r="AQ198">
            <v>8.9</v>
          </cell>
          <cell r="AS198">
            <v>186.9</v>
          </cell>
          <cell r="AU198" t="str">
            <v/>
          </cell>
          <cell r="BA198" t="str">
            <v>ELETRICA</v>
          </cell>
          <cell r="BC198" t="b">
            <v>0</v>
          </cell>
        </row>
        <row r="199">
          <cell r="G199" t="str">
            <v>RETIRADO</v>
          </cell>
          <cell r="H199" t="str">
            <v>005860</v>
          </cell>
          <cell r="AP199" t="str">
            <v>PA</v>
          </cell>
          <cell r="AQ199">
            <v>2.9</v>
          </cell>
          <cell r="AS199">
            <v>17.399999999999999</v>
          </cell>
          <cell r="AU199" t="str">
            <v/>
          </cell>
          <cell r="BA199" t="str">
            <v>ELETRICA</v>
          </cell>
          <cell r="BC199" t="b">
            <v>0</v>
          </cell>
        </row>
        <row r="200">
          <cell r="G200" t="str">
            <v>SEPARADO</v>
          </cell>
          <cell r="H200" t="str">
            <v>005860</v>
          </cell>
          <cell r="AP200" t="str">
            <v>PA</v>
          </cell>
          <cell r="AQ200">
            <v>3.45</v>
          </cell>
          <cell r="AS200">
            <v>20.700000000000003</v>
          </cell>
          <cell r="AU200" t="str">
            <v/>
          </cell>
          <cell r="BA200" t="str">
            <v>ELETRICA</v>
          </cell>
          <cell r="BC200" t="b">
            <v>0</v>
          </cell>
        </row>
        <row r="201">
          <cell r="G201" t="str">
            <v>SEPARADO</v>
          </cell>
          <cell r="H201" t="str">
            <v>005860</v>
          </cell>
          <cell r="AP201" t="str">
            <v>PA</v>
          </cell>
          <cell r="AQ201">
            <v>10.63</v>
          </cell>
          <cell r="AS201">
            <v>1063</v>
          </cell>
          <cell r="AU201" t="str">
            <v/>
          </cell>
          <cell r="BA201" t="str">
            <v>ELETRICA</v>
          </cell>
          <cell r="BC201">
            <v>6</v>
          </cell>
        </row>
        <row r="202">
          <cell r="G202" t="str">
            <v>SEPARADO</v>
          </cell>
          <cell r="H202" t="str">
            <v>005860</v>
          </cell>
          <cell r="AP202" t="str">
            <v>PA</v>
          </cell>
          <cell r="AQ202">
            <v>0.45379999999999998</v>
          </cell>
          <cell r="AS202">
            <v>2.7227999999999999</v>
          </cell>
          <cell r="AU202" t="str">
            <v/>
          </cell>
          <cell r="BA202" t="str">
            <v>KANBAN</v>
          </cell>
          <cell r="BC202">
            <v>100</v>
          </cell>
        </row>
        <row r="203">
          <cell r="G203" t="str">
            <v>SEPARADO</v>
          </cell>
          <cell r="H203" t="str">
            <v>005860</v>
          </cell>
          <cell r="AP203" t="str">
            <v>PAGO</v>
          </cell>
          <cell r="AQ203">
            <v>270</v>
          </cell>
          <cell r="AS203">
            <v>270</v>
          </cell>
          <cell r="AU203">
            <v>46093</v>
          </cell>
          <cell r="BA203" t="e">
            <v>#N/A</v>
          </cell>
          <cell r="BC203">
            <v>6</v>
          </cell>
        </row>
        <row r="204">
          <cell r="G204" t="str">
            <v>RETIRADO</v>
          </cell>
          <cell r="H204" t="str">
            <v>005860</v>
          </cell>
          <cell r="AP204" t="str">
            <v>PA</v>
          </cell>
          <cell r="AQ204">
            <v>91.5</v>
          </cell>
          <cell r="AS204">
            <v>274.5</v>
          </cell>
          <cell r="AU204" t="str">
            <v/>
          </cell>
          <cell r="BA204" t="str">
            <v>ELETRICA</v>
          </cell>
          <cell r="BC204">
            <v>1</v>
          </cell>
        </row>
        <row r="205">
          <cell r="G205" t="str">
            <v>SEPARADO</v>
          </cell>
          <cell r="H205" t="str">
            <v>005860</v>
          </cell>
          <cell r="AP205" t="str">
            <v>PA</v>
          </cell>
          <cell r="AQ205">
            <v>24.67</v>
          </cell>
          <cell r="AS205">
            <v>74.010000000000005</v>
          </cell>
          <cell r="AU205" t="str">
            <v/>
          </cell>
          <cell r="BA205" t="str">
            <v>ELETRICA</v>
          </cell>
          <cell r="BC205" t="b">
            <v>0</v>
          </cell>
        </row>
        <row r="206">
          <cell r="G206" t="str">
            <v>SEPARADO</v>
          </cell>
          <cell r="H206" t="str">
            <v>005860</v>
          </cell>
          <cell r="AP206" t="str">
            <v>PA</v>
          </cell>
          <cell r="AQ206">
            <v>10.2811</v>
          </cell>
          <cell r="AS206">
            <v>5.1405500000000002</v>
          </cell>
          <cell r="AU206" t="str">
            <v/>
          </cell>
          <cell r="BA206" t="str">
            <v>KANBAN</v>
          </cell>
          <cell r="BC206">
            <v>3</v>
          </cell>
        </row>
        <row r="207">
          <cell r="G207" t="str">
            <v>SEPARADO</v>
          </cell>
          <cell r="H207" t="str">
            <v>005860</v>
          </cell>
          <cell r="AP207" t="str">
            <v>PA</v>
          </cell>
          <cell r="AQ207">
            <v>205</v>
          </cell>
          <cell r="AS207">
            <v>41</v>
          </cell>
          <cell r="AU207" t="str">
            <v/>
          </cell>
          <cell r="BA207" t="str">
            <v>ELETRICA</v>
          </cell>
          <cell r="BC207">
            <v>0.5</v>
          </cell>
        </row>
        <row r="208">
          <cell r="G208" t="str">
            <v>SEPARADO</v>
          </cell>
          <cell r="H208" t="str">
            <v>005860</v>
          </cell>
          <cell r="AP208" t="str">
            <v>PA</v>
          </cell>
          <cell r="AQ208">
            <v>9.06</v>
          </cell>
          <cell r="AS208">
            <v>18.12</v>
          </cell>
          <cell r="AU208" t="str">
            <v/>
          </cell>
          <cell r="BA208" t="str">
            <v>ELETRICA</v>
          </cell>
          <cell r="BC208">
            <v>0.2</v>
          </cell>
        </row>
        <row r="209">
          <cell r="G209" t="str">
            <v>SEPARADO</v>
          </cell>
          <cell r="H209" t="str">
            <v>005860</v>
          </cell>
          <cell r="AP209" t="str">
            <v>PAGO</v>
          </cell>
          <cell r="AQ209">
            <v>87</v>
          </cell>
          <cell r="AS209">
            <v>87</v>
          </cell>
          <cell r="AU209">
            <v>46093</v>
          </cell>
          <cell r="BA209" t="str">
            <v>SHEET METAL</v>
          </cell>
          <cell r="BC209">
            <v>2</v>
          </cell>
        </row>
        <row r="210">
          <cell r="G210" t="str">
            <v>SEPARADO</v>
          </cell>
          <cell r="H210" t="str">
            <v>005860</v>
          </cell>
          <cell r="AP210" t="str">
            <v>PA</v>
          </cell>
          <cell r="AQ210">
            <v>0</v>
          </cell>
          <cell r="AS210">
            <v>0</v>
          </cell>
          <cell r="AU210" t="str">
            <v/>
          </cell>
          <cell r="BA210" t="e">
            <v>#N/A</v>
          </cell>
          <cell r="BC210">
            <v>1</v>
          </cell>
        </row>
        <row r="211">
          <cell r="G211" t="str">
            <v>SEPARADO</v>
          </cell>
          <cell r="H211" t="str">
            <v>005860</v>
          </cell>
          <cell r="AP211" t="str">
            <v>PA</v>
          </cell>
          <cell r="AQ211">
            <v>12.08</v>
          </cell>
          <cell r="AS211">
            <v>24.16</v>
          </cell>
          <cell r="AU211" t="str">
            <v/>
          </cell>
          <cell r="BA211" t="str">
            <v>ELETRICA</v>
          </cell>
          <cell r="BC211">
            <v>1</v>
          </cell>
        </row>
        <row r="212">
          <cell r="G212" t="str">
            <v>SEPARADO</v>
          </cell>
          <cell r="H212" t="str">
            <v>005860</v>
          </cell>
          <cell r="AP212" t="str">
            <v>PA</v>
          </cell>
          <cell r="AQ212">
            <v>10.733499999999999</v>
          </cell>
          <cell r="AS212">
            <v>10.733499999999999</v>
          </cell>
          <cell r="AU212" t="str">
            <v/>
          </cell>
          <cell r="BA212" t="str">
            <v>ELETRICA</v>
          </cell>
          <cell r="BC212">
            <v>2</v>
          </cell>
        </row>
        <row r="213">
          <cell r="G213" t="str">
            <v>SEPARADO</v>
          </cell>
          <cell r="H213" t="str">
            <v>005860</v>
          </cell>
          <cell r="AP213" t="str">
            <v>PA</v>
          </cell>
          <cell r="AQ213">
            <v>5.16</v>
          </cell>
          <cell r="AS213">
            <v>5.16</v>
          </cell>
          <cell r="AU213" t="str">
            <v/>
          </cell>
          <cell r="BA213" t="str">
            <v>ELETRICA</v>
          </cell>
          <cell r="BC213">
            <v>1</v>
          </cell>
        </row>
        <row r="214">
          <cell r="G214" t="str">
            <v>SEPARADO</v>
          </cell>
          <cell r="H214" t="str">
            <v>005860</v>
          </cell>
          <cell r="AP214" t="str">
            <v>PA</v>
          </cell>
          <cell r="AQ214">
            <v>0</v>
          </cell>
          <cell r="AS214">
            <v>0</v>
          </cell>
          <cell r="AU214" t="str">
            <v/>
          </cell>
          <cell r="BA214" t="str">
            <v>SHEET METAL</v>
          </cell>
          <cell r="BC214">
            <v>1</v>
          </cell>
        </row>
        <row r="215">
          <cell r="G215" t="str">
            <v>RETIRADO</v>
          </cell>
          <cell r="H215" t="str">
            <v>005860</v>
          </cell>
          <cell r="AP215" t="str">
            <v>PA</v>
          </cell>
          <cell r="AQ215">
            <v>20.399999999999999</v>
          </cell>
          <cell r="AS215">
            <v>20.399999999999999</v>
          </cell>
          <cell r="AU215" t="str">
            <v/>
          </cell>
          <cell r="BA215" t="str">
            <v>SHEET METAL</v>
          </cell>
          <cell r="BC215">
            <v>1</v>
          </cell>
        </row>
        <row r="216">
          <cell r="G216" t="str">
            <v>RETIRADO</v>
          </cell>
          <cell r="H216" t="str">
            <v>005860</v>
          </cell>
          <cell r="AP216" t="str">
            <v>PA</v>
          </cell>
          <cell r="AQ216">
            <v>139.05000000000001</v>
          </cell>
          <cell r="AS216">
            <v>139.05000000000001</v>
          </cell>
          <cell r="AU216" t="str">
            <v/>
          </cell>
          <cell r="BA216">
            <v>0</v>
          </cell>
          <cell r="BC216" t="b">
            <v>0</v>
          </cell>
        </row>
        <row r="217">
          <cell r="G217" t="str">
            <v>RETIRADO</v>
          </cell>
          <cell r="H217" t="str">
            <v>005860</v>
          </cell>
          <cell r="AP217" t="str">
            <v>PA</v>
          </cell>
          <cell r="AQ217">
            <v>0</v>
          </cell>
          <cell r="AS217">
            <v>0</v>
          </cell>
          <cell r="AU217" t="str">
            <v/>
          </cell>
          <cell r="BA217" t="e">
            <v>#N/A</v>
          </cell>
          <cell r="BC217" t="b">
            <v>0</v>
          </cell>
        </row>
        <row r="218">
          <cell r="G218" t="str">
            <v>SEPARADO</v>
          </cell>
          <cell r="H218" t="str">
            <v>005860</v>
          </cell>
          <cell r="AP218" t="str">
            <v>PA</v>
          </cell>
          <cell r="AQ218">
            <v>605.95000000000005</v>
          </cell>
          <cell r="AS218">
            <v>605.95000000000005</v>
          </cell>
          <cell r="AU218" t="str">
            <v/>
          </cell>
          <cell r="BA218" t="str">
            <v>ELETRICA</v>
          </cell>
          <cell r="BC218" t="b">
            <v>0</v>
          </cell>
        </row>
        <row r="219">
          <cell r="G219" t="str">
            <v>RETIRADO</v>
          </cell>
          <cell r="H219" t="str">
            <v>005860</v>
          </cell>
          <cell r="AP219" t="str">
            <v>PA</v>
          </cell>
          <cell r="AQ219">
            <v>3286.5</v>
          </cell>
          <cell r="AS219">
            <v>3286.5</v>
          </cell>
          <cell r="AU219" t="str">
            <v/>
          </cell>
          <cell r="BA219" t="str">
            <v>ELETRICA</v>
          </cell>
          <cell r="BC219">
            <v>1</v>
          </cell>
        </row>
        <row r="220">
          <cell r="G220" t="str">
            <v>SEPARADO</v>
          </cell>
          <cell r="H220" t="str">
            <v>005860</v>
          </cell>
          <cell r="AP220" t="str">
            <v>PA</v>
          </cell>
          <cell r="AQ220">
            <v>0</v>
          </cell>
          <cell r="AS220">
            <v>0</v>
          </cell>
          <cell r="AU220" t="str">
            <v/>
          </cell>
          <cell r="BA220" t="e">
            <v>#N/A</v>
          </cell>
          <cell r="BC220" t="b">
            <v>0</v>
          </cell>
        </row>
        <row r="221">
          <cell r="G221" t="str">
            <v>SEPARADO</v>
          </cell>
          <cell r="H221" t="str">
            <v>005860</v>
          </cell>
          <cell r="AP221" t="str">
            <v>PA</v>
          </cell>
          <cell r="AQ221">
            <v>0</v>
          </cell>
          <cell r="AS221">
            <v>0</v>
          </cell>
          <cell r="AU221" t="str">
            <v/>
          </cell>
          <cell r="BA221" t="e">
            <v>#N/A</v>
          </cell>
          <cell r="BC221">
            <v>1</v>
          </cell>
        </row>
        <row r="222">
          <cell r="G222" t="str">
            <v>SEPARADO</v>
          </cell>
          <cell r="H222" t="str">
            <v>005860</v>
          </cell>
          <cell r="AP222" t="str">
            <v>PA</v>
          </cell>
          <cell r="AQ222">
            <v>9.42</v>
          </cell>
          <cell r="AS222">
            <v>9.42</v>
          </cell>
          <cell r="AU222" t="str">
            <v/>
          </cell>
          <cell r="BA222" t="str">
            <v>SHEET METAL</v>
          </cell>
          <cell r="BC222">
            <v>1</v>
          </cell>
        </row>
        <row r="223">
          <cell r="G223" t="str">
            <v>SEPARADO</v>
          </cell>
          <cell r="H223" t="str">
            <v>005860</v>
          </cell>
          <cell r="AP223" t="str">
            <v>PA</v>
          </cell>
          <cell r="AQ223">
            <v>21.07</v>
          </cell>
          <cell r="AS223">
            <v>42.14</v>
          </cell>
          <cell r="AU223" t="str">
            <v/>
          </cell>
          <cell r="BA223" t="str">
            <v>ELETRICA</v>
          </cell>
          <cell r="BC223">
            <v>1</v>
          </cell>
        </row>
        <row r="224">
          <cell r="G224" t="str">
            <v>SEPARADO</v>
          </cell>
          <cell r="H224" t="str">
            <v>005860</v>
          </cell>
          <cell r="AP224" t="str">
            <v>PA</v>
          </cell>
          <cell r="AQ224">
            <v>41.64</v>
          </cell>
          <cell r="AS224">
            <v>41.64</v>
          </cell>
          <cell r="AU224" t="str">
            <v/>
          </cell>
          <cell r="BA224" t="str">
            <v>ELETRICA</v>
          </cell>
          <cell r="BC224">
            <v>2</v>
          </cell>
        </row>
        <row r="225">
          <cell r="G225" t="str">
            <v>SEPARADO</v>
          </cell>
          <cell r="H225" t="str">
            <v>005860</v>
          </cell>
          <cell r="AP225" t="str">
            <v>PA</v>
          </cell>
          <cell r="AQ225">
            <v>25.7</v>
          </cell>
          <cell r="AS225">
            <v>25.7</v>
          </cell>
          <cell r="AU225" t="str">
            <v/>
          </cell>
          <cell r="BA225" t="str">
            <v>ELETRICA</v>
          </cell>
          <cell r="BC225">
            <v>1</v>
          </cell>
        </row>
        <row r="226">
          <cell r="G226" t="str">
            <v>SEPARADO</v>
          </cell>
          <cell r="H226" t="str">
            <v>005860</v>
          </cell>
          <cell r="AP226" t="str">
            <v>PA</v>
          </cell>
          <cell r="AQ226">
            <v>20.8</v>
          </cell>
          <cell r="AS226">
            <v>83.2</v>
          </cell>
          <cell r="AU226" t="str">
            <v/>
          </cell>
          <cell r="BA226" t="str">
            <v>ELETRICA</v>
          </cell>
          <cell r="BC226">
            <v>1</v>
          </cell>
        </row>
        <row r="227">
          <cell r="G227" t="str">
            <v>SEPARADO</v>
          </cell>
          <cell r="H227" t="str">
            <v>005860</v>
          </cell>
          <cell r="AP227" t="str">
            <v>PA</v>
          </cell>
          <cell r="AQ227">
            <v>14</v>
          </cell>
          <cell r="AS227">
            <v>14</v>
          </cell>
          <cell r="AU227" t="str">
            <v/>
          </cell>
          <cell r="BA227" t="str">
            <v>KANBAN</v>
          </cell>
          <cell r="BC227">
            <v>4</v>
          </cell>
        </row>
        <row r="228">
          <cell r="G228" t="str">
            <v>SEPARADO</v>
          </cell>
          <cell r="H228" t="str">
            <v>005860</v>
          </cell>
          <cell r="AP228" t="str">
            <v>PA</v>
          </cell>
          <cell r="AQ228">
            <v>14.25</v>
          </cell>
          <cell r="AS228">
            <v>14.25</v>
          </cell>
          <cell r="AU228" t="str">
            <v/>
          </cell>
          <cell r="BA228" t="str">
            <v>KANBAN</v>
          </cell>
          <cell r="BC228">
            <v>1</v>
          </cell>
        </row>
        <row r="229">
          <cell r="G229" t="str">
            <v>SEPARADO</v>
          </cell>
          <cell r="H229" t="str">
            <v>005860</v>
          </cell>
          <cell r="AP229" t="str">
            <v>PA</v>
          </cell>
          <cell r="AQ229">
            <v>3.77</v>
          </cell>
          <cell r="AS229">
            <v>7.54</v>
          </cell>
          <cell r="AU229" t="str">
            <v/>
          </cell>
          <cell r="BA229">
            <v>0</v>
          </cell>
          <cell r="BC229">
            <v>1</v>
          </cell>
        </row>
        <row r="230">
          <cell r="G230" t="str">
            <v>SEPARADO</v>
          </cell>
          <cell r="H230" t="str">
            <v>005860</v>
          </cell>
          <cell r="AP230" t="str">
            <v>PAGO</v>
          </cell>
          <cell r="AQ230">
            <v>169.28749999999999</v>
          </cell>
          <cell r="AS230">
            <v>101.57249999999999</v>
          </cell>
          <cell r="AU230">
            <v>46093</v>
          </cell>
          <cell r="BA230" t="str">
            <v>ELETRICA</v>
          </cell>
          <cell r="BC230">
            <v>2</v>
          </cell>
        </row>
        <row r="231">
          <cell r="G231" t="str">
            <v>RETIRADO</v>
          </cell>
          <cell r="H231" t="str">
            <v>005860</v>
          </cell>
          <cell r="AP231" t="str">
            <v>PA</v>
          </cell>
          <cell r="AQ231">
            <v>8.9</v>
          </cell>
          <cell r="AS231">
            <v>17.8</v>
          </cell>
          <cell r="AU231" t="str">
            <v/>
          </cell>
          <cell r="BA231" t="str">
            <v>ELETRICA</v>
          </cell>
          <cell r="BC231">
            <v>0.6</v>
          </cell>
        </row>
        <row r="232">
          <cell r="G232" t="str">
            <v>SEPARADO</v>
          </cell>
          <cell r="H232" t="str">
            <v>005860</v>
          </cell>
          <cell r="AP232" t="str">
            <v>PA</v>
          </cell>
          <cell r="AQ232">
            <v>10.63</v>
          </cell>
          <cell r="AS232">
            <v>85.04</v>
          </cell>
          <cell r="AU232" t="str">
            <v/>
          </cell>
          <cell r="BA232" t="str">
            <v>ELETRICA</v>
          </cell>
          <cell r="BC232" t="b">
            <v>0</v>
          </cell>
        </row>
        <row r="233">
          <cell r="G233" t="str">
            <v>RETIRADO</v>
          </cell>
          <cell r="H233" t="str">
            <v>005860</v>
          </cell>
          <cell r="AP233" t="str">
            <v>PA</v>
          </cell>
          <cell r="AQ233">
            <v>3.31</v>
          </cell>
          <cell r="AS233">
            <v>3.31</v>
          </cell>
          <cell r="AU233" t="str">
            <v/>
          </cell>
          <cell r="BA233" t="str">
            <v>ELETRICA</v>
          </cell>
          <cell r="BC233">
            <v>8</v>
          </cell>
        </row>
        <row r="234">
          <cell r="G234" t="str">
            <v>RETIRADO</v>
          </cell>
          <cell r="H234" t="str">
            <v>005860</v>
          </cell>
          <cell r="AP234" t="str">
            <v>PA</v>
          </cell>
          <cell r="AQ234">
            <v>8.9</v>
          </cell>
          <cell r="AS234">
            <v>26.700000000000003</v>
          </cell>
          <cell r="AU234" t="str">
            <v/>
          </cell>
          <cell r="BA234" t="str">
            <v>ELETRICA</v>
          </cell>
          <cell r="BC234" t="b">
            <v>0</v>
          </cell>
        </row>
        <row r="235">
          <cell r="G235" t="str">
            <v>RETIRADO</v>
          </cell>
          <cell r="H235" t="str">
            <v>005860</v>
          </cell>
          <cell r="AP235" t="str">
            <v>PA</v>
          </cell>
          <cell r="AQ235">
            <v>2.9</v>
          </cell>
          <cell r="AS235">
            <v>2.9</v>
          </cell>
          <cell r="AU235" t="str">
            <v/>
          </cell>
          <cell r="BA235" t="str">
            <v>ELETRICA</v>
          </cell>
          <cell r="BC235" t="b">
            <v>0</v>
          </cell>
        </row>
        <row r="236">
          <cell r="G236" t="str">
            <v>SEPARADO</v>
          </cell>
          <cell r="H236" t="str">
            <v>005860</v>
          </cell>
          <cell r="AP236" t="str">
            <v>PA</v>
          </cell>
          <cell r="AQ236">
            <v>3.45</v>
          </cell>
          <cell r="AS236">
            <v>3.45</v>
          </cell>
          <cell r="AU236" t="str">
            <v/>
          </cell>
          <cell r="BA236" t="str">
            <v>ELETRICA</v>
          </cell>
          <cell r="BC236" t="b">
            <v>0</v>
          </cell>
        </row>
        <row r="237">
          <cell r="G237" t="str">
            <v>SEPARADO</v>
          </cell>
          <cell r="H237" t="str">
            <v>005860</v>
          </cell>
          <cell r="AP237" t="str">
            <v>PA</v>
          </cell>
          <cell r="AQ237">
            <v>10.63</v>
          </cell>
          <cell r="AS237">
            <v>127.56</v>
          </cell>
          <cell r="AU237" t="str">
            <v/>
          </cell>
          <cell r="BA237" t="str">
            <v>ELETRICA</v>
          </cell>
          <cell r="BC237">
            <v>1</v>
          </cell>
        </row>
        <row r="238">
          <cell r="G238" t="str">
            <v>SEPARADO</v>
          </cell>
          <cell r="H238" t="str">
            <v>005860</v>
          </cell>
          <cell r="AP238" t="str">
            <v>PA</v>
          </cell>
          <cell r="AQ238">
            <v>0.45379999999999998</v>
          </cell>
          <cell r="AS238">
            <v>0.45379999999999998</v>
          </cell>
          <cell r="AU238" t="str">
            <v/>
          </cell>
          <cell r="BA238" t="str">
            <v>KANBAN</v>
          </cell>
          <cell r="BC238">
            <v>12</v>
          </cell>
        </row>
        <row r="239">
          <cell r="G239" t="str">
            <v>SEPARADO</v>
          </cell>
          <cell r="H239" t="str">
            <v>005860</v>
          </cell>
          <cell r="AP239" t="str">
            <v>PA</v>
          </cell>
          <cell r="AQ239">
            <v>0</v>
          </cell>
          <cell r="AS239">
            <v>0</v>
          </cell>
          <cell r="AU239" t="str">
            <v/>
          </cell>
          <cell r="BA239" t="e">
            <v>#N/A</v>
          </cell>
          <cell r="BC239">
            <v>1</v>
          </cell>
        </row>
        <row r="240">
          <cell r="G240" t="str">
            <v>SEPARADO</v>
          </cell>
          <cell r="H240" t="str">
            <v>005860</v>
          </cell>
          <cell r="AP240" t="str">
            <v>PA</v>
          </cell>
          <cell r="AQ240">
            <v>176.28</v>
          </cell>
          <cell r="AS240">
            <v>176.28</v>
          </cell>
          <cell r="AU240" t="str">
            <v/>
          </cell>
          <cell r="BA240" t="str">
            <v>MECANICA</v>
          </cell>
          <cell r="BC240">
            <v>1</v>
          </cell>
        </row>
        <row r="241">
          <cell r="G241" t="str">
            <v>SEPARADO</v>
          </cell>
          <cell r="H241" t="str">
            <v>005860</v>
          </cell>
          <cell r="AP241" t="str">
            <v>PAGO</v>
          </cell>
          <cell r="AQ241">
            <v>530</v>
          </cell>
          <cell r="AS241">
            <v>530</v>
          </cell>
          <cell r="AU241">
            <v>46093</v>
          </cell>
          <cell r="BA241" t="str">
            <v>ELETRICA</v>
          </cell>
          <cell r="BC241">
            <v>1</v>
          </cell>
        </row>
        <row r="242">
          <cell r="G242" t="str">
            <v>SEPARADO</v>
          </cell>
          <cell r="H242" t="str">
            <v>005860</v>
          </cell>
          <cell r="AP242" t="str">
            <v>PAGO</v>
          </cell>
          <cell r="AQ242">
            <v>465</v>
          </cell>
          <cell r="AS242">
            <v>465</v>
          </cell>
          <cell r="AU242">
            <v>46093</v>
          </cell>
          <cell r="BA242" t="e">
            <v>#N/A</v>
          </cell>
          <cell r="BC242">
            <v>1</v>
          </cell>
        </row>
        <row r="243">
          <cell r="G243" t="str">
            <v>SEPARADO</v>
          </cell>
          <cell r="H243" t="str">
            <v>005860</v>
          </cell>
          <cell r="AP243" t="str">
            <v>PAGO</v>
          </cell>
          <cell r="AQ243">
            <v>831</v>
          </cell>
          <cell r="AS243">
            <v>831</v>
          </cell>
          <cell r="AU243">
            <v>46093</v>
          </cell>
          <cell r="BA243" t="e">
            <v>#N/A</v>
          </cell>
          <cell r="BC243">
            <v>1</v>
          </cell>
        </row>
        <row r="244">
          <cell r="G244" t="str">
            <v>SEPARADO</v>
          </cell>
          <cell r="H244" t="str">
            <v>005860</v>
          </cell>
          <cell r="AP244" t="str">
            <v>PAGO</v>
          </cell>
          <cell r="AQ244">
            <v>476</v>
          </cell>
          <cell r="AS244">
            <v>476</v>
          </cell>
          <cell r="AU244">
            <v>46093</v>
          </cell>
          <cell r="BA244" t="e">
            <v>#N/A</v>
          </cell>
          <cell r="BC244">
            <v>1</v>
          </cell>
        </row>
        <row r="245">
          <cell r="G245" t="str">
            <v>SEPARADO</v>
          </cell>
          <cell r="H245" t="str">
            <v>005860</v>
          </cell>
          <cell r="AP245" t="str">
            <v>PA</v>
          </cell>
          <cell r="AQ245">
            <v>1.36</v>
          </cell>
          <cell r="AS245">
            <v>10.88</v>
          </cell>
          <cell r="AU245" t="str">
            <v/>
          </cell>
          <cell r="BA245" t="str">
            <v>KANBAN</v>
          </cell>
          <cell r="BC245">
            <v>1</v>
          </cell>
        </row>
        <row r="246">
          <cell r="G246" t="str">
            <v>SEPARADO</v>
          </cell>
          <cell r="H246" t="str">
            <v>005860</v>
          </cell>
          <cell r="AP246" t="str">
            <v>PA</v>
          </cell>
          <cell r="AQ246">
            <v>0</v>
          </cell>
          <cell r="AS246">
            <v>0</v>
          </cell>
          <cell r="AU246" t="str">
            <v/>
          </cell>
          <cell r="BA246" t="str">
            <v>MECANICA</v>
          </cell>
          <cell r="BC246">
            <v>8</v>
          </cell>
        </row>
        <row r="247">
          <cell r="G247" t="str">
            <v>SEPARADO</v>
          </cell>
          <cell r="H247" t="str">
            <v>005860</v>
          </cell>
          <cell r="AP247" t="str">
            <v>PA</v>
          </cell>
          <cell r="AQ247">
            <v>143.21</v>
          </cell>
          <cell r="AS247">
            <v>143.21</v>
          </cell>
          <cell r="AU247" t="str">
            <v/>
          </cell>
          <cell r="BA247" t="str">
            <v>KANBAN</v>
          </cell>
          <cell r="BC247">
            <v>1</v>
          </cell>
        </row>
        <row r="248">
          <cell r="G248" t="str">
            <v>SEPARADO</v>
          </cell>
          <cell r="H248" t="str">
            <v>005860</v>
          </cell>
          <cell r="AP248" t="str">
            <v>PA</v>
          </cell>
          <cell r="AQ248">
            <v>0</v>
          </cell>
          <cell r="AS248">
            <v>0</v>
          </cell>
          <cell r="AU248" t="str">
            <v/>
          </cell>
          <cell r="BA248" t="str">
            <v>MECANICA</v>
          </cell>
          <cell r="BC248">
            <v>1</v>
          </cell>
        </row>
        <row r="249">
          <cell r="G249" t="str">
            <v>SEPARADO</v>
          </cell>
          <cell r="H249" t="str">
            <v>005860</v>
          </cell>
          <cell r="AP249" t="str">
            <v>PA</v>
          </cell>
          <cell r="AQ249">
            <v>17.07</v>
          </cell>
          <cell r="AS249">
            <v>34.14</v>
          </cell>
          <cell r="AU249" t="str">
            <v/>
          </cell>
          <cell r="BA249" t="str">
            <v>MECANICA</v>
          </cell>
          <cell r="BC249">
            <v>1</v>
          </cell>
        </row>
        <row r="250">
          <cell r="G250" t="str">
            <v>SEPARADO</v>
          </cell>
          <cell r="H250" t="str">
            <v>005860</v>
          </cell>
          <cell r="AP250" t="str">
            <v>PA</v>
          </cell>
          <cell r="AQ250">
            <v>0</v>
          </cell>
          <cell r="AS250">
            <v>0</v>
          </cell>
          <cell r="AU250" t="str">
            <v/>
          </cell>
          <cell r="BA250" t="str">
            <v>MECANICA</v>
          </cell>
          <cell r="BC250">
            <v>2</v>
          </cell>
        </row>
        <row r="251">
          <cell r="G251" t="str">
            <v>RETIRADO</v>
          </cell>
          <cell r="H251" t="str">
            <v>005860</v>
          </cell>
          <cell r="AP251" t="str">
            <v>PA</v>
          </cell>
          <cell r="AQ251">
            <v>4.0084</v>
          </cell>
          <cell r="AS251">
            <v>24.0504</v>
          </cell>
          <cell r="AU251" t="str">
            <v/>
          </cell>
          <cell r="BA251" t="str">
            <v>MECANICA</v>
          </cell>
          <cell r="BC251">
            <v>1</v>
          </cell>
        </row>
        <row r="252">
          <cell r="G252" t="str">
            <v>SEPARADO</v>
          </cell>
          <cell r="H252" t="str">
            <v>005860</v>
          </cell>
          <cell r="AP252" t="str">
            <v>PA</v>
          </cell>
          <cell r="AQ252">
            <v>2.65</v>
          </cell>
          <cell r="AS252">
            <v>5.3</v>
          </cell>
          <cell r="AU252" t="str">
            <v/>
          </cell>
          <cell r="BA252" t="str">
            <v>MECANICA</v>
          </cell>
          <cell r="BC252" t="b">
            <v>0</v>
          </cell>
        </row>
        <row r="253">
          <cell r="G253" t="str">
            <v>SEPARADO</v>
          </cell>
          <cell r="H253" t="str">
            <v>005860</v>
          </cell>
          <cell r="AP253" t="str">
            <v>PA</v>
          </cell>
          <cell r="AQ253">
            <v>45.09</v>
          </cell>
          <cell r="AS253">
            <v>27.054000000000002</v>
          </cell>
          <cell r="AU253" t="str">
            <v/>
          </cell>
          <cell r="BA253" t="str">
            <v>KANBAN</v>
          </cell>
          <cell r="BC253">
            <v>2</v>
          </cell>
        </row>
        <row r="254">
          <cell r="G254" t="str">
            <v>FALTA</v>
          </cell>
          <cell r="H254" t="str">
            <v>005860</v>
          </cell>
          <cell r="AP254" t="str">
            <v>PA</v>
          </cell>
          <cell r="AQ254">
            <v>62851.78</v>
          </cell>
          <cell r="AS254">
            <v>62851.78</v>
          </cell>
          <cell r="AU254" t="str">
            <v/>
          </cell>
          <cell r="BA254" t="str">
            <v>MOTOR</v>
          </cell>
          <cell r="BC254">
            <v>0.6</v>
          </cell>
        </row>
        <row r="255">
          <cell r="G255" t="str">
            <v>FALTA</v>
          </cell>
          <cell r="H255" t="str">
            <v>005860</v>
          </cell>
          <cell r="AP255" t="str">
            <v>PAGO</v>
          </cell>
          <cell r="AQ255">
            <v>29320.438754999999</v>
          </cell>
          <cell r="AS255">
            <v>29320.438754999999</v>
          </cell>
          <cell r="AU255">
            <v>46065</v>
          </cell>
          <cell r="BA255" t="str">
            <v>ALTERNADOR</v>
          </cell>
          <cell r="BC255">
            <v>1</v>
          </cell>
        </row>
        <row r="256">
          <cell r="G256" t="str">
            <v>SEPARADO</v>
          </cell>
          <cell r="H256" t="str">
            <v>005860</v>
          </cell>
          <cell r="AP256" t="str">
            <v>PA</v>
          </cell>
          <cell r="AQ256">
            <v>41</v>
          </cell>
          <cell r="AS256">
            <v>41</v>
          </cell>
          <cell r="AU256" t="str">
            <v/>
          </cell>
          <cell r="BA256" t="str">
            <v>SHEET METAL</v>
          </cell>
          <cell r="BC256">
            <v>1</v>
          </cell>
        </row>
        <row r="257">
          <cell r="G257" t="str">
            <v>SEPARADO</v>
          </cell>
          <cell r="H257" t="str">
            <v>005860</v>
          </cell>
          <cell r="AP257" t="str">
            <v>PA</v>
          </cell>
          <cell r="AQ257">
            <v>0</v>
          </cell>
          <cell r="AS257">
            <v>0</v>
          </cell>
          <cell r="AU257" t="str">
            <v/>
          </cell>
          <cell r="BA257" t="str">
            <v>SHEET METAL</v>
          </cell>
          <cell r="BC257">
            <v>1</v>
          </cell>
        </row>
        <row r="258">
          <cell r="G258" t="str">
            <v>SEPARADO</v>
          </cell>
          <cell r="H258" t="str">
            <v>005860</v>
          </cell>
          <cell r="AP258" t="str">
            <v>PA</v>
          </cell>
          <cell r="AQ258">
            <v>107</v>
          </cell>
          <cell r="AS258">
            <v>107</v>
          </cell>
          <cell r="AU258" t="str">
            <v/>
          </cell>
          <cell r="BA258" t="str">
            <v>MECANICA</v>
          </cell>
          <cell r="BC258">
            <v>1</v>
          </cell>
        </row>
        <row r="259">
          <cell r="G259" t="str">
            <v>SEPARADO</v>
          </cell>
          <cell r="H259" t="str">
            <v>005860</v>
          </cell>
          <cell r="AP259" t="str">
            <v>PA</v>
          </cell>
          <cell r="AQ259">
            <v>71.959999999999994</v>
          </cell>
          <cell r="AS259">
            <v>71.959999999999994</v>
          </cell>
          <cell r="AU259" t="str">
            <v/>
          </cell>
          <cell r="BA259" t="str">
            <v>MECANICA</v>
          </cell>
          <cell r="BC259">
            <v>1</v>
          </cell>
        </row>
        <row r="260">
          <cell r="G260" t="str">
            <v>SEPARADO</v>
          </cell>
          <cell r="H260" t="str">
            <v>005860</v>
          </cell>
          <cell r="AP260" t="str">
            <v>PAGO</v>
          </cell>
          <cell r="AQ260">
            <v>160</v>
          </cell>
          <cell r="AS260">
            <v>160</v>
          </cell>
          <cell r="AU260">
            <v>46093</v>
          </cell>
          <cell r="BA260" t="str">
            <v>MECANICA</v>
          </cell>
          <cell r="BC260">
            <v>1</v>
          </cell>
        </row>
        <row r="261">
          <cell r="G261" t="str">
            <v>SEPARADO</v>
          </cell>
          <cell r="H261" t="str">
            <v>005860</v>
          </cell>
          <cell r="AP261" t="str">
            <v>PAGO</v>
          </cell>
          <cell r="AQ261">
            <v>112</v>
          </cell>
          <cell r="AS261">
            <v>112</v>
          </cell>
          <cell r="AU261">
            <v>46093</v>
          </cell>
          <cell r="BA261" t="str">
            <v>MECANICA</v>
          </cell>
          <cell r="BC261">
            <v>1</v>
          </cell>
        </row>
        <row r="262">
          <cell r="G262" t="str">
            <v>SEPARADO</v>
          </cell>
          <cell r="H262" t="str">
            <v>005860</v>
          </cell>
          <cell r="AP262" t="str">
            <v>PAGO</v>
          </cell>
          <cell r="AQ262">
            <v>112</v>
          </cell>
          <cell r="AS262">
            <v>112</v>
          </cell>
          <cell r="AU262">
            <v>46093</v>
          </cell>
          <cell r="BA262" t="str">
            <v>ELETRICA</v>
          </cell>
          <cell r="BC262">
            <v>1</v>
          </cell>
        </row>
        <row r="263">
          <cell r="G263" t="str">
            <v>SEPARADO</v>
          </cell>
          <cell r="H263" t="str">
            <v>005860</v>
          </cell>
          <cell r="AP263" t="str">
            <v>PA</v>
          </cell>
          <cell r="AQ263">
            <v>18.84</v>
          </cell>
          <cell r="AS263">
            <v>37.68</v>
          </cell>
          <cell r="AU263" t="str">
            <v/>
          </cell>
          <cell r="BA263" t="str">
            <v>SHEET METAL</v>
          </cell>
          <cell r="BC263">
            <v>1</v>
          </cell>
        </row>
        <row r="264">
          <cell r="G264" t="str">
            <v>SEPARADO</v>
          </cell>
          <cell r="H264" t="str">
            <v>005860</v>
          </cell>
          <cell r="AP264" t="str">
            <v>PAGO</v>
          </cell>
          <cell r="AQ264">
            <v>3765</v>
          </cell>
          <cell r="AS264">
            <v>3765</v>
          </cell>
          <cell r="AU264">
            <v>46093</v>
          </cell>
          <cell r="BA264" t="str">
            <v>SHEET METAL</v>
          </cell>
          <cell r="BC264">
            <v>2</v>
          </cell>
        </row>
        <row r="265">
          <cell r="G265" t="str">
            <v>SEPARADO</v>
          </cell>
          <cell r="H265" t="str">
            <v>005860</v>
          </cell>
          <cell r="AP265" t="str">
            <v>PA</v>
          </cell>
          <cell r="AQ265">
            <v>197</v>
          </cell>
          <cell r="AS265">
            <v>197</v>
          </cell>
          <cell r="AU265" t="str">
            <v/>
          </cell>
          <cell r="BA265" t="str">
            <v>SHEET METAL</v>
          </cell>
          <cell r="BC265">
            <v>1</v>
          </cell>
        </row>
        <row r="266">
          <cell r="G266" t="str">
            <v>FALTA</v>
          </cell>
          <cell r="H266" t="str">
            <v>005860</v>
          </cell>
          <cell r="AP266" t="str">
            <v>PA</v>
          </cell>
          <cell r="AQ266">
            <v>180</v>
          </cell>
          <cell r="AR266">
            <v>0</v>
          </cell>
          <cell r="AS266">
            <v>180</v>
          </cell>
          <cell r="AU266" t="str">
            <v/>
          </cell>
          <cell r="BA266" t="str">
            <v>SHEET METAL</v>
          </cell>
          <cell r="BC266">
            <v>1</v>
          </cell>
        </row>
        <row r="267">
          <cell r="G267" t="str">
            <v>SEPARADO</v>
          </cell>
          <cell r="H267" t="str">
            <v>005860</v>
          </cell>
          <cell r="AP267" t="str">
            <v>PA</v>
          </cell>
          <cell r="AQ267">
            <v>25</v>
          </cell>
          <cell r="AS267">
            <v>25</v>
          </cell>
          <cell r="AU267" t="str">
            <v/>
          </cell>
          <cell r="BA267" t="str">
            <v>SHEET METAL</v>
          </cell>
          <cell r="BC267">
            <v>1</v>
          </cell>
        </row>
        <row r="268">
          <cell r="G268" t="str">
            <v>SEPARADO</v>
          </cell>
          <cell r="H268" t="str">
            <v>005860</v>
          </cell>
          <cell r="AP268" t="str">
            <v>PA</v>
          </cell>
          <cell r="AQ268">
            <v>91.5</v>
          </cell>
          <cell r="AS268">
            <v>91.5</v>
          </cell>
          <cell r="AU268" t="str">
            <v/>
          </cell>
          <cell r="BA268" t="str">
            <v>SHEET METAL</v>
          </cell>
          <cell r="BC268">
            <v>1</v>
          </cell>
        </row>
        <row r="269">
          <cell r="G269" t="str">
            <v>SEPARADO</v>
          </cell>
          <cell r="H269" t="str">
            <v>005860</v>
          </cell>
          <cell r="AP269" t="str">
            <v>PA</v>
          </cell>
          <cell r="AQ269">
            <v>660</v>
          </cell>
          <cell r="AS269">
            <v>1320</v>
          </cell>
          <cell r="AU269" t="str">
            <v/>
          </cell>
          <cell r="BA269" t="str">
            <v>MECANICA</v>
          </cell>
          <cell r="BC269">
            <v>1</v>
          </cell>
        </row>
        <row r="270">
          <cell r="G270" t="str">
            <v>SEPARADO</v>
          </cell>
          <cell r="H270" t="str">
            <v>005860</v>
          </cell>
          <cell r="AP270" t="str">
            <v>PAGO</v>
          </cell>
          <cell r="AQ270">
            <v>41</v>
          </cell>
          <cell r="AS270">
            <v>41</v>
          </cell>
          <cell r="AU270">
            <v>46093</v>
          </cell>
          <cell r="BA270" t="str">
            <v>MECANICA</v>
          </cell>
          <cell r="BC270">
            <v>2</v>
          </cell>
        </row>
        <row r="271">
          <cell r="G271" t="str">
            <v>SEPARADO</v>
          </cell>
          <cell r="H271" t="str">
            <v>005860</v>
          </cell>
          <cell r="AP271" t="str">
            <v>PAGO</v>
          </cell>
          <cell r="AQ271">
            <v>38.470000000000006</v>
          </cell>
          <cell r="AS271">
            <v>38.470000000000006</v>
          </cell>
          <cell r="AU271">
            <v>46093</v>
          </cell>
          <cell r="BA271" t="str">
            <v>MECANICA</v>
          </cell>
          <cell r="BC271">
            <v>1</v>
          </cell>
        </row>
        <row r="272">
          <cell r="G272" t="str">
            <v>SEPARADO</v>
          </cell>
          <cell r="H272" t="str">
            <v>005860</v>
          </cell>
          <cell r="AP272" t="str">
            <v>PAGO</v>
          </cell>
          <cell r="AQ272">
            <v>342.06</v>
          </cell>
          <cell r="AS272">
            <v>342.06</v>
          </cell>
          <cell r="AU272">
            <v>46093</v>
          </cell>
          <cell r="BA272" t="str">
            <v>MECANICA</v>
          </cell>
          <cell r="BC272">
            <v>1</v>
          </cell>
        </row>
        <row r="273">
          <cell r="G273" t="str">
            <v>SEPARADO</v>
          </cell>
          <cell r="H273" t="str">
            <v>005860</v>
          </cell>
          <cell r="AP273" t="str">
            <v>PAGO</v>
          </cell>
          <cell r="AQ273">
            <v>503.31</v>
          </cell>
          <cell r="AS273">
            <v>503.31</v>
          </cell>
          <cell r="AU273">
            <v>46093</v>
          </cell>
          <cell r="BA273" t="str">
            <v>MECANICA</v>
          </cell>
          <cell r="BC273">
            <v>1</v>
          </cell>
        </row>
        <row r="274">
          <cell r="G274" t="str">
            <v>SEPARADO</v>
          </cell>
          <cell r="H274" t="str">
            <v>005860</v>
          </cell>
          <cell r="AP274" t="str">
            <v>PAGO</v>
          </cell>
          <cell r="AQ274">
            <v>835.95</v>
          </cell>
          <cell r="AS274">
            <v>835.95</v>
          </cell>
          <cell r="AU274">
            <v>46093</v>
          </cell>
          <cell r="BA274" t="str">
            <v>MECANICA</v>
          </cell>
          <cell r="BC274">
            <v>1</v>
          </cell>
        </row>
        <row r="275">
          <cell r="G275" t="str">
            <v>SEPARADO</v>
          </cell>
          <cell r="H275" t="str">
            <v>005860</v>
          </cell>
          <cell r="AP275" t="str">
            <v>PA</v>
          </cell>
          <cell r="AQ275">
            <v>3866.2</v>
          </cell>
          <cell r="AS275">
            <v>3866.2</v>
          </cell>
          <cell r="AU275" t="str">
            <v/>
          </cell>
          <cell r="BA275" t="str">
            <v>BASE</v>
          </cell>
          <cell r="BC275">
            <v>1</v>
          </cell>
        </row>
        <row r="276">
          <cell r="G276" t="str">
            <v>FALTA</v>
          </cell>
          <cell r="H276" t="str">
            <v>005860</v>
          </cell>
          <cell r="AP276" t="str">
            <v>PA</v>
          </cell>
          <cell r="AQ276">
            <v>235.4</v>
          </cell>
          <cell r="AR276">
            <v>0</v>
          </cell>
          <cell r="AS276">
            <v>1412.4</v>
          </cell>
          <cell r="AU276">
            <v>46265</v>
          </cell>
          <cell r="BA276" t="str">
            <v>MECANICA</v>
          </cell>
          <cell r="BC276">
            <v>1</v>
          </cell>
        </row>
        <row r="277">
          <cell r="G277" t="str">
            <v>SEPARADO</v>
          </cell>
          <cell r="H277" t="str">
            <v>005860</v>
          </cell>
          <cell r="AP277" t="str">
            <v>PAGO</v>
          </cell>
          <cell r="AQ277">
            <v>453</v>
          </cell>
          <cell r="AS277">
            <v>453</v>
          </cell>
          <cell r="AU277">
            <v>46093</v>
          </cell>
          <cell r="BA277" t="str">
            <v>SHEET METAL</v>
          </cell>
          <cell r="BC277">
            <v>6</v>
          </cell>
        </row>
        <row r="278">
          <cell r="G278" t="str">
            <v>SEPARADO</v>
          </cell>
          <cell r="H278" t="str">
            <v>005860</v>
          </cell>
          <cell r="AP278" t="str">
            <v>PA</v>
          </cell>
          <cell r="AQ278">
            <v>1129.03</v>
          </cell>
          <cell r="AS278">
            <v>2258.06</v>
          </cell>
          <cell r="AU278" t="str">
            <v/>
          </cell>
          <cell r="BA278" t="str">
            <v>SHEET METAL</v>
          </cell>
          <cell r="BC278">
            <v>1</v>
          </cell>
        </row>
        <row r="279">
          <cell r="G279" t="str">
            <v>SEPARADO</v>
          </cell>
          <cell r="H279" t="str">
            <v>005860</v>
          </cell>
          <cell r="AP279" t="str">
            <v>PA</v>
          </cell>
          <cell r="AQ279">
            <v>27.22</v>
          </cell>
          <cell r="AS279">
            <v>27.22</v>
          </cell>
          <cell r="AU279" t="str">
            <v/>
          </cell>
          <cell r="BA279" t="str">
            <v>SHEET METAL</v>
          </cell>
          <cell r="BC279">
            <v>2</v>
          </cell>
        </row>
        <row r="280">
          <cell r="G280" t="str">
            <v>SEPARADO</v>
          </cell>
          <cell r="H280" t="str">
            <v>005860</v>
          </cell>
          <cell r="AP280" t="str">
            <v>PAGO</v>
          </cell>
          <cell r="AQ280">
            <v>147</v>
          </cell>
          <cell r="AS280">
            <v>147</v>
          </cell>
          <cell r="AU280">
            <v>46093</v>
          </cell>
          <cell r="BA280" t="str">
            <v>SHEET METAL</v>
          </cell>
          <cell r="BC280">
            <v>1</v>
          </cell>
        </row>
        <row r="281">
          <cell r="G281" t="str">
            <v>SEPARADO</v>
          </cell>
          <cell r="H281" t="str">
            <v>005860</v>
          </cell>
          <cell r="AP281" t="str">
            <v>PA</v>
          </cell>
          <cell r="AQ281">
            <v>1.78</v>
          </cell>
          <cell r="AS281">
            <v>21.36</v>
          </cell>
          <cell r="AU281" t="str">
            <v/>
          </cell>
          <cell r="BA281">
            <v>0</v>
          </cell>
          <cell r="BC281">
            <v>1</v>
          </cell>
        </row>
        <row r="282">
          <cell r="G282" t="str">
            <v>SEPARADO</v>
          </cell>
          <cell r="H282" t="str">
            <v>005860</v>
          </cell>
          <cell r="AP282" t="str">
            <v>PA</v>
          </cell>
          <cell r="AQ282">
            <v>12.9</v>
          </cell>
          <cell r="AS282">
            <v>38.700000000000003</v>
          </cell>
          <cell r="AU282" t="str">
            <v/>
          </cell>
          <cell r="BA282" t="str">
            <v>MECANICA</v>
          </cell>
          <cell r="BC282">
            <v>12</v>
          </cell>
        </row>
        <row r="283">
          <cell r="G283" t="str">
            <v>SEPARADO</v>
          </cell>
          <cell r="H283" t="str">
            <v>005860</v>
          </cell>
          <cell r="AP283" t="str">
            <v>PAGO</v>
          </cell>
          <cell r="AQ283">
            <v>76.92</v>
          </cell>
          <cell r="AS283">
            <v>76.92</v>
          </cell>
          <cell r="AU283">
            <v>46093</v>
          </cell>
          <cell r="BA283" t="str">
            <v>MECANICA</v>
          </cell>
          <cell r="BC283">
            <v>3</v>
          </cell>
        </row>
        <row r="284">
          <cell r="G284" t="str">
            <v>SEPARADO</v>
          </cell>
          <cell r="H284" t="str">
            <v>005860</v>
          </cell>
          <cell r="AP284" t="str">
            <v>PA</v>
          </cell>
          <cell r="AQ284">
            <v>6.5</v>
          </cell>
          <cell r="AS284">
            <v>6.5</v>
          </cell>
          <cell r="AU284" t="str">
            <v/>
          </cell>
          <cell r="BA284" t="str">
            <v>MECANICA</v>
          </cell>
          <cell r="BC284">
            <v>1</v>
          </cell>
        </row>
        <row r="285">
          <cell r="G285" t="str">
            <v>SEPARADO</v>
          </cell>
          <cell r="H285" t="str">
            <v>005860</v>
          </cell>
          <cell r="AP285" t="str">
            <v>PA</v>
          </cell>
          <cell r="AQ285">
            <v>13.62</v>
          </cell>
          <cell r="AS285">
            <v>13.62</v>
          </cell>
          <cell r="AU285" t="str">
            <v/>
          </cell>
          <cell r="BA285" t="str">
            <v>MECANICA</v>
          </cell>
          <cell r="BC285">
            <v>1</v>
          </cell>
        </row>
        <row r="286">
          <cell r="G286" t="str">
            <v>SEPARADO</v>
          </cell>
          <cell r="H286" t="str">
            <v>005860</v>
          </cell>
          <cell r="AP286" t="str">
            <v>PA</v>
          </cell>
          <cell r="AQ286">
            <v>45</v>
          </cell>
          <cell r="AS286">
            <v>90</v>
          </cell>
          <cell r="AU286" t="str">
            <v/>
          </cell>
          <cell r="BA286" t="str">
            <v>MECANICA</v>
          </cell>
          <cell r="BC286">
            <v>1</v>
          </cell>
        </row>
        <row r="287">
          <cell r="G287" t="str">
            <v>SEPARADO</v>
          </cell>
          <cell r="H287" t="str">
            <v>005860</v>
          </cell>
          <cell r="AP287" t="str">
            <v>PAGO</v>
          </cell>
          <cell r="AQ287">
            <v>76.92</v>
          </cell>
          <cell r="AS287">
            <v>153.84</v>
          </cell>
          <cell r="AU287">
            <v>46093</v>
          </cell>
          <cell r="BA287" t="e">
            <v>#N/A</v>
          </cell>
          <cell r="BC287">
            <v>2</v>
          </cell>
        </row>
        <row r="288">
          <cell r="G288" t="str">
            <v>SEPARADO</v>
          </cell>
          <cell r="H288" t="str">
            <v>005860</v>
          </cell>
          <cell r="AP288" t="str">
            <v>PA</v>
          </cell>
          <cell r="AQ288">
            <v>3.9773000000000001</v>
          </cell>
          <cell r="AS288">
            <v>7.9546000000000001</v>
          </cell>
          <cell r="AU288" t="str">
            <v/>
          </cell>
          <cell r="BA288" t="str">
            <v>MECANICA</v>
          </cell>
          <cell r="BC288">
            <v>2</v>
          </cell>
        </row>
        <row r="289">
          <cell r="G289" t="str">
            <v>SEPARADO</v>
          </cell>
          <cell r="H289" t="str">
            <v>005860</v>
          </cell>
          <cell r="AP289" t="str">
            <v>PA</v>
          </cell>
          <cell r="AQ289">
            <v>35.25</v>
          </cell>
          <cell r="AS289">
            <v>35.25</v>
          </cell>
          <cell r="AU289" t="str">
            <v/>
          </cell>
          <cell r="BA289" t="str">
            <v>MECANICA</v>
          </cell>
          <cell r="BC289">
            <v>2</v>
          </cell>
        </row>
        <row r="290">
          <cell r="G290" t="str">
            <v>SEPARADO</v>
          </cell>
          <cell r="H290" t="str">
            <v>005860</v>
          </cell>
          <cell r="AP290" t="str">
            <v>PA</v>
          </cell>
          <cell r="AQ290">
            <v>0.69</v>
          </cell>
          <cell r="AS290">
            <v>13.799999999999999</v>
          </cell>
          <cell r="AU290" t="str">
            <v/>
          </cell>
          <cell r="BA290" t="str">
            <v>KANBAN</v>
          </cell>
          <cell r="BC290">
            <v>1</v>
          </cell>
        </row>
        <row r="291">
          <cell r="G291" t="str">
            <v>RETIRADO</v>
          </cell>
          <cell r="H291" t="str">
            <v>005860</v>
          </cell>
          <cell r="AP291" t="str">
            <v>PA</v>
          </cell>
          <cell r="AQ291">
            <v>3.31</v>
          </cell>
          <cell r="AS291">
            <v>3.31</v>
          </cell>
          <cell r="AU291" t="str">
            <v/>
          </cell>
          <cell r="BA291" t="str">
            <v>ELETRICA</v>
          </cell>
          <cell r="BC291">
            <v>20</v>
          </cell>
        </row>
        <row r="292">
          <cell r="G292" t="str">
            <v>RETIRADO</v>
          </cell>
          <cell r="H292" t="str">
            <v>005860</v>
          </cell>
          <cell r="AP292" t="str">
            <v>PA</v>
          </cell>
          <cell r="AQ292">
            <v>8.9</v>
          </cell>
          <cell r="AS292">
            <v>26.700000000000003</v>
          </cell>
          <cell r="AU292" t="str">
            <v/>
          </cell>
          <cell r="BA292" t="str">
            <v>ELETRICA</v>
          </cell>
          <cell r="BC292" t="b">
            <v>0</v>
          </cell>
        </row>
        <row r="293">
          <cell r="G293" t="str">
            <v>RETIRADO</v>
          </cell>
          <cell r="H293" t="str">
            <v>005860</v>
          </cell>
          <cell r="AP293" t="str">
            <v>PA</v>
          </cell>
          <cell r="AQ293">
            <v>2.9</v>
          </cell>
          <cell r="AS293">
            <v>2.9</v>
          </cell>
          <cell r="AU293" t="str">
            <v/>
          </cell>
          <cell r="BA293" t="str">
            <v>ELETRICA</v>
          </cell>
          <cell r="BC293" t="b">
            <v>0</v>
          </cell>
        </row>
        <row r="294">
          <cell r="G294" t="str">
            <v>SEPARADO</v>
          </cell>
          <cell r="H294" t="str">
            <v>005860</v>
          </cell>
          <cell r="AP294" t="str">
            <v>PA</v>
          </cell>
          <cell r="AQ294">
            <v>3.45</v>
          </cell>
          <cell r="AS294">
            <v>3.45</v>
          </cell>
          <cell r="AU294" t="str">
            <v/>
          </cell>
          <cell r="BA294" t="str">
            <v>ELETRICA</v>
          </cell>
          <cell r="BC294" t="b">
            <v>0</v>
          </cell>
        </row>
        <row r="295">
          <cell r="G295" t="str">
            <v>SEPARADO</v>
          </cell>
          <cell r="H295" t="str">
            <v>005860</v>
          </cell>
          <cell r="AP295" t="str">
            <v>PA</v>
          </cell>
          <cell r="AQ295">
            <v>10.63</v>
          </cell>
          <cell r="AS295">
            <v>127.56</v>
          </cell>
          <cell r="AU295" t="str">
            <v/>
          </cell>
          <cell r="BA295" t="str">
            <v>ELETRICA</v>
          </cell>
          <cell r="BC295">
            <v>1</v>
          </cell>
        </row>
        <row r="296">
          <cell r="G296" t="str">
            <v>SEPARADO</v>
          </cell>
          <cell r="H296" t="str">
            <v>005860</v>
          </cell>
          <cell r="AP296" t="str">
            <v>PA</v>
          </cell>
          <cell r="AQ296">
            <v>0.45379999999999998</v>
          </cell>
          <cell r="AS296">
            <v>0.45379999999999998</v>
          </cell>
          <cell r="AU296" t="str">
            <v/>
          </cell>
          <cell r="BA296" t="str">
            <v>KANBAN</v>
          </cell>
          <cell r="BC296">
            <v>12</v>
          </cell>
        </row>
        <row r="297">
          <cell r="G297" t="str">
            <v>SEPARADO</v>
          </cell>
          <cell r="H297" t="str">
            <v>005860</v>
          </cell>
          <cell r="AP297" t="str">
            <v>PA</v>
          </cell>
          <cell r="AQ297">
            <v>0</v>
          </cell>
          <cell r="AS297">
            <v>0</v>
          </cell>
          <cell r="AU297" t="str">
            <v/>
          </cell>
          <cell r="BA297" t="e">
            <v>#N/A</v>
          </cell>
          <cell r="BC297">
            <v>1</v>
          </cell>
        </row>
        <row r="298">
          <cell r="G298" t="str">
            <v>SEPARADO</v>
          </cell>
          <cell r="H298" t="str">
            <v>005860</v>
          </cell>
          <cell r="AP298" t="str">
            <v>PA</v>
          </cell>
          <cell r="AQ298">
            <v>1.94</v>
          </cell>
          <cell r="AS298">
            <v>7.76</v>
          </cell>
          <cell r="AU298" t="str">
            <v/>
          </cell>
          <cell r="BA298" t="str">
            <v>ELETRICA</v>
          </cell>
          <cell r="BC298">
            <v>1</v>
          </cell>
        </row>
        <row r="299">
          <cell r="G299" t="str">
            <v>RETIRADO</v>
          </cell>
          <cell r="H299" t="str">
            <v>005860</v>
          </cell>
          <cell r="AP299" t="str">
            <v>PA</v>
          </cell>
          <cell r="AQ299">
            <v>3.31</v>
          </cell>
          <cell r="AS299">
            <v>19.86</v>
          </cell>
          <cell r="AU299" t="str">
            <v/>
          </cell>
          <cell r="BA299" t="str">
            <v>ELETRICA</v>
          </cell>
          <cell r="BC299">
            <v>4</v>
          </cell>
        </row>
        <row r="300">
          <cell r="G300" t="str">
            <v>RETIRADO</v>
          </cell>
          <cell r="H300" t="str">
            <v>005860</v>
          </cell>
          <cell r="AP300" t="str">
            <v>PA</v>
          </cell>
          <cell r="AQ300">
            <v>8.9</v>
          </cell>
          <cell r="AS300">
            <v>186.9</v>
          </cell>
          <cell r="AU300" t="str">
            <v/>
          </cell>
          <cell r="BA300" t="str">
            <v>ELETRICA</v>
          </cell>
          <cell r="BC300" t="b">
            <v>0</v>
          </cell>
        </row>
        <row r="301">
          <cell r="G301" t="str">
            <v>RETIRADO</v>
          </cell>
          <cell r="H301" t="str">
            <v>005860</v>
          </cell>
          <cell r="AP301" t="str">
            <v>PA</v>
          </cell>
          <cell r="AQ301">
            <v>2.9</v>
          </cell>
          <cell r="AS301">
            <v>17.399999999999999</v>
          </cell>
          <cell r="AU301" t="str">
            <v/>
          </cell>
          <cell r="BA301" t="str">
            <v>ELETRICA</v>
          </cell>
          <cell r="BC301" t="b">
            <v>0</v>
          </cell>
        </row>
        <row r="302">
          <cell r="G302" t="str">
            <v>SEPARADO</v>
          </cell>
          <cell r="H302" t="str">
            <v>005860</v>
          </cell>
          <cell r="AP302" t="str">
            <v>PA</v>
          </cell>
          <cell r="AQ302">
            <v>3.45</v>
          </cell>
          <cell r="AS302">
            <v>20.700000000000003</v>
          </cell>
          <cell r="AU302" t="str">
            <v/>
          </cell>
          <cell r="BA302" t="str">
            <v>ELETRICA</v>
          </cell>
          <cell r="BC302" t="b">
            <v>0</v>
          </cell>
        </row>
        <row r="303">
          <cell r="G303" t="str">
            <v>SEPARADO</v>
          </cell>
          <cell r="H303" t="str">
            <v>005860</v>
          </cell>
          <cell r="AP303" t="str">
            <v>PA</v>
          </cell>
          <cell r="AQ303">
            <v>10.63</v>
          </cell>
          <cell r="AS303">
            <v>1063</v>
          </cell>
          <cell r="AU303" t="str">
            <v/>
          </cell>
          <cell r="BA303" t="str">
            <v>ELETRICA</v>
          </cell>
          <cell r="BC303">
            <v>6</v>
          </cell>
        </row>
        <row r="304">
          <cell r="G304" t="str">
            <v>SEPARADO</v>
          </cell>
          <cell r="H304" t="str">
            <v>005860</v>
          </cell>
          <cell r="AP304" t="str">
            <v>PA</v>
          </cell>
          <cell r="AQ304">
            <v>0.45379999999999998</v>
          </cell>
          <cell r="AS304">
            <v>2.7227999999999999</v>
          </cell>
          <cell r="AU304" t="str">
            <v/>
          </cell>
          <cell r="BA304" t="str">
            <v>KANBAN</v>
          </cell>
          <cell r="BC304">
            <v>100</v>
          </cell>
        </row>
        <row r="305">
          <cell r="G305" t="str">
            <v>RETIRADO</v>
          </cell>
          <cell r="H305" t="str">
            <v>005860</v>
          </cell>
          <cell r="AQ305">
            <v>0</v>
          </cell>
          <cell r="AS305">
            <v>0</v>
          </cell>
          <cell r="AU305" t="str">
            <v/>
          </cell>
          <cell r="BA305" t="str">
            <v>SHEET METAL</v>
          </cell>
          <cell r="BC305">
            <v>6</v>
          </cell>
        </row>
        <row r="306">
          <cell r="G306" t="str">
            <v>SEPARADO</v>
          </cell>
          <cell r="H306" t="str">
            <v>005860</v>
          </cell>
          <cell r="AQ306">
            <v>0</v>
          </cell>
          <cell r="AS306">
            <v>0</v>
          </cell>
          <cell r="AU306" t="str">
            <v/>
          </cell>
          <cell r="BA306" t="e">
            <v>#N/A</v>
          </cell>
          <cell r="BC306" t="b">
            <v>0</v>
          </cell>
        </row>
        <row r="307">
          <cell r="G307" t="str">
            <v>SEPARADO</v>
          </cell>
          <cell r="H307" t="str">
            <v>005860</v>
          </cell>
          <cell r="AQ307">
            <v>0</v>
          </cell>
          <cell r="AS307">
            <v>0</v>
          </cell>
          <cell r="AU307" t="str">
            <v/>
          </cell>
          <cell r="BA307" t="str">
            <v>SHEET METAL</v>
          </cell>
          <cell r="BC307">
            <v>1</v>
          </cell>
        </row>
        <row r="308">
          <cell r="G308" t="str">
            <v>RETIRADO</v>
          </cell>
          <cell r="H308" t="str">
            <v>005860</v>
          </cell>
          <cell r="AQ308">
            <v>0</v>
          </cell>
          <cell r="AS308">
            <v>0</v>
          </cell>
          <cell r="AU308" t="str">
            <v/>
          </cell>
          <cell r="BA308" t="e">
            <v>#N/A</v>
          </cell>
          <cell r="BC308" t="b">
            <v>0</v>
          </cell>
        </row>
        <row r="309">
          <cell r="G309" t="str">
            <v>SEPARADO</v>
          </cell>
          <cell r="H309" t="str">
            <v>005860</v>
          </cell>
          <cell r="AQ309">
            <v>0</v>
          </cell>
          <cell r="AS309">
            <v>0</v>
          </cell>
          <cell r="AU309" t="str">
            <v/>
          </cell>
          <cell r="BA309" t="str">
            <v>ELETRICA</v>
          </cell>
          <cell r="BC309" t="b">
            <v>0</v>
          </cell>
        </row>
        <row r="310">
          <cell r="G310" t="str">
            <v>SEPARADO</v>
          </cell>
          <cell r="H310" t="str">
            <v>005860</v>
          </cell>
          <cell r="AQ310">
            <v>0</v>
          </cell>
          <cell r="AS310">
            <v>0</v>
          </cell>
          <cell r="AU310" t="str">
            <v/>
          </cell>
          <cell r="BA310" t="str">
            <v>ELETRICA</v>
          </cell>
          <cell r="BC310">
            <v>1</v>
          </cell>
        </row>
        <row r="311">
          <cell r="G311" t="str">
            <v>RETIRADO</v>
          </cell>
          <cell r="H311" t="str">
            <v>005860</v>
          </cell>
          <cell r="AP311" t="str">
            <v>PA</v>
          </cell>
          <cell r="AQ311">
            <v>91.5</v>
          </cell>
          <cell r="AS311">
            <v>274.5</v>
          </cell>
          <cell r="AU311" t="str">
            <v/>
          </cell>
          <cell r="BA311" t="str">
            <v>ELETRICA</v>
          </cell>
          <cell r="BC311">
            <v>6</v>
          </cell>
        </row>
        <row r="312">
          <cell r="G312" t="str">
            <v>RETIRADO</v>
          </cell>
          <cell r="H312" t="str">
            <v>005860</v>
          </cell>
          <cell r="AP312" t="str">
            <v>PA</v>
          </cell>
          <cell r="AQ312">
            <v>0</v>
          </cell>
          <cell r="AS312">
            <v>0</v>
          </cell>
          <cell r="AU312" t="str">
            <v/>
          </cell>
          <cell r="BA312" t="str">
            <v>SHEET METAL</v>
          </cell>
          <cell r="BC312" t="b">
            <v>0</v>
          </cell>
        </row>
        <row r="313">
          <cell r="G313" t="str">
            <v>SEPARADO</v>
          </cell>
          <cell r="H313" t="str">
            <v>005860</v>
          </cell>
          <cell r="AQ313">
            <v>0</v>
          </cell>
          <cell r="AS313">
            <v>0</v>
          </cell>
          <cell r="AU313" t="str">
            <v/>
          </cell>
          <cell r="BA313" t="e">
            <v>#N/A</v>
          </cell>
          <cell r="BC313">
            <v>1</v>
          </cell>
        </row>
        <row r="314">
          <cell r="G314" t="str">
            <v>SEPARADO</v>
          </cell>
          <cell r="H314" t="str">
            <v>005860</v>
          </cell>
          <cell r="AQ314">
            <v>0</v>
          </cell>
          <cell r="AS314">
            <v>0</v>
          </cell>
          <cell r="AU314" t="str">
            <v/>
          </cell>
          <cell r="BA314" t="str">
            <v>SHEET METAL</v>
          </cell>
          <cell r="BC314">
            <v>1</v>
          </cell>
        </row>
        <row r="315">
          <cell r="G315" t="str">
            <v>RETIRADO</v>
          </cell>
          <cell r="H315" t="str">
            <v>005860</v>
          </cell>
          <cell r="AP315" t="str">
            <v>PA</v>
          </cell>
          <cell r="AQ315">
            <v>0</v>
          </cell>
          <cell r="AS315">
            <v>0</v>
          </cell>
          <cell r="AU315" t="str">
            <v/>
          </cell>
          <cell r="BA315" t="e">
            <v>#N/A</v>
          </cell>
          <cell r="BC315" t="b">
            <v>0</v>
          </cell>
        </row>
        <row r="316">
          <cell r="G316" t="str">
            <v>SEPARADO</v>
          </cell>
          <cell r="H316" t="str">
            <v>005860</v>
          </cell>
          <cell r="AP316" t="str">
            <v>PA</v>
          </cell>
          <cell r="AQ316">
            <v>0</v>
          </cell>
          <cell r="AS316">
            <v>0</v>
          </cell>
          <cell r="AU316" t="str">
            <v/>
          </cell>
          <cell r="BA316" t="str">
            <v>ELETRICA</v>
          </cell>
          <cell r="BC316">
            <v>1</v>
          </cell>
        </row>
        <row r="317">
          <cell r="G317" t="str">
            <v>SEPARADO</v>
          </cell>
          <cell r="H317" t="str">
            <v>005860</v>
          </cell>
          <cell r="AP317" t="str">
            <v>PA</v>
          </cell>
          <cell r="AQ317">
            <v>0</v>
          </cell>
          <cell r="AS317">
            <v>0</v>
          </cell>
          <cell r="AU317" t="str">
            <v/>
          </cell>
          <cell r="BA317" t="str">
            <v>ELETRICA</v>
          </cell>
          <cell r="BC317">
            <v>3</v>
          </cell>
        </row>
        <row r="318">
          <cell r="G318" t="str">
            <v>RETIRADO</v>
          </cell>
          <cell r="H318" t="str">
            <v>005860</v>
          </cell>
          <cell r="AP318" t="str">
            <v>PA</v>
          </cell>
          <cell r="AQ318">
            <v>28.77</v>
          </cell>
          <cell r="AS318">
            <v>86.31</v>
          </cell>
          <cell r="AU318" t="str">
            <v/>
          </cell>
          <cell r="BA318" t="str">
            <v>ELETRICA</v>
          </cell>
          <cell r="BC318" t="b">
            <v>0</v>
          </cell>
        </row>
        <row r="319">
          <cell r="G319" t="str">
            <v>SEPARADO</v>
          </cell>
          <cell r="H319" t="str">
            <v>005860</v>
          </cell>
          <cell r="AP319" t="str">
            <v>PA</v>
          </cell>
          <cell r="AQ319">
            <v>10.2811</v>
          </cell>
          <cell r="AS319">
            <v>5.1405500000000002</v>
          </cell>
          <cell r="AU319" t="str">
            <v/>
          </cell>
          <cell r="BA319" t="str">
            <v>KANBAN</v>
          </cell>
          <cell r="BC319" t="b">
            <v>0</v>
          </cell>
        </row>
        <row r="320">
          <cell r="G320" t="str">
            <v>SEPARADO</v>
          </cell>
          <cell r="H320" t="str">
            <v>005860</v>
          </cell>
          <cell r="AP320" t="str">
            <v>PA</v>
          </cell>
          <cell r="AQ320">
            <v>205</v>
          </cell>
          <cell r="AS320">
            <v>41</v>
          </cell>
          <cell r="AU320" t="str">
            <v/>
          </cell>
          <cell r="BA320" t="str">
            <v>ELETRICA</v>
          </cell>
          <cell r="BC320">
            <v>0.5</v>
          </cell>
        </row>
        <row r="321">
          <cell r="G321" t="str">
            <v>SEPARADO</v>
          </cell>
          <cell r="H321" t="str">
            <v>005860</v>
          </cell>
          <cell r="AP321" t="str">
            <v>PA</v>
          </cell>
          <cell r="AQ321">
            <v>9.06</v>
          </cell>
          <cell r="AS321">
            <v>18.12</v>
          </cell>
          <cell r="AU321" t="str">
            <v/>
          </cell>
          <cell r="BA321" t="str">
            <v>ELETRICA</v>
          </cell>
          <cell r="BC321">
            <v>0.2</v>
          </cell>
        </row>
        <row r="322">
          <cell r="G322" t="str">
            <v>SEPARADO</v>
          </cell>
          <cell r="H322" t="str">
            <v>005860</v>
          </cell>
          <cell r="AP322" t="str">
            <v>PAGO</v>
          </cell>
          <cell r="AQ322">
            <v>87</v>
          </cell>
          <cell r="AS322">
            <v>87</v>
          </cell>
          <cell r="AU322">
            <v>46093</v>
          </cell>
          <cell r="BA322" t="str">
            <v>SHEET METAL</v>
          </cell>
          <cell r="BC322">
            <v>2</v>
          </cell>
        </row>
        <row r="323">
          <cell r="G323" t="str">
            <v>SEPARADO</v>
          </cell>
          <cell r="H323" t="str">
            <v>005860</v>
          </cell>
          <cell r="AP323" t="str">
            <v>PA</v>
          </cell>
          <cell r="AQ323">
            <v>12.08</v>
          </cell>
          <cell r="AS323">
            <v>24.16</v>
          </cell>
          <cell r="AU323" t="str">
            <v/>
          </cell>
          <cell r="BA323" t="str">
            <v>ELETRICA</v>
          </cell>
          <cell r="BC323">
            <v>1</v>
          </cell>
        </row>
        <row r="324">
          <cell r="G324" t="str">
            <v>SEPARADO</v>
          </cell>
          <cell r="H324" t="str">
            <v>005860</v>
          </cell>
          <cell r="AP324" t="str">
            <v>PA</v>
          </cell>
          <cell r="AQ324">
            <v>10.733499999999999</v>
          </cell>
          <cell r="AS324">
            <v>10.733499999999999</v>
          </cell>
          <cell r="AU324" t="str">
            <v/>
          </cell>
          <cell r="BA324" t="str">
            <v>ELETRICA</v>
          </cell>
          <cell r="BC324">
            <v>2</v>
          </cell>
        </row>
        <row r="325">
          <cell r="G325" t="str">
            <v>SEPARADO</v>
          </cell>
          <cell r="H325" t="str">
            <v>005860</v>
          </cell>
          <cell r="AP325" t="str">
            <v>PA</v>
          </cell>
          <cell r="AQ325">
            <v>5.16</v>
          </cell>
          <cell r="AS325">
            <v>5.16</v>
          </cell>
          <cell r="AU325" t="str">
            <v/>
          </cell>
          <cell r="BA325" t="str">
            <v>ELETRICA</v>
          </cell>
          <cell r="BC325">
            <v>1</v>
          </cell>
        </row>
        <row r="326">
          <cell r="G326" t="str">
            <v>SEPARADO</v>
          </cell>
          <cell r="H326" t="str">
            <v>005860</v>
          </cell>
          <cell r="AP326" t="str">
            <v>PA</v>
          </cell>
          <cell r="AQ326">
            <v>0</v>
          </cell>
          <cell r="AS326">
            <v>0</v>
          </cell>
          <cell r="AU326" t="str">
            <v/>
          </cell>
          <cell r="BA326" t="str">
            <v>SHEET METAL</v>
          </cell>
          <cell r="BC326">
            <v>1</v>
          </cell>
        </row>
        <row r="327">
          <cell r="G327" t="str">
            <v>RETIRADO</v>
          </cell>
          <cell r="H327" t="str">
            <v>005860</v>
          </cell>
          <cell r="AP327" t="str">
            <v>PAGO</v>
          </cell>
          <cell r="AQ327">
            <v>41</v>
          </cell>
          <cell r="AS327">
            <v>41</v>
          </cell>
          <cell r="AU327">
            <v>46093</v>
          </cell>
          <cell r="BA327" t="str">
            <v>SHEET METAL</v>
          </cell>
          <cell r="BC327">
            <v>1</v>
          </cell>
        </row>
        <row r="328">
          <cell r="G328" t="str">
            <v>SEPARADO</v>
          </cell>
          <cell r="H328" t="str">
            <v>005860</v>
          </cell>
          <cell r="AP328" t="str">
            <v>PAGO</v>
          </cell>
          <cell r="AQ328">
            <v>270</v>
          </cell>
          <cell r="AS328">
            <v>270</v>
          </cell>
          <cell r="AU328">
            <v>46093</v>
          </cell>
          <cell r="BA328" t="e">
            <v>#N/A</v>
          </cell>
          <cell r="BC328" t="b">
            <v>0</v>
          </cell>
        </row>
        <row r="329">
          <cell r="G329" t="str">
            <v>RETIRADO</v>
          </cell>
          <cell r="H329" t="str">
            <v>005860</v>
          </cell>
          <cell r="AP329" t="str">
            <v>PA</v>
          </cell>
          <cell r="AQ329">
            <v>139.05000000000001</v>
          </cell>
          <cell r="AS329">
            <v>139.05000000000001</v>
          </cell>
          <cell r="AU329" t="str">
            <v/>
          </cell>
          <cell r="BA329">
            <v>0</v>
          </cell>
          <cell r="BC329">
            <v>1</v>
          </cell>
        </row>
        <row r="330">
          <cell r="G330" t="str">
            <v>RETIRADO</v>
          </cell>
          <cell r="H330" t="str">
            <v>005860</v>
          </cell>
          <cell r="AP330" t="str">
            <v>PA</v>
          </cell>
          <cell r="AQ330">
            <v>0</v>
          </cell>
          <cell r="AS330">
            <v>0</v>
          </cell>
          <cell r="AU330" t="str">
            <v/>
          </cell>
          <cell r="BA330" t="e">
            <v>#N/A</v>
          </cell>
          <cell r="BC330" t="b">
            <v>0</v>
          </cell>
        </row>
        <row r="331">
          <cell r="G331" t="str">
            <v>RETIRADO</v>
          </cell>
          <cell r="H331" t="str">
            <v>005860</v>
          </cell>
          <cell r="AP331" t="str">
            <v>PA</v>
          </cell>
          <cell r="AQ331">
            <v>605.95000000000005</v>
          </cell>
          <cell r="AS331">
            <v>605.95000000000005</v>
          </cell>
          <cell r="AU331" t="str">
            <v/>
          </cell>
          <cell r="BA331" t="str">
            <v>ELETRICA</v>
          </cell>
          <cell r="BC331" t="b">
            <v>0</v>
          </cell>
        </row>
        <row r="332">
          <cell r="G332" t="str">
            <v>RETIRADO</v>
          </cell>
          <cell r="H332" t="str">
            <v>005860</v>
          </cell>
          <cell r="AP332" t="str">
            <v>PA</v>
          </cell>
          <cell r="AQ332">
            <v>3286.5</v>
          </cell>
          <cell r="AS332">
            <v>3286.5</v>
          </cell>
          <cell r="AU332" t="str">
            <v/>
          </cell>
          <cell r="BA332" t="str">
            <v>ELETRICA</v>
          </cell>
          <cell r="BC332" t="b">
            <v>0</v>
          </cell>
        </row>
        <row r="333">
          <cell r="G333" t="str">
            <v>SEPARADO</v>
          </cell>
          <cell r="H333" t="str">
            <v>005860</v>
          </cell>
          <cell r="AP333" t="str">
            <v>PA</v>
          </cell>
          <cell r="AQ333">
            <v>0</v>
          </cell>
          <cell r="AS333">
            <v>0</v>
          </cell>
          <cell r="AU333" t="str">
            <v/>
          </cell>
          <cell r="BA333" t="e">
            <v>#N/A</v>
          </cell>
          <cell r="BC333" t="b">
            <v>0</v>
          </cell>
        </row>
        <row r="334">
          <cell r="G334" t="str">
            <v>SEPARADO</v>
          </cell>
          <cell r="H334" t="str">
            <v>005860</v>
          </cell>
          <cell r="AP334" t="str">
            <v>PA</v>
          </cell>
          <cell r="AQ334">
            <v>0</v>
          </cell>
          <cell r="AS334">
            <v>0</v>
          </cell>
          <cell r="AU334" t="str">
            <v/>
          </cell>
          <cell r="BA334" t="e">
            <v>#N/A</v>
          </cell>
          <cell r="BC334">
            <v>1</v>
          </cell>
        </row>
        <row r="335">
          <cell r="G335" t="str">
            <v>SEPARADO</v>
          </cell>
          <cell r="H335" t="str">
            <v>005860</v>
          </cell>
          <cell r="AP335" t="str">
            <v>PA</v>
          </cell>
          <cell r="AQ335">
            <v>9.42</v>
          </cell>
          <cell r="AS335">
            <v>9.42</v>
          </cell>
          <cell r="AU335" t="str">
            <v/>
          </cell>
          <cell r="BA335" t="str">
            <v>SHEET METAL</v>
          </cell>
          <cell r="BC335">
            <v>1</v>
          </cell>
        </row>
        <row r="336">
          <cell r="G336" t="str">
            <v>SEPARADO</v>
          </cell>
          <cell r="H336" t="str">
            <v>005860</v>
          </cell>
          <cell r="AP336" t="str">
            <v>PA</v>
          </cell>
          <cell r="AQ336">
            <v>41.64</v>
          </cell>
          <cell r="AS336">
            <v>41.64</v>
          </cell>
          <cell r="AU336" t="str">
            <v/>
          </cell>
          <cell r="BA336" t="str">
            <v>ELETRICA</v>
          </cell>
          <cell r="BC336" t="e">
            <v>#REF!</v>
          </cell>
        </row>
        <row r="337">
          <cell r="G337" t="str">
            <v>SEPARADO</v>
          </cell>
          <cell r="H337" t="str">
            <v>005860</v>
          </cell>
          <cell r="AP337" t="str">
            <v>PA</v>
          </cell>
          <cell r="AQ337">
            <v>25.7</v>
          </cell>
          <cell r="AS337">
            <v>25.7</v>
          </cell>
          <cell r="AU337" t="str">
            <v/>
          </cell>
          <cell r="BA337" t="str">
            <v>ELETRICA</v>
          </cell>
          <cell r="BC337">
            <v>1</v>
          </cell>
        </row>
        <row r="338">
          <cell r="G338" t="str">
            <v>SEPARADO</v>
          </cell>
          <cell r="H338" t="str">
            <v>005860</v>
          </cell>
          <cell r="AP338" t="str">
            <v>PA</v>
          </cell>
          <cell r="AQ338">
            <v>20.8</v>
          </cell>
          <cell r="AS338">
            <v>83.2</v>
          </cell>
          <cell r="AU338" t="str">
            <v/>
          </cell>
          <cell r="BA338" t="str">
            <v>ELETRICA</v>
          </cell>
          <cell r="BC338">
            <v>1</v>
          </cell>
        </row>
        <row r="339">
          <cell r="G339" t="str">
            <v>SEPARADO</v>
          </cell>
          <cell r="H339" t="str">
            <v>005860</v>
          </cell>
          <cell r="AP339" t="str">
            <v>PA</v>
          </cell>
          <cell r="AQ339">
            <v>14</v>
          </cell>
          <cell r="AS339">
            <v>14</v>
          </cell>
          <cell r="AU339" t="str">
            <v/>
          </cell>
          <cell r="BA339" t="str">
            <v>KANBAN</v>
          </cell>
          <cell r="BC339">
            <v>4</v>
          </cell>
        </row>
        <row r="340">
          <cell r="G340" t="str">
            <v>SEPARADO</v>
          </cell>
          <cell r="H340" t="str">
            <v>005860</v>
          </cell>
          <cell r="AP340" t="str">
            <v>PA</v>
          </cell>
          <cell r="AQ340">
            <v>14.25</v>
          </cell>
          <cell r="AS340">
            <v>14.25</v>
          </cell>
          <cell r="AU340" t="str">
            <v/>
          </cell>
          <cell r="BA340" t="str">
            <v>KANBAN</v>
          </cell>
          <cell r="BC340">
            <v>1</v>
          </cell>
        </row>
        <row r="341">
          <cell r="G341" t="str">
            <v>SEPARADO</v>
          </cell>
          <cell r="H341" t="str">
            <v>005860</v>
          </cell>
          <cell r="AP341" t="str">
            <v>PA</v>
          </cell>
          <cell r="AQ341">
            <v>3.77</v>
          </cell>
          <cell r="AS341">
            <v>7.54</v>
          </cell>
          <cell r="AU341" t="str">
            <v/>
          </cell>
          <cell r="BA341">
            <v>0</v>
          </cell>
          <cell r="BC341">
            <v>1</v>
          </cell>
        </row>
        <row r="342">
          <cell r="G342" t="str">
            <v>SEPARADO</v>
          </cell>
          <cell r="H342" t="str">
            <v>005860</v>
          </cell>
          <cell r="AP342" t="str">
            <v>PAGO</v>
          </cell>
          <cell r="AQ342">
            <v>169.28749999999999</v>
          </cell>
          <cell r="AS342">
            <v>101.57249999999999</v>
          </cell>
          <cell r="AU342">
            <v>46093</v>
          </cell>
          <cell r="BA342" t="str">
            <v>ELETRICA</v>
          </cell>
          <cell r="BC342">
            <v>2</v>
          </cell>
        </row>
        <row r="343">
          <cell r="G343" t="str">
            <v>RETIRADO</v>
          </cell>
          <cell r="H343" t="str">
            <v>005860</v>
          </cell>
          <cell r="AP343" t="str">
            <v>PA</v>
          </cell>
          <cell r="AQ343">
            <v>8.9</v>
          </cell>
          <cell r="AS343">
            <v>17.8</v>
          </cell>
          <cell r="AU343" t="str">
            <v/>
          </cell>
          <cell r="BA343" t="str">
            <v>ELETRICA</v>
          </cell>
          <cell r="BC343">
            <v>0.6</v>
          </cell>
        </row>
        <row r="344">
          <cell r="G344" t="str">
            <v>SEPARADO</v>
          </cell>
          <cell r="H344" t="str">
            <v>005860</v>
          </cell>
          <cell r="AP344" t="str">
            <v>PA</v>
          </cell>
          <cell r="AQ344">
            <v>10.63</v>
          </cell>
          <cell r="AS344">
            <v>85.04</v>
          </cell>
          <cell r="AU344" t="str">
            <v/>
          </cell>
          <cell r="BA344" t="str">
            <v>ELETRICA</v>
          </cell>
          <cell r="BC344" t="b">
            <v>0</v>
          </cell>
        </row>
        <row r="345">
          <cell r="G345" t="str">
            <v>SEPARADO</v>
          </cell>
          <cell r="H345" t="str">
            <v>005860</v>
          </cell>
          <cell r="AP345" t="str">
            <v>PAGO</v>
          </cell>
          <cell r="AQ345">
            <v>28.53</v>
          </cell>
          <cell r="AS345">
            <v>228.24</v>
          </cell>
          <cell r="AU345">
            <v>46093</v>
          </cell>
          <cell r="BA345" t="e">
            <v>#N/A</v>
          </cell>
          <cell r="BC345" t="e">
            <v>#REF!</v>
          </cell>
        </row>
        <row r="346">
          <cell r="G346" t="str">
            <v>SEPARADO</v>
          </cell>
          <cell r="H346" t="str">
            <v>005860</v>
          </cell>
          <cell r="AP346" t="str">
            <v>PAGO</v>
          </cell>
          <cell r="AQ346">
            <v>19.079999999999998</v>
          </cell>
          <cell r="AS346">
            <v>114.47999999999999</v>
          </cell>
          <cell r="AU346">
            <v>46093</v>
          </cell>
          <cell r="BA346" t="str">
            <v>ELETRICA</v>
          </cell>
          <cell r="BC346">
            <v>8</v>
          </cell>
        </row>
        <row r="347">
          <cell r="G347" t="str">
            <v>FALTA</v>
          </cell>
          <cell r="H347" t="str">
            <v>005889</v>
          </cell>
          <cell r="AQ347">
            <v>8173.99</v>
          </cell>
          <cell r="AS347">
            <v>8173.99</v>
          </cell>
          <cell r="BA347" t="e">
            <v>#N/A</v>
          </cell>
          <cell r="BC347" t="e">
            <v>#REF!</v>
          </cell>
        </row>
        <row r="348">
          <cell r="G348" t="str">
            <v>SEPARADO</v>
          </cell>
          <cell r="H348" t="str">
            <v>005860</v>
          </cell>
          <cell r="AP348" t="str">
            <v>PAGO</v>
          </cell>
          <cell r="AQ348">
            <v>19.079999999999998</v>
          </cell>
          <cell r="AS348">
            <v>286.2</v>
          </cell>
          <cell r="AU348">
            <v>46093</v>
          </cell>
          <cell r="BA348" t="str">
            <v>ELETRICA</v>
          </cell>
          <cell r="BC348" t="e">
            <v>#REF!</v>
          </cell>
        </row>
        <row r="349">
          <cell r="G349" t="str">
            <v>FALTA</v>
          </cell>
          <cell r="H349" t="str">
            <v>004469</v>
          </cell>
          <cell r="AP349" t="str">
            <v>PA</v>
          </cell>
          <cell r="AQ349">
            <v>18320.689999999999</v>
          </cell>
          <cell r="AS349">
            <v>36641.379999999997</v>
          </cell>
          <cell r="AU349" t="str">
            <v>aguardando</v>
          </cell>
          <cell r="BA349" t="str">
            <v>ELETRICA</v>
          </cell>
          <cell r="BC349" t="e">
            <v>#REF!</v>
          </cell>
        </row>
        <row r="350">
          <cell r="G350" t="str">
            <v>SEPARADO</v>
          </cell>
          <cell r="H350" t="str">
            <v>005860</v>
          </cell>
          <cell r="AP350" t="str">
            <v>PA</v>
          </cell>
          <cell r="AQ350">
            <v>8.64</v>
          </cell>
          <cell r="AS350">
            <v>17.28</v>
          </cell>
          <cell r="AU350" t="str">
            <v/>
          </cell>
          <cell r="BA350" t="str">
            <v>ELETRICA</v>
          </cell>
          <cell r="BC350" t="e">
            <v>#REF!</v>
          </cell>
        </row>
        <row r="351">
          <cell r="G351" t="str">
            <v>FALTA</v>
          </cell>
          <cell r="H351" t="str">
            <v>006354</v>
          </cell>
          <cell r="AP351" t="str">
            <v>PA</v>
          </cell>
          <cell r="AQ351">
            <v>24776.46</v>
          </cell>
          <cell r="AS351">
            <v>24776.46</v>
          </cell>
          <cell r="BA351" t="str">
            <v>MOTOR</v>
          </cell>
          <cell r="BC351" t="e">
            <v>#REF!</v>
          </cell>
        </row>
        <row r="352">
          <cell r="G352" t="str">
            <v>FALTA</v>
          </cell>
          <cell r="H352" t="str">
            <v>006354</v>
          </cell>
          <cell r="AP352" t="str">
            <v>PA</v>
          </cell>
          <cell r="AQ352">
            <v>10554.29</v>
          </cell>
          <cell r="AS352">
            <v>10554.29</v>
          </cell>
          <cell r="BA352" t="str">
            <v>ALTERNADOR</v>
          </cell>
          <cell r="BC352" t="e">
            <v>#REF!</v>
          </cell>
        </row>
        <row r="353">
          <cell r="G353" t="str">
            <v>FALTA</v>
          </cell>
          <cell r="H353" t="str">
            <v>006356</v>
          </cell>
          <cell r="AP353" t="str">
            <v>PA</v>
          </cell>
          <cell r="AQ353">
            <v>24776.46</v>
          </cell>
          <cell r="AS353">
            <v>24776.46</v>
          </cell>
          <cell r="BA353" t="str">
            <v>MOTOR</v>
          </cell>
          <cell r="BC353" t="e">
            <v>#REF!</v>
          </cell>
        </row>
        <row r="354">
          <cell r="G354" t="str">
            <v>FALTA</v>
          </cell>
          <cell r="H354" t="str">
            <v>006356</v>
          </cell>
          <cell r="AP354" t="str">
            <v>PA</v>
          </cell>
          <cell r="AQ354">
            <v>10554.29</v>
          </cell>
          <cell r="AS354">
            <v>10554.29</v>
          </cell>
          <cell r="BA354" t="str">
            <v>ALTERNADOR</v>
          </cell>
          <cell r="BC354" t="e">
            <v>#REF!</v>
          </cell>
        </row>
        <row r="355">
          <cell r="G355" t="str">
            <v>FALTA</v>
          </cell>
          <cell r="H355" t="str">
            <v>006358</v>
          </cell>
          <cell r="AP355" t="str">
            <v>PA</v>
          </cell>
          <cell r="AQ355">
            <v>88099.14</v>
          </cell>
          <cell r="AS355">
            <v>88099.14</v>
          </cell>
          <cell r="BA355" t="str">
            <v>MOTOR</v>
          </cell>
          <cell r="BC355" t="e">
            <v>#REF!</v>
          </cell>
        </row>
        <row r="356">
          <cell r="G356" t="str">
            <v>FALTA</v>
          </cell>
          <cell r="H356" t="str">
            <v>006358</v>
          </cell>
          <cell r="AP356" t="str">
            <v>PA</v>
          </cell>
          <cell r="AQ356">
            <v>33799.15</v>
          </cell>
          <cell r="AS356">
            <v>33799.15</v>
          </cell>
          <cell r="BA356" t="str">
            <v>ALTERNADOR</v>
          </cell>
          <cell r="BC356" t="e">
            <v>#REF!</v>
          </cell>
        </row>
        <row r="357">
          <cell r="G357" t="str">
            <v>RETIRADO</v>
          </cell>
          <cell r="H357" t="str">
            <v>006372</v>
          </cell>
          <cell r="AP357" t="str">
            <v>PA</v>
          </cell>
          <cell r="AQ357">
            <v>4.24</v>
          </cell>
          <cell r="AS357">
            <v>21.200000000000003</v>
          </cell>
          <cell r="BA357" t="str">
            <v>ELETRICA</v>
          </cell>
        </row>
        <row r="358">
          <cell r="G358" t="str">
            <v>RETIRADO</v>
          </cell>
          <cell r="H358" t="str">
            <v>006372</v>
          </cell>
          <cell r="AP358" t="str">
            <v>PA</v>
          </cell>
          <cell r="AQ358">
            <v>9.23</v>
          </cell>
          <cell r="AS358">
            <v>147.68</v>
          </cell>
          <cell r="BA358" t="str">
            <v>ELETRICA</v>
          </cell>
        </row>
        <row r="359">
          <cell r="G359" t="str">
            <v>RETIRADO</v>
          </cell>
          <cell r="H359" t="str">
            <v>006372</v>
          </cell>
          <cell r="AP359" t="str">
            <v>PA</v>
          </cell>
          <cell r="AQ359">
            <v>2.42</v>
          </cell>
          <cell r="AS359">
            <v>9.68</v>
          </cell>
          <cell r="BA359" t="str">
            <v>ELETRICA</v>
          </cell>
        </row>
        <row r="360">
          <cell r="G360" t="str">
            <v>SEPARADO</v>
          </cell>
          <cell r="H360" t="str">
            <v>006372</v>
          </cell>
          <cell r="AP360" t="str">
            <v>PA</v>
          </cell>
          <cell r="AQ360">
            <v>26.52</v>
          </cell>
          <cell r="AS360">
            <v>26.52</v>
          </cell>
          <cell r="BA360" t="str">
            <v>ELETRICA</v>
          </cell>
        </row>
        <row r="361">
          <cell r="G361" t="str">
            <v>SEPARADO</v>
          </cell>
          <cell r="H361" t="str">
            <v>006372</v>
          </cell>
          <cell r="AP361" t="str">
            <v>PA</v>
          </cell>
          <cell r="AQ361">
            <v>37.090000000000003</v>
          </cell>
          <cell r="AS361">
            <v>148.36000000000001</v>
          </cell>
          <cell r="BA361" t="str">
            <v>ELETRICA</v>
          </cell>
        </row>
        <row r="362">
          <cell r="G362" t="str">
            <v>SEPARADO</v>
          </cell>
          <cell r="H362" t="str">
            <v>006372</v>
          </cell>
          <cell r="AP362" t="str">
            <v>PA</v>
          </cell>
          <cell r="AQ362">
            <v>62.45</v>
          </cell>
          <cell r="AS362">
            <v>3996.8</v>
          </cell>
          <cell r="BA362" t="str">
            <v>ELETRICA</v>
          </cell>
        </row>
        <row r="363">
          <cell r="G363" t="str">
            <v>SEPARADO</v>
          </cell>
          <cell r="H363" t="str">
            <v>006372</v>
          </cell>
          <cell r="AP363" t="str">
            <v>PA</v>
          </cell>
          <cell r="AQ363">
            <v>52.183799999999998</v>
          </cell>
          <cell r="AS363">
            <v>208.73519999999999</v>
          </cell>
          <cell r="BA363" t="str">
            <v>KANBAN</v>
          </cell>
        </row>
        <row r="364">
          <cell r="G364" t="str">
            <v>SEPARADO</v>
          </cell>
          <cell r="H364" t="str">
            <v>006372</v>
          </cell>
          <cell r="AP364" t="str">
            <v>PA</v>
          </cell>
          <cell r="AQ364">
            <v>0</v>
          </cell>
          <cell r="AS364">
            <v>0</v>
          </cell>
          <cell r="BA364" t="e">
            <v>#N/A</v>
          </cell>
        </row>
        <row r="365">
          <cell r="G365" t="str">
            <v>SEPARADO</v>
          </cell>
          <cell r="H365" t="str">
            <v>006372</v>
          </cell>
          <cell r="AP365" t="str">
            <v>TABELA</v>
          </cell>
          <cell r="AQ365">
            <v>42.3</v>
          </cell>
          <cell r="AS365">
            <v>338.4</v>
          </cell>
          <cell r="BA365" t="str">
            <v>ELETRICA</v>
          </cell>
        </row>
        <row r="366">
          <cell r="G366" t="str">
            <v>RETIRADO</v>
          </cell>
          <cell r="H366" t="str">
            <v>006372</v>
          </cell>
          <cell r="AP366" t="str">
            <v>TABELA</v>
          </cell>
          <cell r="AQ366">
            <v>42.3</v>
          </cell>
          <cell r="AS366">
            <v>338.4</v>
          </cell>
          <cell r="BA366" t="str">
            <v>ELETRICA</v>
          </cell>
        </row>
        <row r="367">
          <cell r="G367" t="str">
            <v>SEPARADO</v>
          </cell>
          <cell r="H367" t="str">
            <v>006372</v>
          </cell>
          <cell r="AP367" t="str">
            <v>PA</v>
          </cell>
          <cell r="AQ367">
            <v>4996.53</v>
          </cell>
          <cell r="AS367">
            <v>4996.53</v>
          </cell>
          <cell r="BA367" t="e">
            <v>#N/A</v>
          </cell>
        </row>
        <row r="368">
          <cell r="G368" t="str">
            <v>SEPARADO</v>
          </cell>
          <cell r="H368" t="str">
            <v>006372</v>
          </cell>
          <cell r="AP368" t="str">
            <v>PA</v>
          </cell>
          <cell r="AQ368">
            <v>70.61</v>
          </cell>
          <cell r="AS368">
            <v>70.61</v>
          </cell>
          <cell r="BA368" t="str">
            <v>ELETRICA</v>
          </cell>
        </row>
        <row r="369">
          <cell r="G369" t="str">
            <v>RETIRADO</v>
          </cell>
          <cell r="H369" t="str">
            <v>006372</v>
          </cell>
          <cell r="AP369" t="str">
            <v>PA</v>
          </cell>
          <cell r="AQ369">
            <v>48.61</v>
          </cell>
          <cell r="AS369">
            <v>48.61</v>
          </cell>
          <cell r="BA369" t="e">
            <v>#N/A</v>
          </cell>
        </row>
        <row r="370">
          <cell r="G370" t="str">
            <v>SEPARADO</v>
          </cell>
          <cell r="H370" t="str">
            <v>006372</v>
          </cell>
          <cell r="AP370" t="str">
            <v>PA</v>
          </cell>
          <cell r="AQ370">
            <v>35</v>
          </cell>
          <cell r="AS370">
            <v>105</v>
          </cell>
          <cell r="BA370" t="e">
            <v>#N/A</v>
          </cell>
        </row>
        <row r="371">
          <cell r="G371" t="str">
            <v>SEPARADO</v>
          </cell>
          <cell r="H371" t="str">
            <v>006372</v>
          </cell>
          <cell r="AP371" t="str">
            <v>PA</v>
          </cell>
          <cell r="AQ371">
            <v>12067.68</v>
          </cell>
          <cell r="AS371">
            <v>12067.68</v>
          </cell>
          <cell r="BA371" t="str">
            <v>ELETRICA</v>
          </cell>
        </row>
        <row r="372">
          <cell r="G372" t="str">
            <v>SEPARADO</v>
          </cell>
          <cell r="H372" t="str">
            <v>006372</v>
          </cell>
          <cell r="AP372" t="str">
            <v>TABELA</v>
          </cell>
          <cell r="AQ372">
            <v>5.55</v>
          </cell>
          <cell r="AS372">
            <v>16.649999999999999</v>
          </cell>
          <cell r="BA372" t="str">
            <v>SHEET METAL</v>
          </cell>
        </row>
        <row r="373">
          <cell r="G373" t="str">
            <v>SEPARADO</v>
          </cell>
          <cell r="H373" t="str">
            <v>006372</v>
          </cell>
          <cell r="AP373" t="str">
            <v>PA</v>
          </cell>
          <cell r="AQ373">
            <v>9.33</v>
          </cell>
          <cell r="AS373">
            <v>9.33</v>
          </cell>
          <cell r="BA373" t="str">
            <v>ELETRICA</v>
          </cell>
        </row>
        <row r="374">
          <cell r="G374" t="str">
            <v>SEPARADO</v>
          </cell>
          <cell r="H374" t="str">
            <v>006372</v>
          </cell>
          <cell r="AP374" t="str">
            <v>TABELA</v>
          </cell>
          <cell r="AQ374">
            <v>9.34</v>
          </cell>
          <cell r="AS374">
            <v>18.68</v>
          </cell>
          <cell r="BA374" t="str">
            <v>ELETRICA</v>
          </cell>
        </row>
        <row r="375">
          <cell r="G375" t="str">
            <v>SEPARADO</v>
          </cell>
          <cell r="H375" t="str">
            <v>006372</v>
          </cell>
          <cell r="AP375" t="str">
            <v>PA</v>
          </cell>
          <cell r="AQ375">
            <v>63</v>
          </cell>
          <cell r="AS375">
            <v>126</v>
          </cell>
          <cell r="BA375" t="str">
            <v>ELETRICA</v>
          </cell>
        </row>
        <row r="376">
          <cell r="G376" t="str">
            <v>RETIRADO</v>
          </cell>
          <cell r="H376" t="str">
            <v>006372</v>
          </cell>
          <cell r="AP376" t="str">
            <v>PA</v>
          </cell>
          <cell r="AQ376">
            <v>135</v>
          </cell>
          <cell r="AS376">
            <v>270</v>
          </cell>
          <cell r="BA376" t="str">
            <v>ELETRICA</v>
          </cell>
        </row>
        <row r="377">
          <cell r="G377" t="str">
            <v>RETIRADO</v>
          </cell>
          <cell r="H377" t="str">
            <v>006372</v>
          </cell>
          <cell r="AP377" t="str">
            <v>PA</v>
          </cell>
          <cell r="AQ377">
            <v>40.97</v>
          </cell>
          <cell r="AS377">
            <v>40.97</v>
          </cell>
          <cell r="BA377" t="str">
            <v>ELETRICA</v>
          </cell>
        </row>
        <row r="378">
          <cell r="G378" t="str">
            <v>SEPARADO</v>
          </cell>
          <cell r="H378" t="str">
            <v>006372</v>
          </cell>
          <cell r="AP378" t="str">
            <v>PA</v>
          </cell>
          <cell r="AQ378">
            <v>25.7</v>
          </cell>
          <cell r="AS378">
            <v>25.7</v>
          </cell>
          <cell r="BA378" t="str">
            <v>ELETRICA</v>
          </cell>
        </row>
        <row r="379">
          <cell r="G379" t="str">
            <v>SEPARADO</v>
          </cell>
          <cell r="H379" t="str">
            <v>006372</v>
          </cell>
          <cell r="AP379" t="str">
            <v>TABELA</v>
          </cell>
          <cell r="AQ379">
            <v>17.420000000000002</v>
          </cell>
          <cell r="AS379">
            <v>17.420000000000002</v>
          </cell>
          <cell r="BA379" t="e">
            <v>#N/A</v>
          </cell>
        </row>
        <row r="380">
          <cell r="G380" t="str">
            <v>SEPARADO</v>
          </cell>
          <cell r="H380" t="str">
            <v>006372</v>
          </cell>
          <cell r="AP380" t="str">
            <v>PA</v>
          </cell>
          <cell r="AQ380">
            <v>2.19</v>
          </cell>
          <cell r="AS380">
            <v>2.19</v>
          </cell>
          <cell r="BA380" t="e">
            <v>#N/A</v>
          </cell>
        </row>
        <row r="381">
          <cell r="G381" t="str">
            <v>SEPARADO</v>
          </cell>
          <cell r="H381" t="str">
            <v>006372</v>
          </cell>
          <cell r="AP381" t="str">
            <v>TABELA</v>
          </cell>
          <cell r="AQ381">
            <v>41.41</v>
          </cell>
          <cell r="AS381">
            <v>41.41</v>
          </cell>
          <cell r="BA381" t="e">
            <v>#N/A</v>
          </cell>
        </row>
        <row r="382">
          <cell r="G382" t="str">
            <v>SEPARADO</v>
          </cell>
          <cell r="H382" t="str">
            <v>006372</v>
          </cell>
          <cell r="AP382" t="str">
            <v>TABELA</v>
          </cell>
          <cell r="AQ382">
            <v>45.976050000000001</v>
          </cell>
          <cell r="AS382">
            <v>45.976050000000001</v>
          </cell>
          <cell r="BA382" t="e">
            <v>#N/A</v>
          </cell>
        </row>
        <row r="383">
          <cell r="G383" t="str">
            <v>SEPARADO</v>
          </cell>
          <cell r="H383" t="str">
            <v>006372</v>
          </cell>
          <cell r="AP383" t="str">
            <v>TABELA</v>
          </cell>
          <cell r="AQ383">
            <v>18.78</v>
          </cell>
          <cell r="AS383">
            <v>18.78</v>
          </cell>
          <cell r="BA383" t="e">
            <v>#N/A</v>
          </cell>
        </row>
        <row r="384">
          <cell r="G384" t="str">
            <v>SEPARADO</v>
          </cell>
          <cell r="H384" t="str">
            <v>006372</v>
          </cell>
          <cell r="AP384" t="str">
            <v>TABELA</v>
          </cell>
          <cell r="AQ384">
            <v>2.19</v>
          </cell>
          <cell r="AS384">
            <v>2.19</v>
          </cell>
          <cell r="BA384" t="e">
            <v>#N/A</v>
          </cell>
        </row>
        <row r="385">
          <cell r="G385" t="str">
            <v>SEPARADO</v>
          </cell>
          <cell r="H385" t="str">
            <v>006372</v>
          </cell>
          <cell r="AP385" t="str">
            <v>TABELA</v>
          </cell>
          <cell r="AQ385">
            <v>42.8</v>
          </cell>
          <cell r="AS385">
            <v>42.8</v>
          </cell>
          <cell r="BA385" t="e">
            <v>#N/A</v>
          </cell>
        </row>
        <row r="386">
          <cell r="G386" t="str">
            <v>SEPARADO</v>
          </cell>
          <cell r="H386" t="str">
            <v>006372</v>
          </cell>
          <cell r="AP386" t="str">
            <v>TABELA</v>
          </cell>
          <cell r="AQ386">
            <v>45.976050000000001</v>
          </cell>
          <cell r="AS386">
            <v>45.976050000000001</v>
          </cell>
          <cell r="BA386" t="e">
            <v>#N/A</v>
          </cell>
        </row>
        <row r="387">
          <cell r="G387" t="str">
            <v>RETIRADO</v>
          </cell>
          <cell r="H387" t="str">
            <v>006372</v>
          </cell>
          <cell r="AP387" t="str">
            <v>PA</v>
          </cell>
          <cell r="AQ387">
            <v>574.60833333333335</v>
          </cell>
          <cell r="AS387">
            <v>3447.65</v>
          </cell>
          <cell r="BA387" t="str">
            <v>ELETRICA</v>
          </cell>
        </row>
        <row r="388">
          <cell r="G388" t="str">
            <v>FALTA</v>
          </cell>
          <cell r="H388" t="str">
            <v>006372</v>
          </cell>
          <cell r="AP388" t="str">
            <v>PA</v>
          </cell>
          <cell r="AQ388">
            <v>339.55491999999998</v>
          </cell>
          <cell r="AR388">
            <v>3.2500000000000001E-2</v>
          </cell>
          <cell r="AS388">
            <v>2048.3650548999999</v>
          </cell>
          <cell r="AU388">
            <v>46251</v>
          </cell>
          <cell r="BA388" t="str">
            <v>ELETRICA</v>
          </cell>
        </row>
        <row r="389">
          <cell r="G389" t="str">
            <v>FALTA</v>
          </cell>
          <cell r="H389" t="str">
            <v>006372</v>
          </cell>
          <cell r="AP389" t="str">
            <v>PA</v>
          </cell>
          <cell r="AQ389">
            <v>182</v>
          </cell>
          <cell r="AR389">
            <v>6.5000000000000002E-2</v>
          </cell>
          <cell r="AS389">
            <v>193.83</v>
          </cell>
          <cell r="AU389">
            <v>46251</v>
          </cell>
          <cell r="BA389" t="str">
            <v>ELETRICA</v>
          </cell>
        </row>
        <row r="390">
          <cell r="G390" t="str">
            <v>SEPARADO</v>
          </cell>
          <cell r="H390" t="str">
            <v>006372</v>
          </cell>
          <cell r="AP390" t="str">
            <v>PA</v>
          </cell>
          <cell r="AQ390">
            <v>36</v>
          </cell>
          <cell r="AS390">
            <v>72</v>
          </cell>
          <cell r="BA390" t="str">
            <v>MECANICA</v>
          </cell>
        </row>
        <row r="391">
          <cell r="G391" t="str">
            <v>SEPARADO</v>
          </cell>
          <cell r="H391" t="str">
            <v>006372</v>
          </cell>
          <cell r="AP391" t="str">
            <v>PA</v>
          </cell>
          <cell r="AQ391">
            <v>0</v>
          </cell>
          <cell r="AS391">
            <v>0</v>
          </cell>
          <cell r="BA391" t="str">
            <v>MECANICA</v>
          </cell>
        </row>
        <row r="392">
          <cell r="G392" t="str">
            <v>FALTA</v>
          </cell>
          <cell r="H392" t="str">
            <v>006372</v>
          </cell>
          <cell r="AP392" t="str">
            <v>PA</v>
          </cell>
          <cell r="AQ392">
            <v>75</v>
          </cell>
          <cell r="AR392">
            <v>0</v>
          </cell>
          <cell r="AS392">
            <v>225</v>
          </cell>
          <cell r="BA392" t="str">
            <v>MECANICA</v>
          </cell>
        </row>
        <row r="393">
          <cell r="G393" t="str">
            <v>FALTA</v>
          </cell>
          <cell r="H393" t="str">
            <v>006372</v>
          </cell>
          <cell r="AP393" t="str">
            <v>PA</v>
          </cell>
          <cell r="AQ393">
            <v>12</v>
          </cell>
          <cell r="AR393">
            <v>0</v>
          </cell>
          <cell r="AS393">
            <v>12</v>
          </cell>
          <cell r="BA393" t="str">
            <v>SHEET METAL</v>
          </cell>
        </row>
        <row r="394">
          <cell r="G394" t="str">
            <v>SEPARADO</v>
          </cell>
          <cell r="H394" t="str">
            <v>006372</v>
          </cell>
          <cell r="AP394" t="str">
            <v>PA</v>
          </cell>
          <cell r="AQ394">
            <v>335.34000000000003</v>
          </cell>
          <cell r="AS394">
            <v>335.34000000000003</v>
          </cell>
          <cell r="BA394" t="str">
            <v>MECANICA</v>
          </cell>
        </row>
        <row r="395">
          <cell r="G395" t="str">
            <v>SEPARADO</v>
          </cell>
          <cell r="H395" t="str">
            <v>006372</v>
          </cell>
          <cell r="AP395" t="str">
            <v>PA</v>
          </cell>
          <cell r="AQ395">
            <v>3604.6</v>
          </cell>
          <cell r="AS395">
            <v>21627.599999999999</v>
          </cell>
          <cell r="BA395" t="str">
            <v>MECANICA</v>
          </cell>
        </row>
        <row r="396">
          <cell r="G396" t="str">
            <v>RETIRADO</v>
          </cell>
          <cell r="H396" t="str">
            <v>006372</v>
          </cell>
          <cell r="AP396" t="str">
            <v>PA</v>
          </cell>
          <cell r="AQ396">
            <v>8548.9321</v>
          </cell>
          <cell r="AS396">
            <v>8548.9321</v>
          </cell>
          <cell r="BA396" t="str">
            <v>ELETRICA</v>
          </cell>
        </row>
        <row r="397">
          <cell r="G397" t="str">
            <v>SEPARADO</v>
          </cell>
          <cell r="H397" t="str">
            <v>006372</v>
          </cell>
          <cell r="AP397" t="str">
            <v>PA</v>
          </cell>
          <cell r="AQ397">
            <v>28.64</v>
          </cell>
          <cell r="AS397">
            <v>28.64</v>
          </cell>
          <cell r="BA397" t="str">
            <v>SHEET METAL</v>
          </cell>
        </row>
        <row r="398">
          <cell r="G398" t="str">
            <v>FALTA</v>
          </cell>
          <cell r="H398" t="str">
            <v>006372</v>
          </cell>
          <cell r="AP398" t="str">
            <v>PA</v>
          </cell>
          <cell r="AQ398">
            <v>111.2</v>
          </cell>
          <cell r="AR398">
            <v>0</v>
          </cell>
          <cell r="AS398">
            <v>111.2</v>
          </cell>
          <cell r="AU398">
            <v>46251</v>
          </cell>
          <cell r="BA398" t="str">
            <v>MECANICA</v>
          </cell>
        </row>
        <row r="399">
          <cell r="G399" t="str">
            <v>FALTA</v>
          </cell>
          <cell r="H399" t="str">
            <v>006372</v>
          </cell>
          <cell r="AP399" t="str">
            <v>PA</v>
          </cell>
          <cell r="AQ399">
            <v>6</v>
          </cell>
          <cell r="AR399">
            <v>0</v>
          </cell>
          <cell r="AS399">
            <v>12</v>
          </cell>
          <cell r="AU399">
            <v>46251</v>
          </cell>
          <cell r="BA399" t="str">
            <v>MECANICA</v>
          </cell>
        </row>
        <row r="400">
          <cell r="G400" t="str">
            <v>FALTA</v>
          </cell>
          <cell r="H400" t="str">
            <v>006372</v>
          </cell>
          <cell r="AP400" t="str">
            <v>PA</v>
          </cell>
          <cell r="AQ400">
            <v>5</v>
          </cell>
          <cell r="AR400">
            <v>0</v>
          </cell>
          <cell r="AS400">
            <v>20</v>
          </cell>
          <cell r="AU400">
            <v>46251</v>
          </cell>
          <cell r="BA400" t="str">
            <v>MECANICA</v>
          </cell>
        </row>
        <row r="401">
          <cell r="G401" t="str">
            <v>SEPARADO</v>
          </cell>
          <cell r="H401" t="str">
            <v>006372</v>
          </cell>
          <cell r="AP401" t="str">
            <v>PA</v>
          </cell>
          <cell r="AQ401">
            <v>2.36</v>
          </cell>
          <cell r="AS401">
            <v>4.72</v>
          </cell>
          <cell r="BA401" t="str">
            <v>MECANICA</v>
          </cell>
        </row>
        <row r="402">
          <cell r="G402" t="str">
            <v>SEPARADO</v>
          </cell>
          <cell r="H402" t="str">
            <v>006372</v>
          </cell>
          <cell r="AP402" t="str">
            <v>PA</v>
          </cell>
          <cell r="AQ402">
            <v>2.65</v>
          </cell>
          <cell r="AS402">
            <v>2.65</v>
          </cell>
          <cell r="BA402" t="str">
            <v>MECANICA</v>
          </cell>
        </row>
        <row r="403">
          <cell r="G403" t="str">
            <v>SEPARADO</v>
          </cell>
          <cell r="H403" t="str">
            <v>006372</v>
          </cell>
          <cell r="AP403" t="str">
            <v>PA</v>
          </cell>
          <cell r="AQ403">
            <v>4.5999999999999996</v>
          </cell>
          <cell r="AS403">
            <v>4.5999999999999996</v>
          </cell>
          <cell r="BA403" t="str">
            <v>MECANICA</v>
          </cell>
        </row>
        <row r="404">
          <cell r="G404" t="str">
            <v>SEPARADO</v>
          </cell>
          <cell r="H404" t="str">
            <v>006372</v>
          </cell>
          <cell r="AP404" t="str">
            <v>PA</v>
          </cell>
          <cell r="AQ404">
            <v>52</v>
          </cell>
          <cell r="AS404">
            <v>78</v>
          </cell>
          <cell r="BA404" t="str">
            <v>KANBAN</v>
          </cell>
        </row>
        <row r="405">
          <cell r="G405" t="str">
            <v>SEPARADO</v>
          </cell>
          <cell r="H405" t="str">
            <v>006372</v>
          </cell>
          <cell r="AP405" t="str">
            <v>PA</v>
          </cell>
          <cell r="AQ405">
            <v>80</v>
          </cell>
          <cell r="AS405">
            <v>280</v>
          </cell>
          <cell r="BA405" t="str">
            <v>KANBAN</v>
          </cell>
        </row>
        <row r="406">
          <cell r="G406" t="str">
            <v>FALTA</v>
          </cell>
          <cell r="H406" t="str">
            <v>006372</v>
          </cell>
          <cell r="AP406" t="str">
            <v>PA</v>
          </cell>
          <cell r="AQ406">
            <v>177061</v>
          </cell>
          <cell r="AR406">
            <v>0</v>
          </cell>
          <cell r="AS406">
            <v>177061</v>
          </cell>
          <cell r="AU406">
            <v>46251</v>
          </cell>
          <cell r="BA406" t="str">
            <v>MOTOR</v>
          </cell>
        </row>
        <row r="407">
          <cell r="G407" t="str">
            <v>RETIRADO</v>
          </cell>
          <cell r="H407" t="str">
            <v>006372</v>
          </cell>
          <cell r="AP407" t="str">
            <v>PA</v>
          </cell>
          <cell r="AQ407">
            <v>43411.049970335996</v>
          </cell>
          <cell r="AS407">
            <v>43411.049970335996</v>
          </cell>
          <cell r="BA407" t="str">
            <v>ALTERNADOR</v>
          </cell>
        </row>
        <row r="408">
          <cell r="G408" t="str">
            <v>RETIRADO</v>
          </cell>
          <cell r="H408" t="str">
            <v>006372</v>
          </cell>
          <cell r="AP408" t="str">
            <v>PAGO</v>
          </cell>
          <cell r="AQ408">
            <v>45408.585014999997</v>
          </cell>
          <cell r="AR408">
            <v>0</v>
          </cell>
          <cell r="AS408">
            <v>45408.585014999997</v>
          </cell>
          <cell r="AU408">
            <v>46272</v>
          </cell>
          <cell r="BA408" t="str">
            <v>ALTERNADOR</v>
          </cell>
        </row>
        <row r="409">
          <cell r="G409" t="str">
            <v>SEPARADO</v>
          </cell>
          <cell r="H409" t="str">
            <v>006372</v>
          </cell>
          <cell r="AP409" t="str">
            <v>PAGO</v>
          </cell>
          <cell r="AQ409">
            <v>45408.585014999997</v>
          </cell>
          <cell r="AR409">
            <v>0</v>
          </cell>
          <cell r="AS409">
            <v>45408.585014999997</v>
          </cell>
          <cell r="AU409">
            <v>46272</v>
          </cell>
          <cell r="BA409" t="str">
            <v>ALTERNADOR</v>
          </cell>
        </row>
        <row r="410">
          <cell r="G410" t="str">
            <v>SEPARADO</v>
          </cell>
          <cell r="H410" t="str">
            <v>006372</v>
          </cell>
          <cell r="AP410" t="str">
            <v>PA</v>
          </cell>
          <cell r="AQ410">
            <v>149.06</v>
          </cell>
          <cell r="AS410">
            <v>149.06</v>
          </cell>
          <cell r="BA410" t="str">
            <v>MECANICA</v>
          </cell>
        </row>
        <row r="411">
          <cell r="G411" t="str">
            <v>FALTA</v>
          </cell>
          <cell r="H411" t="str">
            <v>006372</v>
          </cell>
          <cell r="AP411" t="str">
            <v>PA</v>
          </cell>
          <cell r="AQ411">
            <v>48</v>
          </cell>
          <cell r="AR411">
            <v>0</v>
          </cell>
          <cell r="AS411">
            <v>48</v>
          </cell>
          <cell r="AU411">
            <v>46251</v>
          </cell>
          <cell r="BA411" t="str">
            <v>SHEET METAL</v>
          </cell>
        </row>
        <row r="412">
          <cell r="G412" t="str">
            <v>SEPARADO</v>
          </cell>
          <cell r="H412" t="str">
            <v>006372</v>
          </cell>
          <cell r="AP412" t="str">
            <v>PA</v>
          </cell>
          <cell r="AQ412">
            <v>2057</v>
          </cell>
          <cell r="AS412">
            <v>2057</v>
          </cell>
          <cell r="BA412" t="str">
            <v>MECANICA</v>
          </cell>
        </row>
        <row r="413">
          <cell r="G413" t="str">
            <v>FALTA</v>
          </cell>
          <cell r="H413" t="str">
            <v>006372</v>
          </cell>
          <cell r="AP413" t="str">
            <v>PA</v>
          </cell>
          <cell r="AQ413">
            <v>148</v>
          </cell>
          <cell r="AR413">
            <v>0</v>
          </cell>
          <cell r="AS413">
            <v>148</v>
          </cell>
          <cell r="BA413" t="str">
            <v>MECANICA</v>
          </cell>
        </row>
        <row r="414">
          <cell r="G414" t="str">
            <v>SEPARADO</v>
          </cell>
          <cell r="H414" t="str">
            <v>006372</v>
          </cell>
          <cell r="AP414" t="str">
            <v>COTAÇÃO</v>
          </cell>
          <cell r="AQ414">
            <v>26.63</v>
          </cell>
          <cell r="AS414">
            <v>26.63</v>
          </cell>
          <cell r="BA414" t="str">
            <v>MECANICA</v>
          </cell>
        </row>
        <row r="415">
          <cell r="G415" t="str">
            <v>SEPARADO</v>
          </cell>
          <cell r="H415" t="str">
            <v>006372</v>
          </cell>
          <cell r="AP415" t="str">
            <v>PA</v>
          </cell>
          <cell r="AQ415">
            <v>67.58</v>
          </cell>
          <cell r="AS415">
            <v>67.58</v>
          </cell>
          <cell r="BA415" t="str">
            <v>SHEET METAL</v>
          </cell>
        </row>
        <row r="416">
          <cell r="G416" t="str">
            <v>FALTA</v>
          </cell>
          <cell r="H416" t="str">
            <v>006372</v>
          </cell>
          <cell r="AP416" t="str">
            <v>PA</v>
          </cell>
          <cell r="AQ416">
            <v>15</v>
          </cell>
          <cell r="AR416">
            <v>0</v>
          </cell>
          <cell r="AS416">
            <v>30</v>
          </cell>
          <cell r="BA416" t="str">
            <v>MECANICA</v>
          </cell>
        </row>
        <row r="417">
          <cell r="G417" t="str">
            <v>SEPARADO</v>
          </cell>
          <cell r="H417" t="str">
            <v>006372</v>
          </cell>
          <cell r="AP417" t="str">
            <v>PA</v>
          </cell>
          <cell r="AQ417">
            <v>150</v>
          </cell>
          <cell r="AR417">
            <v>3.2500000000000001E-2</v>
          </cell>
          <cell r="AS417">
            <v>154.875</v>
          </cell>
          <cell r="BA417" t="str">
            <v>SHEET METAL</v>
          </cell>
        </row>
        <row r="418">
          <cell r="G418" t="str">
            <v>FALTA</v>
          </cell>
          <cell r="H418" t="str">
            <v>006372</v>
          </cell>
          <cell r="AP418" t="str">
            <v>PA</v>
          </cell>
          <cell r="AQ418">
            <v>148</v>
          </cell>
          <cell r="AR418">
            <v>0</v>
          </cell>
          <cell r="AS418">
            <v>148</v>
          </cell>
          <cell r="BA418" t="str">
            <v>SHEET METAL</v>
          </cell>
        </row>
        <row r="419">
          <cell r="G419" t="str">
            <v>FALTA</v>
          </cell>
          <cell r="H419" t="str">
            <v>006372</v>
          </cell>
          <cell r="AP419" t="str">
            <v>PA</v>
          </cell>
          <cell r="AQ419">
            <v>383</v>
          </cell>
          <cell r="AR419">
            <v>0</v>
          </cell>
          <cell r="AS419">
            <v>383</v>
          </cell>
          <cell r="BA419" t="str">
            <v>SHEET METAL</v>
          </cell>
        </row>
        <row r="420">
          <cell r="G420" t="str">
            <v>SEPARADO</v>
          </cell>
          <cell r="H420" t="str">
            <v>006372</v>
          </cell>
          <cell r="AP420" t="str">
            <v>PA</v>
          </cell>
          <cell r="AQ420">
            <v>795</v>
          </cell>
          <cell r="AS420">
            <v>1590</v>
          </cell>
          <cell r="BA420" t="str">
            <v>MECANICA</v>
          </cell>
        </row>
        <row r="421">
          <cell r="G421" t="str">
            <v>SEPARADO</v>
          </cell>
          <cell r="H421" t="str">
            <v>006372</v>
          </cell>
          <cell r="AP421" t="str">
            <v>PA</v>
          </cell>
          <cell r="AQ421">
            <v>42.68</v>
          </cell>
          <cell r="AS421">
            <v>42.68</v>
          </cell>
          <cell r="BA421" t="str">
            <v>MECANICA</v>
          </cell>
        </row>
        <row r="422">
          <cell r="G422" t="str">
            <v>SEPARADO</v>
          </cell>
          <cell r="H422" t="str">
            <v>006372</v>
          </cell>
          <cell r="AP422" t="str">
            <v>PA</v>
          </cell>
          <cell r="AQ422">
            <v>215.73</v>
          </cell>
          <cell r="AS422">
            <v>215.73</v>
          </cell>
          <cell r="BA422" t="str">
            <v>MECANICA</v>
          </cell>
        </row>
        <row r="423">
          <cell r="G423" t="str">
            <v>SEPARADO</v>
          </cell>
          <cell r="H423" t="str">
            <v>006372</v>
          </cell>
          <cell r="AP423" t="str">
            <v>PA</v>
          </cell>
          <cell r="AQ423">
            <v>4762.54</v>
          </cell>
          <cell r="AS423">
            <v>4762.54</v>
          </cell>
          <cell r="BA423" t="str">
            <v>MECANICA</v>
          </cell>
        </row>
        <row r="424">
          <cell r="G424" t="str">
            <v>SEPARADO</v>
          </cell>
          <cell r="H424" t="str">
            <v>006372</v>
          </cell>
          <cell r="AP424" t="str">
            <v>PA</v>
          </cell>
          <cell r="AQ424">
            <v>0</v>
          </cell>
          <cell r="AS424">
            <v>0</v>
          </cell>
          <cell r="BA424" t="e">
            <v>#N/A</v>
          </cell>
        </row>
        <row r="425">
          <cell r="G425" t="str">
            <v>FALTA</v>
          </cell>
          <cell r="H425" t="str">
            <v>006372</v>
          </cell>
          <cell r="AP425" t="str">
            <v>PA</v>
          </cell>
          <cell r="AQ425">
            <v>503.31</v>
          </cell>
          <cell r="AR425">
            <v>0</v>
          </cell>
          <cell r="AS425">
            <v>503.31</v>
          </cell>
          <cell r="AU425">
            <v>46251</v>
          </cell>
          <cell r="BA425" t="str">
            <v>MECANICA</v>
          </cell>
        </row>
        <row r="426">
          <cell r="G426" t="str">
            <v>SEPARADO</v>
          </cell>
          <cell r="H426" t="str">
            <v>006372</v>
          </cell>
          <cell r="AP426" t="str">
            <v>PA</v>
          </cell>
          <cell r="AQ426">
            <v>334.8</v>
          </cell>
          <cell r="AS426">
            <v>669.6</v>
          </cell>
          <cell r="BA426" t="str">
            <v>SHEET METAL</v>
          </cell>
        </row>
        <row r="427">
          <cell r="G427" t="str">
            <v>FALTA</v>
          </cell>
          <cell r="H427" t="str">
            <v>006372</v>
          </cell>
          <cell r="AP427" t="str">
            <v>PA</v>
          </cell>
          <cell r="AQ427">
            <v>6574</v>
          </cell>
          <cell r="AR427">
            <v>0</v>
          </cell>
          <cell r="AS427">
            <v>6574</v>
          </cell>
          <cell r="BA427" t="str">
            <v>BASE</v>
          </cell>
        </row>
        <row r="428">
          <cell r="G428" t="str">
            <v>FALTA</v>
          </cell>
          <cell r="H428" t="str">
            <v>006372</v>
          </cell>
          <cell r="AP428" t="str">
            <v>PA</v>
          </cell>
          <cell r="AQ428">
            <v>785</v>
          </cell>
          <cell r="AR428">
            <v>0</v>
          </cell>
          <cell r="AS428">
            <v>1570</v>
          </cell>
          <cell r="BA428" t="str">
            <v>SHEET METAL</v>
          </cell>
        </row>
        <row r="429">
          <cell r="G429" t="str">
            <v>SEPARADO</v>
          </cell>
          <cell r="H429" t="str">
            <v>006372</v>
          </cell>
          <cell r="AP429" t="str">
            <v>PA</v>
          </cell>
          <cell r="AQ429">
            <v>190</v>
          </cell>
          <cell r="AR429">
            <v>3.2500000000000001E-2</v>
          </cell>
          <cell r="AS429">
            <v>196.17500000000001</v>
          </cell>
          <cell r="BA429" t="str">
            <v>SHEET METAL</v>
          </cell>
        </row>
        <row r="430">
          <cell r="G430" t="str">
            <v>SEPARADO</v>
          </cell>
          <cell r="H430" t="str">
            <v>006372</v>
          </cell>
          <cell r="AP430" t="str">
            <v>PA</v>
          </cell>
          <cell r="AQ430">
            <v>1600</v>
          </cell>
          <cell r="AS430">
            <v>1600</v>
          </cell>
          <cell r="BA430" t="str">
            <v>SHEET METAL</v>
          </cell>
        </row>
        <row r="431">
          <cell r="G431" t="str">
            <v>FALTA</v>
          </cell>
          <cell r="H431" t="str">
            <v>006372</v>
          </cell>
          <cell r="AP431" t="str">
            <v>PA</v>
          </cell>
          <cell r="AQ431">
            <v>17700</v>
          </cell>
          <cell r="AR431">
            <v>0</v>
          </cell>
          <cell r="AS431">
            <v>17700</v>
          </cell>
          <cell r="BA431" t="str">
            <v>CARENAGEM</v>
          </cell>
        </row>
        <row r="432">
          <cell r="G432" t="str">
            <v>SEPARADO</v>
          </cell>
          <cell r="H432" t="str">
            <v>006372</v>
          </cell>
          <cell r="AP432" t="str">
            <v>PA</v>
          </cell>
          <cell r="AQ432">
            <v>385</v>
          </cell>
          <cell r="AS432">
            <v>385</v>
          </cell>
          <cell r="BA432" t="str">
            <v>SHEET METAL</v>
          </cell>
        </row>
        <row r="433">
          <cell r="G433" t="str">
            <v>SEPARADO</v>
          </cell>
          <cell r="H433" t="str">
            <v>006372</v>
          </cell>
          <cell r="AP433" t="str">
            <v>PA</v>
          </cell>
          <cell r="AQ433">
            <v>71.28</v>
          </cell>
          <cell r="AS433">
            <v>71.28</v>
          </cell>
          <cell r="BA433" t="str">
            <v>SHEET METAL</v>
          </cell>
        </row>
        <row r="434">
          <cell r="G434" t="str">
            <v>SEPARADO</v>
          </cell>
          <cell r="H434" t="str">
            <v>006372</v>
          </cell>
          <cell r="AP434" t="str">
            <v>PA</v>
          </cell>
          <cell r="AQ434">
            <v>117</v>
          </cell>
          <cell r="AS434">
            <v>234</v>
          </cell>
          <cell r="BA434" t="str">
            <v>SHEET METAL</v>
          </cell>
        </row>
        <row r="435">
          <cell r="G435" t="str">
            <v>SEPARADO</v>
          </cell>
          <cell r="H435" t="str">
            <v>006372</v>
          </cell>
          <cell r="AP435" t="str">
            <v>PA</v>
          </cell>
          <cell r="AQ435">
            <v>284.68</v>
          </cell>
          <cell r="AS435">
            <v>569.36</v>
          </cell>
          <cell r="BA435" t="str">
            <v>SHEET METAL</v>
          </cell>
        </row>
        <row r="436">
          <cell r="G436" t="str">
            <v>FALTA</v>
          </cell>
          <cell r="H436" t="str">
            <v>006372</v>
          </cell>
          <cell r="AP436" t="str">
            <v>PA</v>
          </cell>
          <cell r="AQ436">
            <v>0</v>
          </cell>
          <cell r="AR436">
            <v>0</v>
          </cell>
          <cell r="AS436">
            <v>0</v>
          </cell>
          <cell r="BA436" t="str">
            <v>MECANICA</v>
          </cell>
        </row>
        <row r="437">
          <cell r="G437" t="str">
            <v>FALTA</v>
          </cell>
          <cell r="H437" t="str">
            <v>006372</v>
          </cell>
          <cell r="AP437" t="str">
            <v>PA</v>
          </cell>
          <cell r="AQ437">
            <v>15</v>
          </cell>
          <cell r="AR437">
            <v>0</v>
          </cell>
          <cell r="AS437">
            <v>15</v>
          </cell>
          <cell r="BA437" t="str">
            <v>SHEET METAL</v>
          </cell>
        </row>
        <row r="438">
          <cell r="G438" t="str">
            <v>FALTA</v>
          </cell>
          <cell r="H438" t="str">
            <v>006372</v>
          </cell>
          <cell r="AP438" t="str">
            <v>PA</v>
          </cell>
          <cell r="AQ438">
            <v>525</v>
          </cell>
          <cell r="AR438">
            <v>0</v>
          </cell>
          <cell r="AS438">
            <v>525</v>
          </cell>
          <cell r="BA438" t="str">
            <v>SHEET METAL</v>
          </cell>
        </row>
        <row r="439">
          <cell r="G439" t="str">
            <v>SEPARADO</v>
          </cell>
          <cell r="H439" t="str">
            <v>006372</v>
          </cell>
          <cell r="AP439" t="str">
            <v>PA</v>
          </cell>
          <cell r="AQ439">
            <v>5.58</v>
          </cell>
          <cell r="AS439">
            <v>66.960000000000008</v>
          </cell>
          <cell r="BA439" t="str">
            <v>KANBAN</v>
          </cell>
        </row>
        <row r="440">
          <cell r="G440" t="str">
            <v>SEPARADO</v>
          </cell>
          <cell r="H440" t="str">
            <v>006372</v>
          </cell>
          <cell r="AP440" t="str">
            <v>PA</v>
          </cell>
          <cell r="AQ440">
            <v>639.17999999999995</v>
          </cell>
          <cell r="AS440">
            <v>5113.4399999999996</v>
          </cell>
          <cell r="BA440" t="str">
            <v>KANBAN</v>
          </cell>
        </row>
        <row r="441">
          <cell r="G441" t="str">
            <v>SEPARADO</v>
          </cell>
          <cell r="H441" t="str">
            <v>006372</v>
          </cell>
          <cell r="AP441" t="str">
            <v>PA</v>
          </cell>
          <cell r="AQ441">
            <v>76.92</v>
          </cell>
          <cell r="AS441">
            <v>153.84</v>
          </cell>
          <cell r="BA441" t="str">
            <v>MECANICA</v>
          </cell>
        </row>
        <row r="442">
          <cell r="G442" t="str">
            <v>FALTA</v>
          </cell>
          <cell r="H442" t="str">
            <v>006372</v>
          </cell>
          <cell r="AP442" t="str">
            <v>PA</v>
          </cell>
          <cell r="AQ442">
            <v>35</v>
          </cell>
          <cell r="AR442">
            <v>0</v>
          </cell>
          <cell r="AS442">
            <v>105</v>
          </cell>
          <cell r="AU442">
            <v>46251</v>
          </cell>
          <cell r="BA442" t="str">
            <v>MECANICA</v>
          </cell>
        </row>
        <row r="443">
          <cell r="G443" t="str">
            <v>SEPARADO</v>
          </cell>
          <cell r="H443" t="str">
            <v>006372</v>
          </cell>
          <cell r="AP443" t="str">
            <v>PA</v>
          </cell>
          <cell r="AQ443">
            <v>28.47</v>
          </cell>
          <cell r="AS443">
            <v>28.47</v>
          </cell>
          <cell r="BA443" t="str">
            <v>MECANICA</v>
          </cell>
        </row>
        <row r="444">
          <cell r="G444" t="str">
            <v>SEPARADO</v>
          </cell>
          <cell r="H444" t="str">
            <v>006372</v>
          </cell>
          <cell r="AP444" t="str">
            <v>PA</v>
          </cell>
          <cell r="AQ444">
            <v>28.5</v>
          </cell>
          <cell r="AS444">
            <v>28.5</v>
          </cell>
          <cell r="BA444" t="str">
            <v>MECANICA</v>
          </cell>
        </row>
        <row r="445">
          <cell r="G445" t="str">
            <v>SEPARADO</v>
          </cell>
          <cell r="H445" t="str">
            <v>006372</v>
          </cell>
          <cell r="AP445" t="str">
            <v>PA</v>
          </cell>
          <cell r="AQ445">
            <v>76.92</v>
          </cell>
          <cell r="AS445">
            <v>153.84</v>
          </cell>
          <cell r="BA445" t="str">
            <v>MECANICA</v>
          </cell>
        </row>
        <row r="446">
          <cell r="G446" t="str">
            <v>SEPARADO</v>
          </cell>
          <cell r="H446" t="str">
            <v>006372</v>
          </cell>
          <cell r="AP446" t="str">
            <v>PA</v>
          </cell>
          <cell r="AQ446">
            <v>98.19</v>
          </cell>
          <cell r="AS446">
            <v>98.19</v>
          </cell>
          <cell r="BA446" t="str">
            <v>MECANICA</v>
          </cell>
        </row>
        <row r="447">
          <cell r="G447" t="str">
            <v>SEPARADO</v>
          </cell>
          <cell r="H447" t="str">
            <v>006372</v>
          </cell>
          <cell r="AP447" t="str">
            <v>PA</v>
          </cell>
          <cell r="AQ447">
            <v>11.05</v>
          </cell>
          <cell r="AS447">
            <v>22.1</v>
          </cell>
          <cell r="BA447" t="str">
            <v>ELETRICA</v>
          </cell>
        </row>
        <row r="448">
          <cell r="G448" t="str">
            <v>SEPARADO</v>
          </cell>
          <cell r="H448" t="str">
            <v>006372</v>
          </cell>
          <cell r="AP448" t="str">
            <v>PA</v>
          </cell>
          <cell r="AQ448">
            <v>113.93</v>
          </cell>
          <cell r="AS448">
            <v>113.93</v>
          </cell>
          <cell r="BA448" t="str">
            <v>MECANICA</v>
          </cell>
        </row>
        <row r="449">
          <cell r="G449" t="str">
            <v>SEPARADO</v>
          </cell>
          <cell r="H449" t="str">
            <v>006372</v>
          </cell>
          <cell r="AP449" t="str">
            <v>PA</v>
          </cell>
          <cell r="AQ449">
            <v>101.2</v>
          </cell>
          <cell r="AS449">
            <v>101.2</v>
          </cell>
          <cell r="BA449" t="str">
            <v>MECANICA</v>
          </cell>
        </row>
        <row r="450">
          <cell r="G450" t="str">
            <v>SEPARADO</v>
          </cell>
          <cell r="H450" t="str">
            <v>006372</v>
          </cell>
          <cell r="AP450" t="str">
            <v>PA</v>
          </cell>
          <cell r="AQ450">
            <v>0.69</v>
          </cell>
          <cell r="AS450">
            <v>8.2799999999999994</v>
          </cell>
          <cell r="BA450" t="str">
            <v>KANBAN</v>
          </cell>
        </row>
        <row r="451">
          <cell r="G451" t="str">
            <v>SEPARADO</v>
          </cell>
          <cell r="H451" t="str">
            <v>006372</v>
          </cell>
          <cell r="AP451" t="str">
            <v>PA</v>
          </cell>
          <cell r="AQ451">
            <v>9.24</v>
          </cell>
          <cell r="AS451">
            <v>73.92</v>
          </cell>
          <cell r="BA451" t="str">
            <v>KANBAN</v>
          </cell>
        </row>
        <row r="452">
          <cell r="G452" t="str">
            <v>SEPARADO</v>
          </cell>
          <cell r="H452" t="str">
            <v>006372</v>
          </cell>
          <cell r="AP452" t="str">
            <v>PA</v>
          </cell>
          <cell r="AQ452">
            <v>11.4</v>
          </cell>
          <cell r="AS452">
            <v>45.6</v>
          </cell>
          <cell r="BA452" t="str">
            <v>ELETRICA</v>
          </cell>
        </row>
        <row r="453">
          <cell r="G453" t="str">
            <v>RETIRADO</v>
          </cell>
          <cell r="H453" t="str">
            <v>006372</v>
          </cell>
          <cell r="AP453" t="str">
            <v>PA</v>
          </cell>
          <cell r="AQ453">
            <v>4.24</v>
          </cell>
          <cell r="AS453">
            <v>25.44</v>
          </cell>
          <cell r="BA453" t="str">
            <v>ELETRICA</v>
          </cell>
        </row>
        <row r="454">
          <cell r="G454" t="str">
            <v>RETIRADO</v>
          </cell>
          <cell r="H454" t="str">
            <v>006372</v>
          </cell>
          <cell r="AP454" t="str">
            <v>PA</v>
          </cell>
          <cell r="AQ454">
            <v>9.23</v>
          </cell>
          <cell r="AS454">
            <v>129.22</v>
          </cell>
          <cell r="BA454" t="str">
            <v>ELETRICA</v>
          </cell>
        </row>
        <row r="455">
          <cell r="G455" t="str">
            <v>RETIRADO</v>
          </cell>
          <cell r="H455" t="str">
            <v>006372</v>
          </cell>
          <cell r="AP455" t="str">
            <v>PA</v>
          </cell>
          <cell r="AQ455">
            <v>2.42</v>
          </cell>
          <cell r="AS455">
            <v>7.26</v>
          </cell>
          <cell r="BA455" t="str">
            <v>ELETRICA</v>
          </cell>
        </row>
        <row r="456">
          <cell r="G456" t="str">
            <v>SEPARADO</v>
          </cell>
          <cell r="H456" t="str">
            <v>006372</v>
          </cell>
          <cell r="AP456" t="str">
            <v>PA</v>
          </cell>
          <cell r="AQ456">
            <v>37.090000000000003</v>
          </cell>
          <cell r="AS456">
            <v>185.45000000000002</v>
          </cell>
          <cell r="BA456" t="str">
            <v>ELETRICA</v>
          </cell>
        </row>
        <row r="457">
          <cell r="G457" t="str">
            <v>SEPARADO</v>
          </cell>
          <cell r="H457" t="str">
            <v>006372</v>
          </cell>
          <cell r="AP457" t="str">
            <v>PA</v>
          </cell>
          <cell r="AQ457">
            <v>62.45</v>
          </cell>
          <cell r="AS457">
            <v>3996.8</v>
          </cell>
          <cell r="BA457" t="str">
            <v>ELETRICA</v>
          </cell>
        </row>
        <row r="458">
          <cell r="G458" t="str">
            <v>SEPARADO</v>
          </cell>
          <cell r="H458" t="str">
            <v>006372</v>
          </cell>
          <cell r="AP458" t="str">
            <v>PA</v>
          </cell>
          <cell r="AQ458">
            <v>52.183799999999998</v>
          </cell>
          <cell r="AS458">
            <v>260.91899999999998</v>
          </cell>
          <cell r="BA458" t="str">
            <v>KANBAN</v>
          </cell>
        </row>
        <row r="459">
          <cell r="G459" t="str">
            <v>SEPARADO</v>
          </cell>
          <cell r="H459" t="str">
            <v>006372</v>
          </cell>
          <cell r="AP459" t="str">
            <v>PA</v>
          </cell>
          <cell r="AQ459">
            <v>31.06</v>
          </cell>
          <cell r="AS459">
            <v>31.06</v>
          </cell>
          <cell r="BA459" t="str">
            <v>ELETRICA</v>
          </cell>
        </row>
        <row r="460">
          <cell r="G460" t="str">
            <v>SEPARADO</v>
          </cell>
          <cell r="H460" t="str">
            <v>006372</v>
          </cell>
          <cell r="AP460" t="str">
            <v>PA</v>
          </cell>
          <cell r="AQ460">
            <v>59.97</v>
          </cell>
          <cell r="AS460">
            <v>59.97</v>
          </cell>
          <cell r="BA460" t="str">
            <v>ELETRICA</v>
          </cell>
        </row>
        <row r="461">
          <cell r="G461" t="str">
            <v>FALTA</v>
          </cell>
          <cell r="H461" t="str">
            <v>006372</v>
          </cell>
          <cell r="AP461" t="str">
            <v>PA</v>
          </cell>
          <cell r="AQ461">
            <v>59.96</v>
          </cell>
          <cell r="AR461">
            <v>6.5000000000000002E-2</v>
          </cell>
          <cell r="AS461">
            <v>63.857399999999998</v>
          </cell>
          <cell r="BA461" t="str">
            <v>ELETRICA</v>
          </cell>
        </row>
        <row r="462">
          <cell r="G462" t="str">
            <v>SEPARADO</v>
          </cell>
          <cell r="H462" t="str">
            <v>006372</v>
          </cell>
          <cell r="AP462" t="str">
            <v>PA</v>
          </cell>
          <cell r="AQ462">
            <v>10.2811</v>
          </cell>
          <cell r="AS462">
            <v>5.1405500000000002</v>
          </cell>
          <cell r="BA462" t="str">
            <v>KANBAN</v>
          </cell>
        </row>
        <row r="463">
          <cell r="G463" t="str">
            <v>SEPARADO</v>
          </cell>
          <cell r="H463" t="str">
            <v>006372</v>
          </cell>
          <cell r="AP463" t="str">
            <v>PA</v>
          </cell>
          <cell r="AQ463">
            <v>205</v>
          </cell>
          <cell r="AS463">
            <v>41</v>
          </cell>
          <cell r="BA463" t="str">
            <v>ELETRICA</v>
          </cell>
        </row>
        <row r="464">
          <cell r="G464" t="str">
            <v>SEPARADO</v>
          </cell>
          <cell r="H464" t="str">
            <v>006372</v>
          </cell>
          <cell r="AP464" t="str">
            <v>PA</v>
          </cell>
          <cell r="AQ464">
            <v>22.55</v>
          </cell>
          <cell r="AS464">
            <v>67.650000000000006</v>
          </cell>
          <cell r="BA464" t="str">
            <v>ELETRICA</v>
          </cell>
        </row>
        <row r="465">
          <cell r="G465" t="str">
            <v>SEPARADO</v>
          </cell>
          <cell r="H465" t="str">
            <v>006372</v>
          </cell>
          <cell r="AP465" t="str">
            <v>COTAÇÃO</v>
          </cell>
          <cell r="AQ465">
            <v>58.96</v>
          </cell>
          <cell r="AS465">
            <v>117.92</v>
          </cell>
          <cell r="BA465" t="str">
            <v>ELETRICA</v>
          </cell>
        </row>
        <row r="466">
          <cell r="G466" t="str">
            <v>FALTA</v>
          </cell>
          <cell r="H466" t="str">
            <v>006372</v>
          </cell>
          <cell r="AP466" t="str">
            <v>PA</v>
          </cell>
          <cell r="AQ466">
            <v>155</v>
          </cell>
          <cell r="AR466">
            <v>6.5000000000000002E-2</v>
          </cell>
          <cell r="AS466">
            <v>475.07499999999999</v>
          </cell>
          <cell r="AU466">
            <v>46251</v>
          </cell>
          <cell r="BA466" t="str">
            <v>ELETRICA</v>
          </cell>
        </row>
        <row r="467">
          <cell r="G467" t="str">
            <v>SEPARADO</v>
          </cell>
          <cell r="H467" t="str">
            <v>006372</v>
          </cell>
          <cell r="AP467" t="str">
            <v>PA</v>
          </cell>
          <cell r="AQ467">
            <v>100</v>
          </cell>
          <cell r="AR467">
            <v>3.2500000000000001E-2</v>
          </cell>
          <cell r="AS467">
            <v>206.5</v>
          </cell>
          <cell r="BA467" t="str">
            <v>ELETRICA</v>
          </cell>
        </row>
        <row r="468">
          <cell r="G468" t="str">
            <v>FALTA</v>
          </cell>
          <cell r="H468" t="str">
            <v>006372</v>
          </cell>
          <cell r="AR468">
            <v>0</v>
          </cell>
          <cell r="AS468">
            <v>0</v>
          </cell>
          <cell r="BA468" t="str">
            <v>ELETRICA</v>
          </cell>
        </row>
        <row r="469">
          <cell r="G469" t="str">
            <v>SEPARADO</v>
          </cell>
          <cell r="H469" t="str">
            <v>006372</v>
          </cell>
          <cell r="AP469" t="str">
            <v>PA</v>
          </cell>
          <cell r="AQ469">
            <v>63.063499999999998</v>
          </cell>
          <cell r="AS469">
            <v>126.127</v>
          </cell>
          <cell r="BA469" t="str">
            <v>ELETRICA</v>
          </cell>
        </row>
        <row r="470">
          <cell r="G470" t="str">
            <v>SEPARADO</v>
          </cell>
          <cell r="H470" t="str">
            <v>006372</v>
          </cell>
          <cell r="AP470" t="str">
            <v>PA</v>
          </cell>
          <cell r="AQ470">
            <v>5.16</v>
          </cell>
          <cell r="AS470">
            <v>5.16</v>
          </cell>
          <cell r="BA470" t="str">
            <v>ELETRICA</v>
          </cell>
        </row>
        <row r="471">
          <cell r="G471" t="str">
            <v>SEPARADO</v>
          </cell>
          <cell r="H471" t="str">
            <v>006372</v>
          </cell>
          <cell r="AP471" t="str">
            <v>PA</v>
          </cell>
          <cell r="AQ471">
            <v>800</v>
          </cell>
          <cell r="AR471">
            <v>3.2500000000000001E-2</v>
          </cell>
          <cell r="AS471">
            <v>826</v>
          </cell>
          <cell r="BA471" t="str">
            <v>SHEET METAL</v>
          </cell>
        </row>
        <row r="472">
          <cell r="G472" t="str">
            <v>FALTA</v>
          </cell>
          <cell r="H472" t="str">
            <v>006372</v>
          </cell>
          <cell r="AP472" t="str">
            <v>PA</v>
          </cell>
          <cell r="AQ472">
            <v>65</v>
          </cell>
          <cell r="AR472">
            <v>0</v>
          </cell>
          <cell r="AS472">
            <v>65</v>
          </cell>
          <cell r="BA472" t="str">
            <v>SHEET METAL</v>
          </cell>
        </row>
        <row r="473">
          <cell r="G473" t="str">
            <v>SEPARADO</v>
          </cell>
          <cell r="H473" t="str">
            <v>006372</v>
          </cell>
          <cell r="AP473" t="str">
            <v>PA</v>
          </cell>
          <cell r="AQ473">
            <v>410.75</v>
          </cell>
          <cell r="AS473">
            <v>410.75</v>
          </cell>
          <cell r="BA473" t="str">
            <v>SHEET METAL</v>
          </cell>
        </row>
        <row r="474">
          <cell r="G474" t="str">
            <v>SEPARADO</v>
          </cell>
          <cell r="H474" t="str">
            <v>006372</v>
          </cell>
          <cell r="AP474" t="str">
            <v>PA</v>
          </cell>
          <cell r="AQ474">
            <v>8084.38</v>
          </cell>
          <cell r="AS474">
            <v>8084.38</v>
          </cell>
          <cell r="BA474" t="e">
            <v>#N/A</v>
          </cell>
        </row>
        <row r="475">
          <cell r="G475" t="str">
            <v>SEPARADO</v>
          </cell>
          <cell r="H475" t="str">
            <v>006372</v>
          </cell>
          <cell r="AP475" t="str">
            <v>PA</v>
          </cell>
          <cell r="AQ475">
            <v>175.94</v>
          </cell>
          <cell r="AS475">
            <v>175.94</v>
          </cell>
          <cell r="BA475" t="str">
            <v>ELETRICA</v>
          </cell>
        </row>
        <row r="476">
          <cell r="G476" t="str">
            <v>RETIRADO</v>
          </cell>
          <cell r="H476" t="str">
            <v>006372</v>
          </cell>
          <cell r="AP476" t="str">
            <v>PA</v>
          </cell>
          <cell r="AQ476">
            <v>48.61</v>
          </cell>
          <cell r="AS476">
            <v>97.22</v>
          </cell>
          <cell r="BA476" t="e">
            <v>#N/A</v>
          </cell>
        </row>
        <row r="477">
          <cell r="G477" t="str">
            <v>SEPARADO</v>
          </cell>
          <cell r="H477" t="str">
            <v>006372</v>
          </cell>
          <cell r="AP477" t="str">
            <v>PA</v>
          </cell>
          <cell r="AQ477">
            <v>35</v>
          </cell>
          <cell r="AS477">
            <v>70</v>
          </cell>
          <cell r="BA477" t="e">
            <v>#N/A</v>
          </cell>
        </row>
        <row r="478">
          <cell r="G478" t="str">
            <v>FALTA</v>
          </cell>
          <cell r="H478" t="str">
            <v>006372</v>
          </cell>
          <cell r="AP478" t="str">
            <v>PA</v>
          </cell>
          <cell r="AQ478">
            <v>1027.72</v>
          </cell>
          <cell r="AR478">
            <v>0</v>
          </cell>
          <cell r="AS478">
            <v>1027.72</v>
          </cell>
          <cell r="AU478">
            <v>46251</v>
          </cell>
          <cell r="BA478" t="str">
            <v>ELETRICA</v>
          </cell>
        </row>
        <row r="479">
          <cell r="G479" t="str">
            <v>FALTA</v>
          </cell>
          <cell r="H479" t="str">
            <v>006372</v>
          </cell>
          <cell r="AP479" t="str">
            <v>PA</v>
          </cell>
          <cell r="AQ479">
            <v>572.44000000000005</v>
          </cell>
          <cell r="AR479">
            <v>0.05</v>
          </cell>
          <cell r="AS479">
            <v>601.06200000000001</v>
          </cell>
          <cell r="AU479">
            <v>46251</v>
          </cell>
          <cell r="BA479" t="str">
            <v>ELETRICA</v>
          </cell>
        </row>
        <row r="480">
          <cell r="G480" t="str">
            <v>SEPARADO</v>
          </cell>
          <cell r="H480" t="str">
            <v>006372</v>
          </cell>
          <cell r="AP480" t="str">
            <v>PA</v>
          </cell>
          <cell r="AQ480">
            <v>9.42</v>
          </cell>
          <cell r="AS480">
            <v>9.42</v>
          </cell>
          <cell r="BA480" t="str">
            <v>SHEET METAL</v>
          </cell>
        </row>
        <row r="481">
          <cell r="G481" t="str">
            <v>SEPARADO</v>
          </cell>
          <cell r="H481" t="str">
            <v>006372</v>
          </cell>
          <cell r="AP481" t="str">
            <v>PA</v>
          </cell>
          <cell r="AQ481">
            <v>10.24</v>
          </cell>
          <cell r="AS481">
            <v>20.48</v>
          </cell>
          <cell r="BA481" t="str">
            <v>ELETRICA</v>
          </cell>
        </row>
        <row r="482">
          <cell r="G482" t="str">
            <v>FALTA</v>
          </cell>
          <cell r="H482" t="str">
            <v>006372</v>
          </cell>
          <cell r="AP482" t="str">
            <v>PA</v>
          </cell>
          <cell r="AQ482">
            <v>40.97</v>
          </cell>
          <cell r="AR482">
            <v>9.7500000000000003E-2</v>
          </cell>
          <cell r="AS482">
            <v>44.964574999999996</v>
          </cell>
          <cell r="BA482" t="str">
            <v>ELETRICA</v>
          </cell>
        </row>
        <row r="483">
          <cell r="G483" t="str">
            <v>SEPARADO</v>
          </cell>
          <cell r="H483" t="str">
            <v>006372</v>
          </cell>
          <cell r="AP483" t="str">
            <v>PA</v>
          </cell>
          <cell r="AQ483">
            <v>25.7</v>
          </cell>
          <cell r="AS483">
            <v>25.7</v>
          </cell>
          <cell r="BA483" t="str">
            <v>ELETRICA</v>
          </cell>
        </row>
        <row r="484">
          <cell r="G484" t="str">
            <v>SEPARADO</v>
          </cell>
          <cell r="H484" t="str">
            <v>006372</v>
          </cell>
          <cell r="AP484" t="str">
            <v>PA</v>
          </cell>
          <cell r="AQ484">
            <v>31.7</v>
          </cell>
          <cell r="AS484">
            <v>63.4</v>
          </cell>
          <cell r="BA484" t="str">
            <v>ELETRICA</v>
          </cell>
        </row>
        <row r="485">
          <cell r="G485" t="str">
            <v>SEPARADO</v>
          </cell>
          <cell r="H485" t="str">
            <v>006372</v>
          </cell>
          <cell r="AP485" t="str">
            <v>PA</v>
          </cell>
          <cell r="AQ485">
            <v>16.100000000000001</v>
          </cell>
          <cell r="AS485">
            <v>16.100000000000001</v>
          </cell>
          <cell r="BA485" t="str">
            <v>KANBAN</v>
          </cell>
        </row>
        <row r="486">
          <cell r="G486" t="str">
            <v>SEPARADO</v>
          </cell>
          <cell r="H486" t="str">
            <v>006372</v>
          </cell>
          <cell r="AP486" t="str">
            <v>PA</v>
          </cell>
          <cell r="AQ486">
            <v>16.39</v>
          </cell>
          <cell r="AS486">
            <v>16.39</v>
          </cell>
          <cell r="BA486" t="str">
            <v>KANBAN</v>
          </cell>
        </row>
        <row r="487">
          <cell r="G487" t="str">
            <v>RETIRADO</v>
          </cell>
          <cell r="H487" t="str">
            <v>006372</v>
          </cell>
          <cell r="AP487" t="str">
            <v>PA</v>
          </cell>
          <cell r="AQ487">
            <v>102.35</v>
          </cell>
          <cell r="AS487">
            <v>102.35</v>
          </cell>
          <cell r="BA487" t="str">
            <v>ELETRICA</v>
          </cell>
        </row>
        <row r="488">
          <cell r="G488" t="str">
            <v>RETIRADO</v>
          </cell>
          <cell r="H488" t="str">
            <v>006372</v>
          </cell>
          <cell r="AP488" t="str">
            <v>PA</v>
          </cell>
          <cell r="AQ488">
            <v>102.35</v>
          </cell>
          <cell r="AS488">
            <v>102.35</v>
          </cell>
          <cell r="BA488" t="str">
            <v>ELETRICA</v>
          </cell>
        </row>
        <row r="489">
          <cell r="G489" t="str">
            <v>SEPARADO</v>
          </cell>
          <cell r="H489" t="str">
            <v>006372</v>
          </cell>
          <cell r="AP489" t="str">
            <v>PA</v>
          </cell>
          <cell r="AQ489">
            <v>23.58</v>
          </cell>
          <cell r="AS489">
            <v>23.58</v>
          </cell>
          <cell r="BA489" t="e">
            <v>#N/A</v>
          </cell>
        </row>
        <row r="490">
          <cell r="G490" t="str">
            <v>SEPARADO</v>
          </cell>
          <cell r="H490" t="str">
            <v>006372</v>
          </cell>
          <cell r="AP490" t="str">
            <v>PA</v>
          </cell>
          <cell r="AQ490">
            <v>13.2</v>
          </cell>
          <cell r="AR490">
            <v>3.2500000000000001E-2</v>
          </cell>
          <cell r="AS490">
            <v>13.629</v>
          </cell>
          <cell r="BA490" t="e">
            <v>#N/A</v>
          </cell>
        </row>
        <row r="491">
          <cell r="G491" t="str">
            <v>SEPARADO</v>
          </cell>
          <cell r="H491" t="str">
            <v>006372</v>
          </cell>
          <cell r="AP491" t="str">
            <v>TABELA</v>
          </cell>
          <cell r="AQ491">
            <v>17.420000000000002</v>
          </cell>
          <cell r="AS491">
            <v>17.420000000000002</v>
          </cell>
          <cell r="BA491" t="e">
            <v>#N/A</v>
          </cell>
        </row>
        <row r="492">
          <cell r="G492" t="str">
            <v>SEPARADO</v>
          </cell>
          <cell r="H492" t="str">
            <v>006372</v>
          </cell>
          <cell r="AP492" t="str">
            <v>TABELA</v>
          </cell>
          <cell r="AQ492">
            <v>2.19</v>
          </cell>
          <cell r="AS492">
            <v>2.19</v>
          </cell>
          <cell r="BA492" t="e">
            <v>#N/A</v>
          </cell>
        </row>
        <row r="493">
          <cell r="G493" t="str">
            <v>SEPARADO</v>
          </cell>
          <cell r="H493" t="str">
            <v>006372</v>
          </cell>
          <cell r="AP493" t="str">
            <v>TABELA</v>
          </cell>
          <cell r="AQ493">
            <v>24.28</v>
          </cell>
          <cell r="AS493">
            <v>24.28</v>
          </cell>
          <cell r="BA493" t="e">
            <v>#N/A</v>
          </cell>
        </row>
        <row r="494">
          <cell r="G494" t="str">
            <v>SEPARADO</v>
          </cell>
          <cell r="H494" t="str">
            <v>006372</v>
          </cell>
          <cell r="AP494" t="str">
            <v>TABELA</v>
          </cell>
          <cell r="AQ494">
            <v>43.17</v>
          </cell>
          <cell r="AS494">
            <v>43.17</v>
          </cell>
          <cell r="BA494" t="e">
            <v>#N/A</v>
          </cell>
        </row>
        <row r="495">
          <cell r="G495" t="str">
            <v>FALTA</v>
          </cell>
          <cell r="H495" t="str">
            <v>006372</v>
          </cell>
          <cell r="AP495" t="str">
            <v>PA</v>
          </cell>
          <cell r="AQ495">
            <v>407.40741000000003</v>
          </cell>
          <cell r="AR495">
            <v>3.2500000000000001E-2</v>
          </cell>
          <cell r="AS495">
            <v>2457.6852008250003</v>
          </cell>
          <cell r="AU495">
            <v>46251</v>
          </cell>
          <cell r="BA495" t="e">
            <v>#N/A</v>
          </cell>
        </row>
        <row r="496">
          <cell r="G496" t="str">
            <v>FALTA</v>
          </cell>
          <cell r="H496" t="str">
            <v>006372</v>
          </cell>
          <cell r="AP496" t="str">
            <v>PA</v>
          </cell>
          <cell r="AQ496">
            <v>678.62266999999997</v>
          </cell>
          <cell r="AR496">
            <v>3.2500000000000001E-2</v>
          </cell>
          <cell r="AS496">
            <v>4093.791256775</v>
          </cell>
          <cell r="AU496">
            <v>46251</v>
          </cell>
          <cell r="BA496" t="str">
            <v>ELETRICA</v>
          </cell>
        </row>
        <row r="497">
          <cell r="G497" t="str">
            <v>SEPARADO</v>
          </cell>
          <cell r="H497" t="str">
            <v>005983</v>
          </cell>
          <cell r="AP497" t="str">
            <v>PA</v>
          </cell>
          <cell r="AQ497">
            <v>1988.9075</v>
          </cell>
          <cell r="AS497">
            <v>3977.8150000000001</v>
          </cell>
          <cell r="BA497" t="str">
            <v>SOBRESSALENTES</v>
          </cell>
        </row>
        <row r="498">
          <cell r="G498" t="str">
            <v>SEPARADO</v>
          </cell>
          <cell r="H498" t="str">
            <v>005983</v>
          </cell>
          <cell r="AP498" t="str">
            <v>PAGO</v>
          </cell>
          <cell r="AQ498">
            <v>3415</v>
          </cell>
          <cell r="AS498">
            <v>3415</v>
          </cell>
          <cell r="BA498" t="str">
            <v>MECANICA</v>
          </cell>
        </row>
        <row r="499">
          <cell r="G499" t="str">
            <v>SEPARADO</v>
          </cell>
          <cell r="H499" t="str">
            <v>005983</v>
          </cell>
          <cell r="AP499" t="str">
            <v>PAGO</v>
          </cell>
          <cell r="AQ499">
            <v>56.41</v>
          </cell>
          <cell r="AR499">
            <v>5.1999999999999998E-2</v>
          </cell>
          <cell r="AS499">
            <v>118.68664</v>
          </cell>
          <cell r="BA499" t="str">
            <v>MECANICA</v>
          </cell>
        </row>
        <row r="500">
          <cell r="G500" t="str">
            <v>SEPARADO</v>
          </cell>
          <cell r="H500" t="str">
            <v>005983</v>
          </cell>
          <cell r="AP500" t="str">
            <v>PAGO</v>
          </cell>
          <cell r="AQ500">
            <v>2561.79</v>
          </cell>
          <cell r="AR500">
            <v>6.5000000000000002E-2</v>
          </cell>
          <cell r="AS500">
            <v>2728.3063499999998</v>
          </cell>
          <cell r="BA500" t="str">
            <v>MECANICA</v>
          </cell>
        </row>
        <row r="501">
          <cell r="G501" t="str">
            <v>SEPARADO</v>
          </cell>
          <cell r="H501" t="str">
            <v>005983</v>
          </cell>
          <cell r="AP501" t="str">
            <v>PAGO</v>
          </cell>
          <cell r="AQ501">
            <v>225.45</v>
          </cell>
          <cell r="AR501">
            <v>3.2500000000000001E-2</v>
          </cell>
          <cell r="AS501">
            <v>1396.66275</v>
          </cell>
          <cell r="BA501" t="str">
            <v>MECANICA</v>
          </cell>
        </row>
        <row r="502">
          <cell r="G502" t="str">
            <v>SEPARADO</v>
          </cell>
          <cell r="H502" t="str">
            <v>005983</v>
          </cell>
          <cell r="AP502" t="str">
            <v>PA</v>
          </cell>
          <cell r="AQ502">
            <v>1988.9075</v>
          </cell>
          <cell r="AS502">
            <v>3977.8150000000001</v>
          </cell>
          <cell r="BA502" t="str">
            <v>SOBRESSALENTES</v>
          </cell>
        </row>
        <row r="503">
          <cell r="G503" t="str">
            <v>SEPARADO</v>
          </cell>
          <cell r="H503" t="str">
            <v>005983</v>
          </cell>
          <cell r="AP503" t="str">
            <v>PAGO</v>
          </cell>
          <cell r="AQ503">
            <v>2.2000000000000002</v>
          </cell>
          <cell r="AS503">
            <v>110.00000000000001</v>
          </cell>
          <cell r="BA503">
            <v>0</v>
          </cell>
        </row>
        <row r="504">
          <cell r="G504" t="str">
            <v>SEPARADO</v>
          </cell>
          <cell r="H504" t="str">
            <v>005983</v>
          </cell>
          <cell r="AP504" t="str">
            <v>PAGO</v>
          </cell>
          <cell r="AQ504">
            <v>84.5</v>
          </cell>
          <cell r="AR504">
            <v>3.2500000000000001E-2</v>
          </cell>
          <cell r="AS504">
            <v>872.46250000000009</v>
          </cell>
          <cell r="BA504" t="str">
            <v>ELETRICA</v>
          </cell>
        </row>
        <row r="505">
          <cell r="G505" t="str">
            <v>SEPARADO</v>
          </cell>
          <cell r="H505" t="str">
            <v>005983</v>
          </cell>
          <cell r="AP505" t="str">
            <v>PA</v>
          </cell>
          <cell r="AQ505">
            <v>680.9</v>
          </cell>
          <cell r="AS505">
            <v>680.9</v>
          </cell>
          <cell r="BA505" t="str">
            <v>ELETRICA</v>
          </cell>
        </row>
        <row r="506">
          <cell r="G506" t="str">
            <v>SEPARADO</v>
          </cell>
          <cell r="H506" t="str">
            <v>005983</v>
          </cell>
          <cell r="AP506" t="str">
            <v>PA</v>
          </cell>
          <cell r="AQ506">
            <v>56.18</v>
          </cell>
          <cell r="AS506">
            <v>168.54</v>
          </cell>
          <cell r="BA506" t="str">
            <v>ELETRICA</v>
          </cell>
        </row>
        <row r="507">
          <cell r="G507" t="str">
            <v>SEPARADO</v>
          </cell>
          <cell r="H507" t="str">
            <v>005983</v>
          </cell>
          <cell r="AP507" t="str">
            <v>PAGO</v>
          </cell>
          <cell r="AQ507">
            <v>945</v>
          </cell>
          <cell r="AS507">
            <v>945</v>
          </cell>
          <cell r="BA507" t="e">
            <v>#N/A</v>
          </cell>
        </row>
        <row r="508">
          <cell r="G508" t="str">
            <v>SEPARADO</v>
          </cell>
          <cell r="H508" t="str">
            <v>005983</v>
          </cell>
          <cell r="AP508" t="str">
            <v>PAGO</v>
          </cell>
          <cell r="AQ508">
            <v>1126.6600000000001</v>
          </cell>
          <cell r="AR508">
            <v>0.05</v>
          </cell>
          <cell r="AS508">
            <v>1182.9930000000002</v>
          </cell>
          <cell r="BA508" t="e">
            <v>#N/A</v>
          </cell>
        </row>
        <row r="509">
          <cell r="G509" t="str">
            <v>SEPARADO</v>
          </cell>
          <cell r="H509" t="str">
            <v>005983</v>
          </cell>
          <cell r="AP509" t="str">
            <v>PA</v>
          </cell>
          <cell r="AQ509">
            <v>55.09</v>
          </cell>
          <cell r="AS509">
            <v>330.54</v>
          </cell>
          <cell r="BA509" t="str">
            <v>ELETRICA</v>
          </cell>
        </row>
        <row r="510">
          <cell r="G510" t="str">
            <v>SEPARADO</v>
          </cell>
          <cell r="H510" t="str">
            <v>005983</v>
          </cell>
          <cell r="AP510" t="str">
            <v>PAGO</v>
          </cell>
          <cell r="AQ510">
            <v>11</v>
          </cell>
          <cell r="AS510">
            <v>572</v>
          </cell>
          <cell r="BA510" t="e">
            <v>#N/A</v>
          </cell>
        </row>
        <row r="511">
          <cell r="G511" t="str">
            <v>SEPARADO</v>
          </cell>
          <cell r="H511" t="str">
            <v>005983</v>
          </cell>
          <cell r="AP511" t="str">
            <v>PAGO</v>
          </cell>
          <cell r="AQ511">
            <v>456</v>
          </cell>
          <cell r="AS511">
            <v>912</v>
          </cell>
          <cell r="BA511" t="str">
            <v>MECANICA</v>
          </cell>
        </row>
        <row r="512">
          <cell r="G512" t="str">
            <v>SEPARADO</v>
          </cell>
          <cell r="H512" t="str">
            <v>005983</v>
          </cell>
          <cell r="AP512" t="str">
            <v>PAGO</v>
          </cell>
          <cell r="AQ512">
            <v>84.326400000000007</v>
          </cell>
          <cell r="AS512">
            <v>34152.192000000003</v>
          </cell>
          <cell r="BA512" t="e">
            <v>#N/A</v>
          </cell>
        </row>
        <row r="513">
          <cell r="G513" t="str">
            <v>SEPARADO</v>
          </cell>
          <cell r="H513" t="str">
            <v>005983</v>
          </cell>
          <cell r="AP513" t="str">
            <v>PAGO</v>
          </cell>
          <cell r="AQ513">
            <v>84.326400000000007</v>
          </cell>
          <cell r="AS513">
            <v>11384.064</v>
          </cell>
          <cell r="BA513" t="e">
            <v>#N/A</v>
          </cell>
        </row>
        <row r="514">
          <cell r="G514" t="str">
            <v>SEPARADO</v>
          </cell>
          <cell r="H514" t="str">
            <v>005983</v>
          </cell>
          <cell r="AP514" t="str">
            <v>PAGO</v>
          </cell>
          <cell r="AQ514">
            <v>84.326400000000007</v>
          </cell>
          <cell r="AS514">
            <v>3794.6880000000001</v>
          </cell>
          <cell r="BA514" t="e">
            <v>#N/A</v>
          </cell>
        </row>
        <row r="515">
          <cell r="G515" t="str">
            <v>SEPARADO</v>
          </cell>
          <cell r="H515" t="str">
            <v>005983</v>
          </cell>
          <cell r="AP515" t="str">
            <v>PAGO</v>
          </cell>
          <cell r="AQ515">
            <v>124.9325</v>
          </cell>
          <cell r="AR515">
            <v>3.2500000000000001E-2</v>
          </cell>
          <cell r="AS515">
            <v>257.9856125</v>
          </cell>
          <cell r="BA515" t="e">
            <v>#N/A</v>
          </cell>
        </row>
        <row r="516">
          <cell r="G516" t="str">
            <v>SEPARADO</v>
          </cell>
          <cell r="H516" t="str">
            <v>005983</v>
          </cell>
          <cell r="AP516" t="str">
            <v>PAGO</v>
          </cell>
          <cell r="AQ516">
            <v>6.5</v>
          </cell>
          <cell r="AS516">
            <v>65</v>
          </cell>
          <cell r="BA516" t="str">
            <v>ELETRICA</v>
          </cell>
        </row>
        <row r="517">
          <cell r="G517" t="str">
            <v>SEPARADO</v>
          </cell>
          <cell r="H517" t="str">
            <v>005983</v>
          </cell>
          <cell r="AP517" t="str">
            <v>PAGO</v>
          </cell>
          <cell r="AQ517">
            <v>11.799999999999999</v>
          </cell>
          <cell r="AS517">
            <v>47.199999999999996</v>
          </cell>
          <cell r="BA517" t="str">
            <v>MECANICA</v>
          </cell>
        </row>
        <row r="518">
          <cell r="G518" t="str">
            <v>SEPARADO</v>
          </cell>
          <cell r="H518" t="str">
            <v>005983</v>
          </cell>
          <cell r="AP518" t="str">
            <v>PAGO</v>
          </cell>
          <cell r="AQ518">
            <v>2</v>
          </cell>
          <cell r="AS518">
            <v>44</v>
          </cell>
          <cell r="BA518" t="str">
            <v>MECANICA</v>
          </cell>
        </row>
        <row r="519">
          <cell r="G519" t="str">
            <v>SEPARADO</v>
          </cell>
          <cell r="H519" t="str">
            <v>005983</v>
          </cell>
          <cell r="AP519" t="str">
            <v>PAGO</v>
          </cell>
          <cell r="AQ519">
            <v>542.76400000000001</v>
          </cell>
          <cell r="AR519">
            <v>6.5000000000000002E-2</v>
          </cell>
          <cell r="AS519">
            <v>8670.6549000000014</v>
          </cell>
          <cell r="BA519" t="str">
            <v>MECANICA</v>
          </cell>
        </row>
        <row r="520">
          <cell r="G520" t="str">
            <v>SEPARADO</v>
          </cell>
          <cell r="H520" t="str">
            <v>005983</v>
          </cell>
          <cell r="AP520" t="str">
            <v>PA</v>
          </cell>
          <cell r="AQ520">
            <v>23.9</v>
          </cell>
          <cell r="AS520">
            <v>71.699999999999989</v>
          </cell>
          <cell r="BA520" t="str">
            <v>MECANICA</v>
          </cell>
        </row>
        <row r="521">
          <cell r="G521" t="str">
            <v>SEPARADO</v>
          </cell>
          <cell r="H521" t="str">
            <v>005983</v>
          </cell>
          <cell r="AP521" t="str">
            <v>PAGO</v>
          </cell>
          <cell r="AQ521">
            <v>0.2</v>
          </cell>
          <cell r="AS521">
            <v>4</v>
          </cell>
          <cell r="BA521" t="str">
            <v>MECANICA</v>
          </cell>
        </row>
        <row r="522">
          <cell r="G522" t="str">
            <v>SEPARADO</v>
          </cell>
          <cell r="H522" t="str">
            <v>005983</v>
          </cell>
          <cell r="AP522" t="str">
            <v>PAGO</v>
          </cell>
          <cell r="AQ522">
            <v>0.2</v>
          </cell>
          <cell r="AS522">
            <v>8</v>
          </cell>
          <cell r="BA522" t="str">
            <v>KANBAN</v>
          </cell>
        </row>
        <row r="523">
          <cell r="G523" t="str">
            <v>SEPARADO</v>
          </cell>
          <cell r="H523" t="str">
            <v>005983</v>
          </cell>
          <cell r="AP523" t="str">
            <v>PAGO</v>
          </cell>
          <cell r="AQ523">
            <v>0.2</v>
          </cell>
          <cell r="AS523">
            <v>4</v>
          </cell>
          <cell r="BA523" t="str">
            <v>KANBAN</v>
          </cell>
        </row>
        <row r="524">
          <cell r="G524" t="str">
            <v>SEPARADO</v>
          </cell>
          <cell r="H524" t="str">
            <v>005983</v>
          </cell>
          <cell r="AP524" t="str">
            <v>PAGO</v>
          </cell>
          <cell r="AQ524">
            <v>0.4</v>
          </cell>
          <cell r="AS524">
            <v>4</v>
          </cell>
          <cell r="BA524" t="str">
            <v>MECANICA</v>
          </cell>
        </row>
        <row r="525">
          <cell r="G525" t="str">
            <v>SEPARADO</v>
          </cell>
          <cell r="H525" t="str">
            <v>005983</v>
          </cell>
          <cell r="AP525" t="str">
            <v>PAGO</v>
          </cell>
          <cell r="AQ525">
            <v>529.85</v>
          </cell>
          <cell r="AS525">
            <v>529.85</v>
          </cell>
          <cell r="BA525" t="str">
            <v>MECANICA</v>
          </cell>
        </row>
        <row r="526">
          <cell r="G526" t="str">
            <v>SEPARADO</v>
          </cell>
          <cell r="H526" t="str">
            <v>005983</v>
          </cell>
          <cell r="AP526" t="str">
            <v>PAGO</v>
          </cell>
          <cell r="AQ526">
            <v>314.70999999999998</v>
          </cell>
          <cell r="AR526">
            <v>6.5000000000000002E-2</v>
          </cell>
          <cell r="AS526">
            <v>335.16614999999996</v>
          </cell>
          <cell r="BA526" t="str">
            <v>MECANICA</v>
          </cell>
        </row>
        <row r="527">
          <cell r="G527" t="str">
            <v>SEPARADO</v>
          </cell>
          <cell r="H527" t="str">
            <v>005983</v>
          </cell>
          <cell r="AP527" t="str">
            <v>PAGO</v>
          </cell>
          <cell r="AQ527">
            <v>88</v>
          </cell>
          <cell r="AS527">
            <v>352</v>
          </cell>
          <cell r="BA527" t="e">
            <v>#N/A</v>
          </cell>
        </row>
        <row r="528">
          <cell r="G528" t="str">
            <v>SEPARADO</v>
          </cell>
          <cell r="H528" t="str">
            <v>005983</v>
          </cell>
          <cell r="AP528" t="str">
            <v>PA</v>
          </cell>
          <cell r="AQ528">
            <v>28</v>
          </cell>
          <cell r="AS528">
            <v>112</v>
          </cell>
          <cell r="BA528" t="str">
            <v>MECANICA</v>
          </cell>
        </row>
        <row r="529">
          <cell r="G529" t="str">
            <v>SEPARADO</v>
          </cell>
          <cell r="H529" t="str">
            <v>005983</v>
          </cell>
          <cell r="AP529" t="str">
            <v>PA</v>
          </cell>
          <cell r="AQ529">
            <v>28.5</v>
          </cell>
          <cell r="AS529">
            <v>114</v>
          </cell>
          <cell r="BA529" t="e">
            <v>#N/A</v>
          </cell>
        </row>
        <row r="530">
          <cell r="G530" t="str">
            <v>SEPARADO</v>
          </cell>
          <cell r="H530" t="str">
            <v>005983</v>
          </cell>
          <cell r="AP530" t="str">
            <v>PA</v>
          </cell>
          <cell r="AQ530">
            <v>11.05</v>
          </cell>
          <cell r="BA530" t="str">
            <v>ELETRICA</v>
          </cell>
        </row>
        <row r="531">
          <cell r="G531" t="str">
            <v>SEPARADO</v>
          </cell>
          <cell r="H531" t="str">
            <v>005983</v>
          </cell>
          <cell r="AP531" t="str">
            <v>PAGO</v>
          </cell>
          <cell r="AQ531">
            <v>182</v>
          </cell>
          <cell r="AR531">
            <v>6.5000000000000002E-2</v>
          </cell>
          <cell r="AS531">
            <v>193.83</v>
          </cell>
          <cell r="BA531" t="str">
            <v>ELETRICA</v>
          </cell>
        </row>
        <row r="532">
          <cell r="G532" t="str">
            <v>SEPARADO</v>
          </cell>
          <cell r="H532" t="str">
            <v>005983</v>
          </cell>
          <cell r="AP532" t="str">
            <v>PA</v>
          </cell>
          <cell r="AQ532">
            <v>36</v>
          </cell>
          <cell r="AS532">
            <v>72</v>
          </cell>
          <cell r="BA532" t="str">
            <v>MECANICA</v>
          </cell>
        </row>
        <row r="533">
          <cell r="G533" t="str">
            <v>SEPARADO</v>
          </cell>
          <cell r="H533" t="str">
            <v>005983</v>
          </cell>
          <cell r="AP533" t="str">
            <v>PA</v>
          </cell>
          <cell r="AQ533">
            <v>0</v>
          </cell>
          <cell r="AS533">
            <v>0</v>
          </cell>
          <cell r="BA533" t="str">
            <v>MECANICA</v>
          </cell>
        </row>
        <row r="534">
          <cell r="G534" t="str">
            <v>SEPARADO</v>
          </cell>
          <cell r="H534" t="str">
            <v>005983</v>
          </cell>
          <cell r="AP534" t="str">
            <v>PA</v>
          </cell>
          <cell r="AQ534">
            <v>98.087500000000006</v>
          </cell>
          <cell r="AR534">
            <v>3.2500000000000001E-2</v>
          </cell>
          <cell r="AS534">
            <v>303.82603125000003</v>
          </cell>
          <cell r="BA534" t="str">
            <v>MECANICA</v>
          </cell>
        </row>
        <row r="535">
          <cell r="G535" t="str">
            <v>SEPARADO</v>
          </cell>
          <cell r="H535" t="str">
            <v>005983</v>
          </cell>
          <cell r="AP535" t="str">
            <v>PA</v>
          </cell>
          <cell r="AQ535">
            <v>98.087500000000006</v>
          </cell>
          <cell r="AR535">
            <v>3.2500000000000001E-2</v>
          </cell>
          <cell r="AS535">
            <v>101.27534375</v>
          </cell>
          <cell r="BA535" t="str">
            <v>SHEET METAL</v>
          </cell>
        </row>
        <row r="536">
          <cell r="G536" t="str">
            <v>SEPARADO</v>
          </cell>
          <cell r="H536" t="str">
            <v>005983</v>
          </cell>
          <cell r="AP536" t="str">
            <v>PA</v>
          </cell>
          <cell r="AQ536">
            <v>3604.6</v>
          </cell>
          <cell r="AS536">
            <v>21627.599999999999</v>
          </cell>
          <cell r="BA536" t="str">
            <v>MECANICA</v>
          </cell>
        </row>
        <row r="537">
          <cell r="G537" t="str">
            <v>SEPARADO</v>
          </cell>
          <cell r="H537" t="str">
            <v>005983</v>
          </cell>
          <cell r="AP537" t="str">
            <v>PA</v>
          </cell>
          <cell r="AQ537">
            <v>28.64</v>
          </cell>
          <cell r="AS537">
            <v>28.64</v>
          </cell>
          <cell r="BA537" t="str">
            <v>SHEET METAL</v>
          </cell>
        </row>
        <row r="538">
          <cell r="G538" t="str">
            <v>SEPARADO</v>
          </cell>
          <cell r="H538" t="str">
            <v>005983</v>
          </cell>
          <cell r="AP538" t="str">
            <v>PAGO</v>
          </cell>
          <cell r="AQ538">
            <v>3.85</v>
          </cell>
          <cell r="AS538">
            <v>15.4</v>
          </cell>
          <cell r="BA538" t="str">
            <v>MECANICA</v>
          </cell>
        </row>
        <row r="539">
          <cell r="G539" t="str">
            <v>SEPARADO</v>
          </cell>
          <cell r="H539" t="str">
            <v>005983</v>
          </cell>
          <cell r="AP539" t="str">
            <v>PA</v>
          </cell>
          <cell r="AQ539">
            <v>2.36</v>
          </cell>
          <cell r="AS539">
            <v>4.72</v>
          </cell>
          <cell r="BA539" t="str">
            <v>MECANICA</v>
          </cell>
        </row>
        <row r="540">
          <cell r="G540" t="str">
            <v>SEPARADO</v>
          </cell>
          <cell r="H540" t="str">
            <v>005983</v>
          </cell>
          <cell r="AP540" t="str">
            <v>PA</v>
          </cell>
          <cell r="AQ540">
            <v>2.65</v>
          </cell>
          <cell r="AS540">
            <v>2.65</v>
          </cell>
          <cell r="BA540" t="str">
            <v>MECANICA</v>
          </cell>
        </row>
        <row r="541">
          <cell r="G541" t="str">
            <v>SEPARADO</v>
          </cell>
          <cell r="H541" t="str">
            <v>005983</v>
          </cell>
          <cell r="AP541" t="str">
            <v>PA</v>
          </cell>
          <cell r="AQ541">
            <v>4.5999999999999996</v>
          </cell>
          <cell r="AS541">
            <v>4.5999999999999996</v>
          </cell>
          <cell r="BA541" t="str">
            <v>MECANICA</v>
          </cell>
        </row>
        <row r="542">
          <cell r="G542" t="str">
            <v>SEPARADO</v>
          </cell>
          <cell r="H542" t="str">
            <v>005983</v>
          </cell>
          <cell r="AP542" t="str">
            <v>PA</v>
          </cell>
          <cell r="AQ542">
            <v>45.09</v>
          </cell>
          <cell r="AS542">
            <v>27.054000000000002</v>
          </cell>
          <cell r="BA542" t="str">
            <v>KANBAN</v>
          </cell>
        </row>
        <row r="543">
          <cell r="G543" t="str">
            <v>SEPARADO</v>
          </cell>
          <cell r="H543" t="str">
            <v>005983</v>
          </cell>
          <cell r="AP543" t="str">
            <v>PA</v>
          </cell>
          <cell r="AQ543">
            <v>52</v>
          </cell>
          <cell r="BA543" t="str">
            <v>KANBAN</v>
          </cell>
        </row>
        <row r="544">
          <cell r="G544" t="str">
            <v>SEPARADO</v>
          </cell>
          <cell r="H544" t="str">
            <v>005983</v>
          </cell>
          <cell r="AP544" t="str">
            <v>PA</v>
          </cell>
          <cell r="AQ544">
            <v>80</v>
          </cell>
          <cell r="BA544" t="str">
            <v>KANBAN</v>
          </cell>
        </row>
        <row r="545">
          <cell r="G545" t="str">
            <v>RETIRADO</v>
          </cell>
          <cell r="H545" t="str">
            <v>005983</v>
          </cell>
          <cell r="AP545" t="str">
            <v>PA</v>
          </cell>
          <cell r="AQ545">
            <v>177061</v>
          </cell>
          <cell r="AS545">
            <v>177061</v>
          </cell>
          <cell r="BA545" t="str">
            <v>MOTOR</v>
          </cell>
        </row>
        <row r="546">
          <cell r="G546" t="str">
            <v>SEPARADO</v>
          </cell>
          <cell r="H546" t="str">
            <v>005983</v>
          </cell>
          <cell r="AP546" t="str">
            <v>PAGO</v>
          </cell>
          <cell r="AQ546">
            <v>177061</v>
          </cell>
          <cell r="AS546">
            <v>177061</v>
          </cell>
          <cell r="BA546" t="str">
            <v>MOTOR</v>
          </cell>
        </row>
        <row r="547">
          <cell r="G547" t="str">
            <v>SEPARADO</v>
          </cell>
          <cell r="H547" t="str">
            <v>005983</v>
          </cell>
          <cell r="AP547" t="str">
            <v>PAGO 30%</v>
          </cell>
          <cell r="AQ547">
            <v>46668.99</v>
          </cell>
          <cell r="AS547">
            <v>46668.99</v>
          </cell>
          <cell r="BA547" t="str">
            <v>ALTERNADOR</v>
          </cell>
        </row>
        <row r="548">
          <cell r="G548" t="str">
            <v>SEPARADO</v>
          </cell>
          <cell r="H548" t="str">
            <v>005983</v>
          </cell>
          <cell r="AP548" t="str">
            <v>PA</v>
          </cell>
          <cell r="AQ548">
            <v>852.26</v>
          </cell>
          <cell r="AS548">
            <v>852.26</v>
          </cell>
          <cell r="BA548" t="str">
            <v>MECANICA</v>
          </cell>
        </row>
        <row r="549">
          <cell r="G549" t="str">
            <v>SEPARADO</v>
          </cell>
          <cell r="H549" t="str">
            <v>005983</v>
          </cell>
          <cell r="AP549" t="str">
            <v>PA</v>
          </cell>
          <cell r="AQ549">
            <v>800</v>
          </cell>
          <cell r="AS549">
            <v>800</v>
          </cell>
          <cell r="BA549" t="e">
            <v>#N/A</v>
          </cell>
        </row>
        <row r="550">
          <cell r="G550" t="str">
            <v>SEPARADO</v>
          </cell>
          <cell r="H550" t="str">
            <v>005983</v>
          </cell>
          <cell r="AP550" t="str">
            <v>PA</v>
          </cell>
          <cell r="AQ550">
            <v>500</v>
          </cell>
          <cell r="AS550">
            <v>500</v>
          </cell>
          <cell r="BA550" t="e">
            <v>#N/A</v>
          </cell>
        </row>
        <row r="551">
          <cell r="G551" t="str">
            <v>SEPARADO</v>
          </cell>
          <cell r="H551" t="str">
            <v>005983</v>
          </cell>
          <cell r="AP551" t="str">
            <v>PA</v>
          </cell>
          <cell r="AQ551">
            <v>41</v>
          </cell>
          <cell r="AS551">
            <v>41</v>
          </cell>
          <cell r="BA551" t="str">
            <v>SHEET METAL</v>
          </cell>
        </row>
        <row r="552">
          <cell r="G552" t="str">
            <v>SEPARADO</v>
          </cell>
          <cell r="H552" t="str">
            <v>005983</v>
          </cell>
          <cell r="AP552" t="str">
            <v>PA</v>
          </cell>
          <cell r="AQ552">
            <v>48</v>
          </cell>
          <cell r="AS552">
            <v>48</v>
          </cell>
          <cell r="BA552" t="str">
            <v>SHEET METAL</v>
          </cell>
        </row>
        <row r="553">
          <cell r="G553" t="str">
            <v>SEPARADO</v>
          </cell>
          <cell r="H553" t="str">
            <v>005983</v>
          </cell>
          <cell r="AP553" t="str">
            <v>PAGO</v>
          </cell>
          <cell r="AQ553">
            <v>165.2</v>
          </cell>
          <cell r="AR553">
            <v>3.2500000000000001E-2</v>
          </cell>
          <cell r="AS553">
            <v>170.56899999999999</v>
          </cell>
          <cell r="BA553" t="str">
            <v>MECANICA</v>
          </cell>
        </row>
        <row r="554">
          <cell r="G554" t="str">
            <v>SEPARADO</v>
          </cell>
          <cell r="H554" t="str">
            <v>005983</v>
          </cell>
          <cell r="AP554" t="str">
            <v>PA</v>
          </cell>
          <cell r="AQ554">
            <v>76.639999999999986</v>
          </cell>
          <cell r="AS554">
            <v>76.639999999999986</v>
          </cell>
          <cell r="BA554" t="str">
            <v>MECANICA</v>
          </cell>
        </row>
        <row r="555">
          <cell r="G555" t="str">
            <v>SEPARADO</v>
          </cell>
          <cell r="H555" t="str">
            <v>005983</v>
          </cell>
          <cell r="AP555" t="str">
            <v>PA</v>
          </cell>
          <cell r="AQ555">
            <v>67.58</v>
          </cell>
          <cell r="AS555">
            <v>67.58</v>
          </cell>
          <cell r="BA555" t="str">
            <v>SHEET METAL</v>
          </cell>
        </row>
        <row r="556">
          <cell r="G556" t="str">
            <v>SEPARADO</v>
          </cell>
          <cell r="H556" t="str">
            <v>005983</v>
          </cell>
          <cell r="AP556" t="str">
            <v>PAGO</v>
          </cell>
          <cell r="AQ556">
            <v>3123.3125</v>
          </cell>
          <cell r="AR556">
            <v>3.2500000000000001E-2</v>
          </cell>
          <cell r="AS556">
            <v>3224.8201562499999</v>
          </cell>
          <cell r="BA556" t="e">
            <v>#N/A</v>
          </cell>
        </row>
        <row r="557">
          <cell r="G557" t="str">
            <v>SEPARADO</v>
          </cell>
          <cell r="H557" t="str">
            <v>005983</v>
          </cell>
          <cell r="AP557" t="str">
            <v>PAGO</v>
          </cell>
          <cell r="AQ557">
            <v>191.01249999999999</v>
          </cell>
          <cell r="AR557">
            <v>3.2500000000000001E-2</v>
          </cell>
          <cell r="AS557">
            <v>197.22040625</v>
          </cell>
          <cell r="BA557" t="str">
            <v>SHEET METAL</v>
          </cell>
        </row>
        <row r="558">
          <cell r="G558" t="str">
            <v>SEPARADO</v>
          </cell>
          <cell r="H558" t="str">
            <v>005983</v>
          </cell>
          <cell r="AP558" t="str">
            <v>PAGO</v>
          </cell>
          <cell r="AQ558">
            <v>149.71250000000001</v>
          </cell>
          <cell r="AR558">
            <v>3.2500000000000001E-2</v>
          </cell>
          <cell r="AS558">
            <v>154.57815625000001</v>
          </cell>
          <cell r="BA558" t="str">
            <v>SHEET METAL</v>
          </cell>
        </row>
        <row r="559">
          <cell r="G559" t="str">
            <v>SEPARADO</v>
          </cell>
          <cell r="H559" t="str">
            <v>005983</v>
          </cell>
          <cell r="AP559" t="str">
            <v>PAGO</v>
          </cell>
          <cell r="AQ559">
            <v>1250</v>
          </cell>
          <cell r="AS559">
            <v>2500</v>
          </cell>
          <cell r="BA559" t="str">
            <v>MECANICA</v>
          </cell>
        </row>
        <row r="560">
          <cell r="G560" t="str">
            <v>SEPARADO</v>
          </cell>
          <cell r="H560" t="str">
            <v>005983</v>
          </cell>
          <cell r="AP560" t="str">
            <v>PAGO</v>
          </cell>
          <cell r="AQ560">
            <v>304.58749999999998</v>
          </cell>
          <cell r="AR560">
            <v>3.2500000000000001E-2</v>
          </cell>
          <cell r="AS560">
            <v>314.48659375</v>
          </cell>
          <cell r="BA560" t="str">
            <v>SHEET METAL</v>
          </cell>
        </row>
        <row r="561">
          <cell r="G561" t="str">
            <v>SEPARADO</v>
          </cell>
          <cell r="H561" t="str">
            <v>005983</v>
          </cell>
          <cell r="AP561" t="str">
            <v>PAGO</v>
          </cell>
          <cell r="AQ561">
            <v>679.78</v>
          </cell>
          <cell r="AR561">
            <v>6.5000000000000002E-2</v>
          </cell>
          <cell r="AS561">
            <v>723.96569999999997</v>
          </cell>
          <cell r="BA561" t="str">
            <v>MECANICA</v>
          </cell>
        </row>
        <row r="562">
          <cell r="G562" t="str">
            <v>SEPARADO</v>
          </cell>
          <cell r="H562" t="str">
            <v>005983</v>
          </cell>
          <cell r="AP562" t="str">
            <v>PA</v>
          </cell>
          <cell r="AQ562">
            <v>42.68</v>
          </cell>
          <cell r="AS562">
            <v>85.36</v>
          </cell>
          <cell r="BA562" t="str">
            <v>MECANICA</v>
          </cell>
        </row>
        <row r="563">
          <cell r="G563" t="str">
            <v>SEPARADO</v>
          </cell>
          <cell r="H563" t="str">
            <v>005983</v>
          </cell>
          <cell r="AP563" t="str">
            <v>PAGO</v>
          </cell>
          <cell r="AQ563">
            <v>810</v>
          </cell>
          <cell r="AS563">
            <v>810</v>
          </cell>
          <cell r="BA563" t="str">
            <v>MECANICA</v>
          </cell>
        </row>
        <row r="564">
          <cell r="G564" t="str">
            <v>SEPARADO</v>
          </cell>
          <cell r="H564" t="str">
            <v>005983</v>
          </cell>
          <cell r="AP564" t="str">
            <v>PAGO</v>
          </cell>
          <cell r="AQ564">
            <v>503.31</v>
          </cell>
          <cell r="AS564">
            <v>503.31</v>
          </cell>
          <cell r="BA564" t="str">
            <v>MECANICA</v>
          </cell>
        </row>
        <row r="565">
          <cell r="G565" t="str">
            <v>SEPARADO</v>
          </cell>
          <cell r="H565" t="str">
            <v>005983</v>
          </cell>
          <cell r="AP565" t="str">
            <v>PAGO</v>
          </cell>
          <cell r="AQ565">
            <v>900</v>
          </cell>
          <cell r="AR565">
            <v>3.2500000000000001E-2</v>
          </cell>
          <cell r="AS565">
            <v>929.25</v>
          </cell>
          <cell r="BA565" t="str">
            <v>MECANICA</v>
          </cell>
        </row>
        <row r="566">
          <cell r="G566" t="str">
            <v>SEPARADO</v>
          </cell>
          <cell r="H566" t="str">
            <v>005983</v>
          </cell>
          <cell r="AP566" t="str">
            <v>PAGO</v>
          </cell>
          <cell r="AQ566">
            <v>4900</v>
          </cell>
          <cell r="AR566">
            <v>3.2500000000000001E-2</v>
          </cell>
          <cell r="AS566">
            <v>5059.25</v>
          </cell>
          <cell r="BA566" t="str">
            <v>BASE</v>
          </cell>
        </row>
        <row r="567">
          <cell r="G567" t="str">
            <v>SEPARADO</v>
          </cell>
          <cell r="H567" t="str">
            <v>005983</v>
          </cell>
          <cell r="AP567" t="str">
            <v>PA</v>
          </cell>
          <cell r="AQ567">
            <v>43.27</v>
          </cell>
          <cell r="AS567">
            <v>86.54</v>
          </cell>
          <cell r="BA567" t="str">
            <v>SHEET METAL</v>
          </cell>
        </row>
        <row r="568">
          <cell r="G568" t="str">
            <v>SEPARADO</v>
          </cell>
          <cell r="H568" t="str">
            <v>005983</v>
          </cell>
          <cell r="AP568" t="str">
            <v>PAGO</v>
          </cell>
          <cell r="AQ568">
            <v>645.3125</v>
          </cell>
          <cell r="AR568">
            <v>3.2500000000000001E-2</v>
          </cell>
          <cell r="AS568">
            <v>1332.5703125</v>
          </cell>
          <cell r="BA568" t="str">
            <v>SHEET METAL</v>
          </cell>
        </row>
        <row r="569">
          <cell r="G569" t="str">
            <v>SEPARADO</v>
          </cell>
          <cell r="H569" t="str">
            <v>005983</v>
          </cell>
          <cell r="AP569" t="str">
            <v>PAGO</v>
          </cell>
          <cell r="AQ569">
            <v>216.82499999999999</v>
          </cell>
          <cell r="AR569">
            <v>3.2500000000000001E-2</v>
          </cell>
          <cell r="AS569">
            <v>223.87181249999998</v>
          </cell>
          <cell r="BA569" t="str">
            <v>SHEET METAL</v>
          </cell>
        </row>
        <row r="570">
          <cell r="G570" t="str">
            <v>SEPARADO</v>
          </cell>
          <cell r="H570" t="str">
            <v>005983</v>
          </cell>
          <cell r="AP570" t="str">
            <v>PA</v>
          </cell>
          <cell r="AQ570">
            <v>1600</v>
          </cell>
          <cell r="AS570">
            <v>1600</v>
          </cell>
          <cell r="BA570" t="str">
            <v>SHEET METAL</v>
          </cell>
        </row>
        <row r="571">
          <cell r="G571" t="str">
            <v>SEPARADO</v>
          </cell>
          <cell r="H571" t="str">
            <v>005983</v>
          </cell>
          <cell r="AP571" t="str">
            <v>PAGO</v>
          </cell>
          <cell r="AQ571">
            <v>42.332500000000003</v>
          </cell>
          <cell r="AR571">
            <v>3.2500000000000001E-2</v>
          </cell>
          <cell r="AS571">
            <v>43.708306250000007</v>
          </cell>
          <cell r="BA571" t="str">
            <v>SHEET METAL</v>
          </cell>
        </row>
        <row r="572">
          <cell r="G572" t="str">
            <v>SEPARADO</v>
          </cell>
          <cell r="H572" t="str">
            <v>005983</v>
          </cell>
          <cell r="AP572" t="str">
            <v>PAGO</v>
          </cell>
          <cell r="AQ572">
            <v>258.125</v>
          </cell>
          <cell r="AR572">
            <v>3.2500000000000001E-2</v>
          </cell>
          <cell r="AS572">
            <v>266.51406250000002</v>
          </cell>
          <cell r="BA572" t="str">
            <v>SHEET METAL</v>
          </cell>
        </row>
        <row r="573">
          <cell r="G573" t="str">
            <v>SEPARADO</v>
          </cell>
          <cell r="H573" t="str">
            <v>005983</v>
          </cell>
          <cell r="AP573" t="str">
            <v>PA</v>
          </cell>
          <cell r="AQ573">
            <v>0</v>
          </cell>
          <cell r="AS573">
            <v>0</v>
          </cell>
          <cell r="BA573">
            <v>0</v>
          </cell>
        </row>
        <row r="574">
          <cell r="G574" t="str">
            <v>SEPARADO</v>
          </cell>
          <cell r="H574" t="str">
            <v>005983</v>
          </cell>
          <cell r="AP574" t="str">
            <v>PA</v>
          </cell>
          <cell r="AQ574">
            <v>0</v>
          </cell>
          <cell r="AS574">
            <v>0</v>
          </cell>
          <cell r="BA574" t="e">
            <v>#N/A</v>
          </cell>
        </row>
        <row r="575">
          <cell r="G575" t="str">
            <v>SEPARADO</v>
          </cell>
          <cell r="H575" t="str">
            <v>005983</v>
          </cell>
          <cell r="AP575" t="str">
            <v>PA</v>
          </cell>
          <cell r="AQ575">
            <v>0</v>
          </cell>
          <cell r="AS575">
            <v>0</v>
          </cell>
          <cell r="BA575" t="e">
            <v>#N/A</v>
          </cell>
        </row>
        <row r="576">
          <cell r="G576" t="str">
            <v>SEPARADO</v>
          </cell>
          <cell r="H576" t="str">
            <v>005983</v>
          </cell>
          <cell r="AP576" t="str">
            <v>PA</v>
          </cell>
          <cell r="AQ576">
            <v>0</v>
          </cell>
          <cell r="AS576">
            <v>0</v>
          </cell>
          <cell r="BA576">
            <v>0</v>
          </cell>
        </row>
        <row r="577">
          <cell r="G577" t="str">
            <v>SEPARADO</v>
          </cell>
          <cell r="H577" t="str">
            <v>005983</v>
          </cell>
          <cell r="AP577" t="str">
            <v>PA</v>
          </cell>
          <cell r="AQ577">
            <v>0</v>
          </cell>
          <cell r="AS577">
            <v>0</v>
          </cell>
          <cell r="BA577">
            <v>0</v>
          </cell>
        </row>
        <row r="578">
          <cell r="G578" t="str">
            <v>SEPARADO</v>
          </cell>
          <cell r="H578" t="str">
            <v>005983</v>
          </cell>
          <cell r="AP578" t="str">
            <v>PA</v>
          </cell>
          <cell r="AQ578">
            <v>28.5</v>
          </cell>
          <cell r="AS578">
            <v>114</v>
          </cell>
          <cell r="BA578" t="str">
            <v>MECANICA</v>
          </cell>
        </row>
        <row r="579">
          <cell r="G579" t="str">
            <v>SEPARADO</v>
          </cell>
          <cell r="H579" t="str">
            <v>005983</v>
          </cell>
          <cell r="AP579" t="str">
            <v>PA</v>
          </cell>
          <cell r="AQ579">
            <v>28.5</v>
          </cell>
          <cell r="AS579">
            <v>28.5</v>
          </cell>
          <cell r="BA579" t="str">
            <v>MECANICA</v>
          </cell>
        </row>
        <row r="580">
          <cell r="G580" t="str">
            <v>SEPARADO</v>
          </cell>
          <cell r="H580" t="str">
            <v>005983</v>
          </cell>
          <cell r="AP580" t="str">
            <v>PAGO</v>
          </cell>
          <cell r="AQ580">
            <v>35</v>
          </cell>
          <cell r="AS580">
            <v>140</v>
          </cell>
          <cell r="BA580" t="str">
            <v>MECANICA</v>
          </cell>
        </row>
        <row r="581">
          <cell r="G581" t="str">
            <v>SEPARADO</v>
          </cell>
          <cell r="H581" t="str">
            <v>005983</v>
          </cell>
          <cell r="AP581" t="str">
            <v>PA</v>
          </cell>
          <cell r="AQ581">
            <v>28.47</v>
          </cell>
          <cell r="AS581">
            <v>28.47</v>
          </cell>
          <cell r="BA581" t="str">
            <v>MECANICA</v>
          </cell>
        </row>
        <row r="582">
          <cell r="G582" t="str">
            <v>SEPARADO</v>
          </cell>
          <cell r="H582" t="str">
            <v>005983</v>
          </cell>
          <cell r="AP582" t="str">
            <v>PA</v>
          </cell>
          <cell r="AQ582">
            <v>28.5</v>
          </cell>
          <cell r="AS582">
            <v>28.5</v>
          </cell>
          <cell r="BA582" t="str">
            <v>MECANICA</v>
          </cell>
        </row>
        <row r="583">
          <cell r="G583" t="str">
            <v>SEPARADO</v>
          </cell>
          <cell r="H583" t="str">
            <v>005983</v>
          </cell>
          <cell r="AP583" t="str">
            <v>PA</v>
          </cell>
          <cell r="AQ583">
            <v>76.92</v>
          </cell>
          <cell r="AS583">
            <v>153.84</v>
          </cell>
          <cell r="BA583" t="str">
            <v>MECANICA</v>
          </cell>
        </row>
        <row r="584">
          <cell r="G584" t="str">
            <v>RETIRADO</v>
          </cell>
          <cell r="H584" t="str">
            <v>005983</v>
          </cell>
          <cell r="AP584" t="str">
            <v>PA</v>
          </cell>
          <cell r="AQ584">
            <v>23.8673</v>
          </cell>
          <cell r="AS584">
            <v>47.7346</v>
          </cell>
          <cell r="BA584" t="str">
            <v>MECANICA</v>
          </cell>
        </row>
        <row r="585">
          <cell r="G585" t="str">
            <v>SEPARADO</v>
          </cell>
          <cell r="H585" t="str">
            <v>005983</v>
          </cell>
          <cell r="AP585" t="str">
            <v>PA</v>
          </cell>
          <cell r="AQ585">
            <v>110</v>
          </cell>
          <cell r="AS585">
            <v>110</v>
          </cell>
          <cell r="BA585" t="str">
            <v>MECANICA</v>
          </cell>
        </row>
        <row r="586">
          <cell r="G586" t="str">
            <v>SEPARADO</v>
          </cell>
          <cell r="H586" t="str">
            <v>005983</v>
          </cell>
          <cell r="AP586" t="str">
            <v>PA</v>
          </cell>
          <cell r="AQ586">
            <v>11.05</v>
          </cell>
          <cell r="BA586" t="str">
            <v>ELETRICA</v>
          </cell>
        </row>
        <row r="587">
          <cell r="G587" t="str">
            <v>SEPARADO</v>
          </cell>
          <cell r="H587" t="str">
            <v>005983</v>
          </cell>
          <cell r="AP587" t="str">
            <v>PA</v>
          </cell>
          <cell r="AQ587">
            <v>101.2</v>
          </cell>
          <cell r="AS587">
            <v>101.2</v>
          </cell>
          <cell r="BA587" t="str">
            <v>MECANICA</v>
          </cell>
        </row>
        <row r="588">
          <cell r="G588" t="str">
            <v>SEPARADO</v>
          </cell>
          <cell r="H588" t="str">
            <v>005983</v>
          </cell>
          <cell r="AP588" t="str">
            <v>PA</v>
          </cell>
          <cell r="AQ588">
            <v>35.25</v>
          </cell>
          <cell r="AS588">
            <v>35.25</v>
          </cell>
          <cell r="BA588" t="str">
            <v>MECANICA</v>
          </cell>
        </row>
        <row r="589">
          <cell r="G589" t="str">
            <v>RETIRADO</v>
          </cell>
          <cell r="H589" t="str">
            <v>005983</v>
          </cell>
          <cell r="AP589" t="str">
            <v>PA</v>
          </cell>
          <cell r="AQ589">
            <v>4.24</v>
          </cell>
          <cell r="AS589">
            <v>4.24</v>
          </cell>
          <cell r="BA589" t="str">
            <v>ELETRICA</v>
          </cell>
        </row>
        <row r="590">
          <cell r="G590" t="str">
            <v>RETIRADO</v>
          </cell>
          <cell r="H590" t="str">
            <v>005983</v>
          </cell>
          <cell r="AP590" t="str">
            <v>PA</v>
          </cell>
          <cell r="AQ590">
            <v>9.23</v>
          </cell>
          <cell r="AS590">
            <v>18.46</v>
          </cell>
          <cell r="BA590" t="str">
            <v>ELETRICA</v>
          </cell>
        </row>
        <row r="591">
          <cell r="G591" t="str">
            <v>RETIRADO</v>
          </cell>
          <cell r="H591" t="str">
            <v>005983</v>
          </cell>
          <cell r="AP591" t="str">
            <v>PA</v>
          </cell>
          <cell r="AQ591">
            <v>2.42</v>
          </cell>
          <cell r="AS591">
            <v>2.42</v>
          </cell>
          <cell r="BA591" t="str">
            <v>ELETRICA</v>
          </cell>
        </row>
        <row r="592">
          <cell r="G592" t="str">
            <v>SEPARADO</v>
          </cell>
          <cell r="H592" t="str">
            <v>005983</v>
          </cell>
          <cell r="AP592" t="str">
            <v>PA</v>
          </cell>
          <cell r="AQ592">
            <v>37.090000000000003</v>
          </cell>
          <cell r="AS592">
            <v>37.090000000000003</v>
          </cell>
          <cell r="BA592" t="str">
            <v>ELETRICA</v>
          </cell>
        </row>
        <row r="593">
          <cell r="G593" t="str">
            <v>SEPARADO</v>
          </cell>
          <cell r="H593" t="str">
            <v>005983</v>
          </cell>
          <cell r="AP593" t="str">
            <v>PA</v>
          </cell>
          <cell r="AQ593">
            <v>62.45</v>
          </cell>
          <cell r="AS593">
            <v>499.6</v>
          </cell>
          <cell r="BA593" t="str">
            <v>ELETRICA</v>
          </cell>
        </row>
        <row r="594">
          <cell r="G594" t="str">
            <v>SEPARADO</v>
          </cell>
          <cell r="H594" t="str">
            <v>005983</v>
          </cell>
          <cell r="AP594" t="str">
            <v>PA</v>
          </cell>
          <cell r="AQ594">
            <v>52.183799999999998</v>
          </cell>
          <cell r="AS594">
            <v>52.183799999999998</v>
          </cell>
          <cell r="BA594" t="str">
            <v>KANBAN</v>
          </cell>
        </row>
        <row r="595">
          <cell r="G595" t="str">
            <v>SEPARADO</v>
          </cell>
          <cell r="H595" t="str">
            <v>005983</v>
          </cell>
          <cell r="AP595" t="str">
            <v>PA</v>
          </cell>
          <cell r="AQ595">
            <v>35</v>
          </cell>
          <cell r="AS595">
            <v>35</v>
          </cell>
          <cell r="BA595" t="e">
            <v>#N/A</v>
          </cell>
        </row>
        <row r="596">
          <cell r="G596" t="str">
            <v>SEPARADO</v>
          </cell>
          <cell r="H596" t="str">
            <v>005983</v>
          </cell>
          <cell r="AP596" t="str">
            <v>PA</v>
          </cell>
          <cell r="AQ596">
            <v>0</v>
          </cell>
          <cell r="AS596">
            <v>0</v>
          </cell>
          <cell r="BA596" t="str">
            <v>ELETRICA</v>
          </cell>
        </row>
        <row r="597">
          <cell r="G597" t="str">
            <v>SEPARADO</v>
          </cell>
          <cell r="H597" t="str">
            <v>005983</v>
          </cell>
          <cell r="AP597" t="str">
            <v>PA</v>
          </cell>
          <cell r="AQ597">
            <v>0</v>
          </cell>
          <cell r="AS597">
            <v>0</v>
          </cell>
          <cell r="BA597" t="str">
            <v>ELETRICA</v>
          </cell>
        </row>
        <row r="598">
          <cell r="G598" t="str">
            <v>SEPARADO</v>
          </cell>
          <cell r="H598" t="str">
            <v>005983</v>
          </cell>
          <cell r="AP598" t="str">
            <v>PA</v>
          </cell>
          <cell r="AQ598">
            <v>6.9700000000000006</v>
          </cell>
          <cell r="AS598">
            <v>34.85</v>
          </cell>
          <cell r="BA598" t="str">
            <v>ELETRICA</v>
          </cell>
        </row>
        <row r="599">
          <cell r="G599" t="str">
            <v>RETIRADO</v>
          </cell>
          <cell r="H599" t="str">
            <v>005983</v>
          </cell>
          <cell r="AP599" t="str">
            <v>PA</v>
          </cell>
          <cell r="AQ599">
            <v>34.049999999999997</v>
          </cell>
          <cell r="AS599">
            <v>170.25</v>
          </cell>
          <cell r="BA599" t="str">
            <v>ELETRICA</v>
          </cell>
        </row>
        <row r="600">
          <cell r="G600" t="str">
            <v>SEPARADO</v>
          </cell>
          <cell r="H600" t="str">
            <v>005983</v>
          </cell>
          <cell r="AP600" t="str">
            <v>PA</v>
          </cell>
          <cell r="AQ600">
            <v>0</v>
          </cell>
          <cell r="AS600">
            <v>0</v>
          </cell>
          <cell r="BA600">
            <v>0</v>
          </cell>
        </row>
        <row r="601">
          <cell r="G601" t="str">
            <v>RETIRADO</v>
          </cell>
          <cell r="H601" t="str">
            <v>005983</v>
          </cell>
          <cell r="AP601" t="str">
            <v>PA</v>
          </cell>
          <cell r="AQ601">
            <v>4.24</v>
          </cell>
          <cell r="AS601">
            <v>4.24</v>
          </cell>
          <cell r="BA601" t="str">
            <v>ELETRICA</v>
          </cell>
        </row>
        <row r="602">
          <cell r="G602" t="str">
            <v>RETIRADO</v>
          </cell>
          <cell r="H602" t="str">
            <v>005983</v>
          </cell>
          <cell r="AP602" t="str">
            <v>PA</v>
          </cell>
          <cell r="AQ602">
            <v>9.23</v>
          </cell>
          <cell r="AS602">
            <v>27.69</v>
          </cell>
          <cell r="BA602" t="str">
            <v>ELETRICA</v>
          </cell>
        </row>
        <row r="603">
          <cell r="G603" t="str">
            <v>RETIRADO</v>
          </cell>
          <cell r="H603" t="str">
            <v>005983</v>
          </cell>
          <cell r="AP603" t="str">
            <v>PA</v>
          </cell>
          <cell r="AQ603">
            <v>2.42</v>
          </cell>
          <cell r="AS603">
            <v>2.42</v>
          </cell>
          <cell r="BA603" t="str">
            <v>ELETRICA</v>
          </cell>
        </row>
        <row r="604">
          <cell r="G604" t="str">
            <v>SEPARADO</v>
          </cell>
          <cell r="H604" t="str">
            <v>005983</v>
          </cell>
          <cell r="AP604" t="str">
            <v>PA</v>
          </cell>
          <cell r="AQ604">
            <v>37.090000000000003</v>
          </cell>
          <cell r="AS604">
            <v>37.090000000000003</v>
          </cell>
          <cell r="BA604" t="str">
            <v>ELETRICA</v>
          </cell>
        </row>
        <row r="605">
          <cell r="G605" t="str">
            <v>SEPARADO</v>
          </cell>
          <cell r="H605" t="str">
            <v>005983</v>
          </cell>
          <cell r="AP605" t="str">
            <v>PA</v>
          </cell>
          <cell r="AQ605">
            <v>62.45</v>
          </cell>
          <cell r="AS605">
            <v>749.40000000000009</v>
          </cell>
          <cell r="BA605" t="str">
            <v>ELETRICA</v>
          </cell>
        </row>
        <row r="606">
          <cell r="G606" t="str">
            <v>SEPARADO</v>
          </cell>
          <cell r="H606" t="str">
            <v>005983</v>
          </cell>
          <cell r="AP606" t="str">
            <v>PA</v>
          </cell>
          <cell r="AQ606">
            <v>52.183799999999998</v>
          </cell>
          <cell r="AS606">
            <v>52.183799999999998</v>
          </cell>
          <cell r="BA606" t="str">
            <v>KANBAN</v>
          </cell>
        </row>
        <row r="607">
          <cell r="G607" t="str">
            <v>SEPARADO</v>
          </cell>
          <cell r="H607" t="str">
            <v>005983</v>
          </cell>
          <cell r="AP607" t="str">
            <v>PA</v>
          </cell>
          <cell r="AQ607">
            <v>35</v>
          </cell>
          <cell r="AS607">
            <v>35</v>
          </cell>
          <cell r="BA607" t="e">
            <v>#N/A</v>
          </cell>
        </row>
        <row r="608">
          <cell r="G608" t="str">
            <v>RETIRADO</v>
          </cell>
          <cell r="H608" t="str">
            <v>005983</v>
          </cell>
          <cell r="AP608" t="str">
            <v>PA</v>
          </cell>
          <cell r="AQ608">
            <v>4.24</v>
          </cell>
          <cell r="AS608">
            <v>25.44</v>
          </cell>
          <cell r="BA608" t="str">
            <v>ELETRICA</v>
          </cell>
        </row>
        <row r="609">
          <cell r="G609" t="str">
            <v>RETIRADO</v>
          </cell>
          <cell r="H609" t="str">
            <v>005983</v>
          </cell>
          <cell r="AP609" t="str">
            <v>PA</v>
          </cell>
          <cell r="AQ609">
            <v>9.23</v>
          </cell>
          <cell r="AS609">
            <v>212.29000000000002</v>
          </cell>
          <cell r="BA609" t="str">
            <v>ELETRICA</v>
          </cell>
        </row>
        <row r="610">
          <cell r="G610" t="str">
            <v>RETIRADO</v>
          </cell>
          <cell r="H610" t="str">
            <v>005983</v>
          </cell>
          <cell r="AP610" t="str">
            <v>PA</v>
          </cell>
          <cell r="AQ610">
            <v>2.42</v>
          </cell>
          <cell r="AS610">
            <v>12.1</v>
          </cell>
          <cell r="BA610" t="str">
            <v>ELETRICA</v>
          </cell>
        </row>
        <row r="611">
          <cell r="G611" t="str">
            <v>SEPARADO</v>
          </cell>
          <cell r="H611" t="str">
            <v>005983</v>
          </cell>
          <cell r="AP611" t="str">
            <v>PA</v>
          </cell>
          <cell r="AQ611">
            <v>37.090000000000003</v>
          </cell>
          <cell r="AS611">
            <v>185.45000000000002</v>
          </cell>
          <cell r="BA611" t="str">
            <v>ELETRICA</v>
          </cell>
        </row>
        <row r="612">
          <cell r="G612" t="str">
            <v>SEPARADO</v>
          </cell>
          <cell r="H612" t="str">
            <v>005983</v>
          </cell>
          <cell r="AP612" t="str">
            <v>PA</v>
          </cell>
          <cell r="AQ612">
            <v>62.45</v>
          </cell>
          <cell r="AS612">
            <v>5745.4000000000005</v>
          </cell>
          <cell r="BA612" t="str">
            <v>ELETRICA</v>
          </cell>
        </row>
        <row r="613">
          <cell r="G613" t="str">
            <v>SEPARADO</v>
          </cell>
          <cell r="H613" t="str">
            <v>005983</v>
          </cell>
          <cell r="AP613" t="str">
            <v>PA</v>
          </cell>
          <cell r="AQ613">
            <v>52.183799999999998</v>
          </cell>
          <cell r="AS613">
            <v>260.91899999999998</v>
          </cell>
          <cell r="BA613" t="str">
            <v>KANBAN</v>
          </cell>
        </row>
        <row r="614">
          <cell r="G614" t="str">
            <v>SEPARADO</v>
          </cell>
          <cell r="H614" t="str">
            <v>005983</v>
          </cell>
          <cell r="AP614" t="str">
            <v>PA</v>
          </cell>
          <cell r="AQ614">
            <v>31.06</v>
          </cell>
          <cell r="AS614">
            <v>93.179999999999993</v>
          </cell>
          <cell r="BA614" t="str">
            <v>ELETRICA</v>
          </cell>
        </row>
        <row r="615">
          <cell r="G615" t="str">
            <v>SEPARADO</v>
          </cell>
          <cell r="H615" t="str">
            <v>005983</v>
          </cell>
          <cell r="AP615" t="str">
            <v>PA</v>
          </cell>
          <cell r="AQ615">
            <v>10.2811</v>
          </cell>
          <cell r="AS615">
            <v>5.1405500000000002</v>
          </cell>
          <cell r="BA615" t="str">
            <v>KANBAN</v>
          </cell>
        </row>
        <row r="616">
          <cell r="G616" t="str">
            <v>SEPARADO</v>
          </cell>
          <cell r="H616" t="str">
            <v>005983</v>
          </cell>
          <cell r="AP616" t="str">
            <v>PA</v>
          </cell>
          <cell r="AQ616">
            <v>42.9</v>
          </cell>
          <cell r="AS616">
            <v>128.69999999999999</v>
          </cell>
          <cell r="BA616" t="str">
            <v>ELETRICA</v>
          </cell>
        </row>
        <row r="617">
          <cell r="G617" t="str">
            <v>SEPARADO</v>
          </cell>
          <cell r="H617" t="str">
            <v>005983</v>
          </cell>
          <cell r="AP617" t="str">
            <v>PA</v>
          </cell>
          <cell r="AQ617">
            <v>113.575</v>
          </cell>
          <cell r="AR617">
            <v>3.2500000000000001E-2</v>
          </cell>
          <cell r="AS617">
            <v>234.532375</v>
          </cell>
          <cell r="BA617" t="str">
            <v>ELETRICA</v>
          </cell>
        </row>
        <row r="618">
          <cell r="G618" t="str">
            <v>SEPARADO</v>
          </cell>
          <cell r="H618" t="str">
            <v>005983</v>
          </cell>
          <cell r="AP618" t="str">
            <v>PAGO</v>
          </cell>
          <cell r="AQ618">
            <v>1412.46</v>
          </cell>
          <cell r="AR618">
            <v>3.2500000000000001E-2</v>
          </cell>
          <cell r="AS618">
            <v>1458.3649500000001</v>
          </cell>
          <cell r="BA618" t="e">
            <v>#N/A</v>
          </cell>
        </row>
        <row r="619">
          <cell r="G619" t="str">
            <v>SEPARADO</v>
          </cell>
          <cell r="H619" t="str">
            <v>005983</v>
          </cell>
          <cell r="AP619" t="str">
            <v>PAGO</v>
          </cell>
          <cell r="AQ619">
            <v>132.16</v>
          </cell>
          <cell r="AR619">
            <v>3.2500000000000001E-2</v>
          </cell>
          <cell r="AS619">
            <v>136.45519999999999</v>
          </cell>
          <cell r="BA619" t="e">
            <v>#N/A</v>
          </cell>
        </row>
        <row r="620">
          <cell r="G620" t="str">
            <v>SEPARADO</v>
          </cell>
          <cell r="H620" t="str">
            <v>005983</v>
          </cell>
          <cell r="AP620" t="str">
            <v>PAGO</v>
          </cell>
          <cell r="AQ620">
            <v>167.26499999999999</v>
          </cell>
          <cell r="AR620">
            <v>3.2500000000000001E-2</v>
          </cell>
          <cell r="AS620">
            <v>172.70111249999999</v>
          </cell>
          <cell r="BA620" t="e">
            <v>#N/A</v>
          </cell>
        </row>
        <row r="621">
          <cell r="G621" t="str">
            <v>SEPARADO</v>
          </cell>
          <cell r="H621" t="str">
            <v>005983</v>
          </cell>
          <cell r="AP621" t="str">
            <v>PAGO</v>
          </cell>
          <cell r="AQ621">
            <v>36.137500000000003</v>
          </cell>
          <cell r="AR621">
            <v>3.2500000000000001E-2</v>
          </cell>
          <cell r="AS621">
            <v>37.311968750000005</v>
          </cell>
          <cell r="BA621" t="e">
            <v>#N/A</v>
          </cell>
        </row>
        <row r="622">
          <cell r="G622" t="str">
            <v>SEPARADO</v>
          </cell>
          <cell r="H622" t="str">
            <v>005983</v>
          </cell>
          <cell r="AP622" t="str">
            <v>PA</v>
          </cell>
          <cell r="AQ622">
            <v>16.100000000000001</v>
          </cell>
          <cell r="AS622">
            <v>64.400000000000006</v>
          </cell>
          <cell r="BA622" t="str">
            <v>ELETRICA</v>
          </cell>
        </row>
        <row r="623">
          <cell r="G623" t="str">
            <v>SEPARADO</v>
          </cell>
          <cell r="H623" t="str">
            <v>005983</v>
          </cell>
          <cell r="AP623" t="str">
            <v>PA</v>
          </cell>
          <cell r="AQ623">
            <v>63.063499999999998</v>
          </cell>
          <cell r="AS623">
            <v>126.127</v>
          </cell>
          <cell r="BA623" t="str">
            <v>ELETRICA</v>
          </cell>
        </row>
        <row r="624">
          <cell r="G624" t="str">
            <v>SEPARADO</v>
          </cell>
          <cell r="H624" t="str">
            <v>005983</v>
          </cell>
          <cell r="AP624" t="str">
            <v>PA</v>
          </cell>
          <cell r="AQ624">
            <v>5.16</v>
          </cell>
          <cell r="AS624">
            <v>5.16</v>
          </cell>
          <cell r="BA624" t="str">
            <v>ELETRICA</v>
          </cell>
        </row>
        <row r="625">
          <cell r="G625" t="str">
            <v>SEPARADO</v>
          </cell>
          <cell r="H625" t="str">
            <v>005983</v>
          </cell>
          <cell r="AP625" t="str">
            <v>PA</v>
          </cell>
          <cell r="AQ625">
            <v>35</v>
          </cell>
          <cell r="AS625">
            <v>35</v>
          </cell>
          <cell r="BA625" t="e">
            <v>#N/A</v>
          </cell>
        </row>
        <row r="626">
          <cell r="G626" t="str">
            <v>SEPARADO</v>
          </cell>
          <cell r="H626" t="str">
            <v>005983</v>
          </cell>
          <cell r="AP626" t="str">
            <v>PA</v>
          </cell>
          <cell r="AQ626">
            <v>9.42</v>
          </cell>
          <cell r="AS626">
            <v>18.84</v>
          </cell>
          <cell r="BA626" t="str">
            <v>SHEET METAL</v>
          </cell>
        </row>
        <row r="627">
          <cell r="G627" t="str">
            <v>SEPARADO</v>
          </cell>
          <cell r="H627" t="str">
            <v>005983</v>
          </cell>
          <cell r="AP627" t="str">
            <v>PAGO</v>
          </cell>
          <cell r="AQ627">
            <v>9.33</v>
          </cell>
          <cell r="AR627">
            <v>9.7500000000000003E-2</v>
          </cell>
          <cell r="AS627">
            <v>20.47935</v>
          </cell>
          <cell r="BA627" t="str">
            <v>ELETRICA</v>
          </cell>
        </row>
        <row r="628">
          <cell r="G628" t="str">
            <v>SEPARADO</v>
          </cell>
          <cell r="H628" t="str">
            <v>005983</v>
          </cell>
          <cell r="AP628" t="str">
            <v>PAGO</v>
          </cell>
          <cell r="AQ628">
            <v>25.44</v>
          </cell>
          <cell r="AR628">
            <v>9.7500000000000003E-2</v>
          </cell>
          <cell r="AS628">
            <v>27.920400000000001</v>
          </cell>
          <cell r="BA628" t="str">
            <v>ELETRICA</v>
          </cell>
        </row>
        <row r="629">
          <cell r="G629" t="str">
            <v>SEPARADO</v>
          </cell>
          <cell r="H629" t="str">
            <v>005983</v>
          </cell>
          <cell r="AP629" t="str">
            <v>PAGO</v>
          </cell>
          <cell r="AQ629">
            <v>16.850000000000001</v>
          </cell>
          <cell r="AR629">
            <v>9.7500000000000003E-2</v>
          </cell>
          <cell r="AS629">
            <v>18.492875000000002</v>
          </cell>
          <cell r="BA629" t="str">
            <v>ELETRICA</v>
          </cell>
        </row>
        <row r="630">
          <cell r="G630" t="str">
            <v>SEPARADO</v>
          </cell>
          <cell r="H630" t="str">
            <v>005983</v>
          </cell>
          <cell r="AP630" t="str">
            <v>PA</v>
          </cell>
          <cell r="AQ630">
            <v>40.97</v>
          </cell>
          <cell r="AR630">
            <v>9.7500000000000003E-2</v>
          </cell>
          <cell r="AS630">
            <v>44.964574999999996</v>
          </cell>
          <cell r="BA630" t="str">
            <v>ELETRICA</v>
          </cell>
        </row>
        <row r="631">
          <cell r="G631" t="str">
            <v>SEPARADO</v>
          </cell>
          <cell r="H631" t="str">
            <v>005983</v>
          </cell>
          <cell r="AP631" t="str">
            <v>PA</v>
          </cell>
          <cell r="AQ631">
            <v>25.7</v>
          </cell>
          <cell r="AS631">
            <v>25.7</v>
          </cell>
          <cell r="BA631" t="str">
            <v>ELETRICA</v>
          </cell>
        </row>
        <row r="632">
          <cell r="G632" t="str">
            <v>SEPARADO</v>
          </cell>
          <cell r="H632" t="str">
            <v>005983</v>
          </cell>
          <cell r="AP632" t="str">
            <v>PA</v>
          </cell>
          <cell r="AQ632">
            <v>16.100000000000001</v>
          </cell>
          <cell r="AS632">
            <v>16.100000000000001</v>
          </cell>
          <cell r="BA632" t="str">
            <v>KANBAN</v>
          </cell>
        </row>
        <row r="633">
          <cell r="G633" t="str">
            <v>SEPARADO</v>
          </cell>
          <cell r="H633" t="str">
            <v>005983</v>
          </cell>
          <cell r="AP633" t="str">
            <v>PA</v>
          </cell>
          <cell r="AQ633">
            <v>16.39</v>
          </cell>
          <cell r="AS633">
            <v>16.39</v>
          </cell>
          <cell r="BA633" t="str">
            <v>KANBAN</v>
          </cell>
        </row>
        <row r="634">
          <cell r="G634" t="str">
            <v>SEPARADO</v>
          </cell>
          <cell r="H634" t="str">
            <v>005983</v>
          </cell>
          <cell r="AP634" t="str">
            <v>PAGO</v>
          </cell>
          <cell r="AQ634">
            <v>288.98166666666668</v>
          </cell>
          <cell r="AR634">
            <v>3.2500000000000001E-2</v>
          </cell>
          <cell r="AS634">
            <v>1790.2414250000002</v>
          </cell>
          <cell r="BA634" t="e">
            <v>#N/A</v>
          </cell>
        </row>
        <row r="635">
          <cell r="G635" t="str">
            <v>FALTA</v>
          </cell>
          <cell r="H635" t="str">
            <v>006488</v>
          </cell>
          <cell r="AP635" t="str">
            <v>PA</v>
          </cell>
          <cell r="AQ635">
            <v>43627.38</v>
          </cell>
          <cell r="AS635">
            <v>43627.38</v>
          </cell>
          <cell r="BA635" t="str">
            <v>MOTOR</v>
          </cell>
        </row>
        <row r="636">
          <cell r="G636" t="str">
            <v>FALTA</v>
          </cell>
          <cell r="H636" t="str">
            <v>006488</v>
          </cell>
          <cell r="AP636" t="str">
            <v>PA</v>
          </cell>
          <cell r="AQ636">
            <v>40109.24</v>
          </cell>
          <cell r="AS636">
            <v>40109.24</v>
          </cell>
          <cell r="BA636" t="str">
            <v>ALTERNADOR</v>
          </cell>
        </row>
        <row r="637">
          <cell r="G637" t="str">
            <v>RETIRADO</v>
          </cell>
          <cell r="H637" t="str">
            <v>006353</v>
          </cell>
          <cell r="AP637" t="str">
            <v>PA</v>
          </cell>
          <cell r="AQ637">
            <v>220.17</v>
          </cell>
          <cell r="AS637">
            <v>220.17</v>
          </cell>
          <cell r="BA637" t="str">
            <v>SOBRESSALENTES</v>
          </cell>
        </row>
        <row r="638">
          <cell r="G638" t="str">
            <v>SEPARADO</v>
          </cell>
          <cell r="H638" t="str">
            <v>006353</v>
          </cell>
          <cell r="AP638" t="str">
            <v>PAGO</v>
          </cell>
          <cell r="AQ638">
            <v>77.4375</v>
          </cell>
          <cell r="AR638">
            <v>3.2500000000000001E-2</v>
          </cell>
          <cell r="AS638">
            <v>79.954218749999995</v>
          </cell>
          <cell r="BA638" t="str">
            <v>ELETRICA</v>
          </cell>
        </row>
        <row r="639">
          <cell r="G639" t="str">
            <v>SEPARADO</v>
          </cell>
          <cell r="H639" t="str">
            <v>006353</v>
          </cell>
          <cell r="AP639" t="str">
            <v>PA</v>
          </cell>
          <cell r="AQ639">
            <v>5750</v>
          </cell>
          <cell r="AS639">
            <v>5750</v>
          </cell>
          <cell r="BA639" t="str">
            <v>SOBRESSALENTES</v>
          </cell>
        </row>
        <row r="640">
          <cell r="G640" t="str">
            <v>RETIRADO</v>
          </cell>
          <cell r="H640" t="str">
            <v>006353</v>
          </cell>
          <cell r="AP640" t="str">
            <v>PA</v>
          </cell>
          <cell r="AQ640">
            <v>74.95</v>
          </cell>
          <cell r="AS640">
            <v>74.95</v>
          </cell>
          <cell r="BA640" t="str">
            <v>SOBRESSALENTES</v>
          </cell>
        </row>
        <row r="641">
          <cell r="G641" t="str">
            <v>RETIRADO</v>
          </cell>
          <cell r="H641" t="str">
            <v>006353</v>
          </cell>
          <cell r="AP641" t="str">
            <v>PA</v>
          </cell>
          <cell r="AQ641">
            <v>243.87</v>
          </cell>
          <cell r="AS641">
            <v>243.87</v>
          </cell>
          <cell r="BA641" t="str">
            <v>SOBRESSALENTES</v>
          </cell>
        </row>
        <row r="642">
          <cell r="G642" t="str">
            <v>SEPARADO</v>
          </cell>
          <cell r="H642" t="str">
            <v>006353</v>
          </cell>
          <cell r="AP642" t="str">
            <v>PA</v>
          </cell>
          <cell r="AQ642">
            <v>210.79</v>
          </cell>
          <cell r="AS642">
            <v>210.79</v>
          </cell>
          <cell r="BA642" t="str">
            <v>ELETRICA</v>
          </cell>
        </row>
        <row r="643">
          <cell r="G643" t="str">
            <v>SEPARADO</v>
          </cell>
          <cell r="H643" t="str">
            <v>006353</v>
          </cell>
          <cell r="AP643" t="str">
            <v>PA</v>
          </cell>
          <cell r="AQ643">
            <v>1087.77</v>
          </cell>
          <cell r="AS643">
            <v>1087.77</v>
          </cell>
          <cell r="BA643" t="str">
            <v>MECANICA</v>
          </cell>
        </row>
        <row r="644">
          <cell r="G644" t="str">
            <v>SEPARADO</v>
          </cell>
          <cell r="H644" t="str">
            <v>006353</v>
          </cell>
          <cell r="AP644" t="str">
            <v>PA</v>
          </cell>
          <cell r="AQ644">
            <v>101.63</v>
          </cell>
          <cell r="AS644">
            <v>508.15</v>
          </cell>
          <cell r="BA644" t="str">
            <v>ELETRICA</v>
          </cell>
        </row>
        <row r="645">
          <cell r="G645" t="str">
            <v>SEPARADO</v>
          </cell>
          <cell r="H645" t="str">
            <v>006353</v>
          </cell>
          <cell r="AP645" t="str">
            <v>PAGO</v>
          </cell>
          <cell r="AQ645">
            <v>5.85</v>
          </cell>
          <cell r="AS645">
            <v>585</v>
          </cell>
          <cell r="BA645" t="str">
            <v>ELETRICA</v>
          </cell>
        </row>
        <row r="646">
          <cell r="G646" t="str">
            <v>SEPARADO</v>
          </cell>
          <cell r="H646" t="str">
            <v>006353</v>
          </cell>
          <cell r="AP646" t="str">
            <v>PAGO</v>
          </cell>
          <cell r="AQ646">
            <v>23.942</v>
          </cell>
          <cell r="AS646">
            <v>119.71000000000001</v>
          </cell>
          <cell r="BA646" t="str">
            <v>ELETRICA</v>
          </cell>
        </row>
        <row r="647">
          <cell r="G647" t="str">
            <v>SEPARADO</v>
          </cell>
          <cell r="H647" t="str">
            <v>006353</v>
          </cell>
          <cell r="AP647" t="str">
            <v>PA</v>
          </cell>
          <cell r="AQ647">
            <v>22110.71</v>
          </cell>
          <cell r="AS647">
            <v>22110.71</v>
          </cell>
          <cell r="BA647" t="str">
            <v>ALTERNADOR</v>
          </cell>
        </row>
        <row r="648">
          <cell r="G648" t="str">
            <v>RETIRADO</v>
          </cell>
          <cell r="H648" t="str">
            <v>006353</v>
          </cell>
          <cell r="AP648" t="str">
            <v>PA</v>
          </cell>
          <cell r="AQ648">
            <v>22110.71</v>
          </cell>
          <cell r="AS648">
            <v>22110.71</v>
          </cell>
          <cell r="BA648" t="str">
            <v>ALTERNADOR</v>
          </cell>
        </row>
        <row r="649">
          <cell r="G649" t="str">
            <v>SEPARADO</v>
          </cell>
          <cell r="H649" t="str">
            <v>006353</v>
          </cell>
          <cell r="AP649" t="str">
            <v>PA</v>
          </cell>
          <cell r="AQ649">
            <v>176.28</v>
          </cell>
          <cell r="AS649">
            <v>176.28</v>
          </cell>
          <cell r="BA649" t="str">
            <v>MECANICA</v>
          </cell>
        </row>
        <row r="650">
          <cell r="G650" t="str">
            <v>SEPARADO</v>
          </cell>
          <cell r="H650" t="str">
            <v>006353</v>
          </cell>
          <cell r="AP650" t="str">
            <v>PA</v>
          </cell>
          <cell r="AQ650">
            <v>2574.9</v>
          </cell>
          <cell r="AS650">
            <v>2574.9</v>
          </cell>
          <cell r="BA650" t="str">
            <v>ELETRICA</v>
          </cell>
        </row>
        <row r="651">
          <cell r="G651" t="str">
            <v>SEPARADO</v>
          </cell>
          <cell r="H651" t="str">
            <v>006353</v>
          </cell>
          <cell r="AP651" t="str">
            <v>PA</v>
          </cell>
          <cell r="AQ651">
            <v>0</v>
          </cell>
          <cell r="AS651">
            <v>0</v>
          </cell>
          <cell r="BA651" t="str">
            <v>ELETRICA</v>
          </cell>
        </row>
        <row r="652">
          <cell r="G652" t="str">
            <v>SEPARADO</v>
          </cell>
          <cell r="H652" t="str">
            <v>006353</v>
          </cell>
          <cell r="AP652" t="str">
            <v>PA</v>
          </cell>
          <cell r="AQ652">
            <v>49.5</v>
          </cell>
          <cell r="AS652">
            <v>49.5</v>
          </cell>
          <cell r="BA652" t="str">
            <v>ELETRICA</v>
          </cell>
        </row>
        <row r="653">
          <cell r="G653" t="str">
            <v>SEPARADO</v>
          </cell>
          <cell r="H653" t="str">
            <v>006353</v>
          </cell>
          <cell r="AP653" t="str">
            <v>PA</v>
          </cell>
          <cell r="AQ653">
            <v>49.5</v>
          </cell>
          <cell r="AS653">
            <v>49.5</v>
          </cell>
          <cell r="BA653" t="str">
            <v>MECANICA</v>
          </cell>
        </row>
        <row r="654">
          <cell r="G654" t="str">
            <v>SEPARADO</v>
          </cell>
          <cell r="H654" t="str">
            <v>006353</v>
          </cell>
          <cell r="AP654" t="str">
            <v>PA</v>
          </cell>
          <cell r="AQ654">
            <v>28.56</v>
          </cell>
          <cell r="AS654">
            <v>228.48</v>
          </cell>
          <cell r="BA654" t="str">
            <v>KANBAN</v>
          </cell>
        </row>
        <row r="655">
          <cell r="G655" t="str">
            <v>SEPARADO</v>
          </cell>
          <cell r="H655" t="str">
            <v>006353</v>
          </cell>
          <cell r="AP655" t="str">
            <v>PA</v>
          </cell>
          <cell r="AQ655">
            <v>100.07</v>
          </cell>
          <cell r="AS655">
            <v>100.07</v>
          </cell>
          <cell r="BA655" t="str">
            <v>MECANICA</v>
          </cell>
        </row>
        <row r="656">
          <cell r="G656" t="str">
            <v>SEPARADO</v>
          </cell>
          <cell r="H656" t="str">
            <v>006353</v>
          </cell>
          <cell r="AP656" t="str">
            <v>PA</v>
          </cell>
          <cell r="AQ656">
            <v>58.83</v>
          </cell>
          <cell r="AS656">
            <v>176.49</v>
          </cell>
          <cell r="BA656" t="str">
            <v>KANBAN</v>
          </cell>
        </row>
        <row r="657">
          <cell r="G657" t="str">
            <v>SEPARADO</v>
          </cell>
          <cell r="H657" t="str">
            <v>006353</v>
          </cell>
          <cell r="AP657" t="str">
            <v>ESTOQUE</v>
          </cell>
          <cell r="AQ657">
            <v>0</v>
          </cell>
          <cell r="AS657">
            <v>0</v>
          </cell>
          <cell r="BA657" t="str">
            <v>KANBAN</v>
          </cell>
        </row>
        <row r="658">
          <cell r="G658" t="str">
            <v>SEPARADO</v>
          </cell>
          <cell r="H658" t="str">
            <v>006353</v>
          </cell>
          <cell r="AP658" t="str">
            <v>PA</v>
          </cell>
          <cell r="AQ658">
            <v>0</v>
          </cell>
          <cell r="AS658">
            <v>0</v>
          </cell>
          <cell r="BA658" t="str">
            <v>MECANICA</v>
          </cell>
        </row>
        <row r="659">
          <cell r="G659" t="str">
            <v>SEPARADO</v>
          </cell>
          <cell r="H659" t="str">
            <v>006353</v>
          </cell>
          <cell r="AP659" t="str">
            <v>PA</v>
          </cell>
          <cell r="AQ659">
            <v>98.087500000000006</v>
          </cell>
          <cell r="AR659">
            <v>3.2500000000000001E-2</v>
          </cell>
          <cell r="AS659">
            <v>202.55068750000001</v>
          </cell>
          <cell r="BA659" t="str">
            <v>MECANICA</v>
          </cell>
        </row>
        <row r="660">
          <cell r="G660" t="str">
            <v>RETIRADO</v>
          </cell>
          <cell r="H660" t="str">
            <v>006353</v>
          </cell>
          <cell r="AP660" t="str">
            <v>PA</v>
          </cell>
          <cell r="AQ660">
            <v>8548.9321</v>
          </cell>
          <cell r="AS660">
            <v>8548.9321</v>
          </cell>
          <cell r="BA660" t="str">
            <v>ELETRICA</v>
          </cell>
        </row>
        <row r="661">
          <cell r="G661" t="str">
            <v>SEPARADO</v>
          </cell>
          <cell r="H661" t="str">
            <v>006353</v>
          </cell>
          <cell r="AP661" t="str">
            <v>PA</v>
          </cell>
          <cell r="AQ661">
            <v>8548.9321</v>
          </cell>
          <cell r="AS661">
            <v>8548.9321</v>
          </cell>
          <cell r="BA661" t="str">
            <v>ELETRICA</v>
          </cell>
        </row>
        <row r="662">
          <cell r="G662" t="str">
            <v>SEPARADO</v>
          </cell>
          <cell r="H662" t="str">
            <v>006353</v>
          </cell>
          <cell r="AP662" t="str">
            <v>PA</v>
          </cell>
          <cell r="AQ662">
            <v>0</v>
          </cell>
          <cell r="AS662">
            <v>0</v>
          </cell>
          <cell r="BA662" t="str">
            <v>MECANICA</v>
          </cell>
        </row>
        <row r="663">
          <cell r="G663" t="str">
            <v>SEPARADO</v>
          </cell>
          <cell r="H663" t="str">
            <v>006353</v>
          </cell>
          <cell r="AP663" t="str">
            <v>ESTOQUE</v>
          </cell>
          <cell r="AQ663">
            <v>0</v>
          </cell>
          <cell r="AS663">
            <v>0</v>
          </cell>
          <cell r="BA663" t="str">
            <v>MECANICA</v>
          </cell>
        </row>
        <row r="664">
          <cell r="G664" t="str">
            <v>SEPARADO</v>
          </cell>
          <cell r="H664" t="str">
            <v>006353</v>
          </cell>
          <cell r="AP664" t="str">
            <v>PA</v>
          </cell>
          <cell r="AQ664">
            <v>0</v>
          </cell>
          <cell r="AS664">
            <v>0</v>
          </cell>
          <cell r="BA664" t="str">
            <v>MECANICA</v>
          </cell>
        </row>
        <row r="665">
          <cell r="G665" t="str">
            <v>SEPARADO</v>
          </cell>
          <cell r="H665" t="str">
            <v>006353</v>
          </cell>
          <cell r="AP665" t="str">
            <v>PA</v>
          </cell>
          <cell r="AQ665">
            <v>3.1</v>
          </cell>
          <cell r="AS665">
            <v>3.1</v>
          </cell>
          <cell r="BA665" t="str">
            <v>MECANICA</v>
          </cell>
        </row>
        <row r="666">
          <cell r="G666" t="str">
            <v>SEPARADO</v>
          </cell>
          <cell r="H666" t="str">
            <v>006353</v>
          </cell>
          <cell r="AP666" t="str">
            <v>PA</v>
          </cell>
          <cell r="AQ666">
            <v>2.65</v>
          </cell>
          <cell r="AS666">
            <v>5.3</v>
          </cell>
          <cell r="BA666" t="str">
            <v>MECANICA</v>
          </cell>
        </row>
        <row r="667">
          <cell r="G667" t="str">
            <v>SEPARADO</v>
          </cell>
          <cell r="H667" t="str">
            <v>006353</v>
          </cell>
          <cell r="AP667" t="str">
            <v>PAGO</v>
          </cell>
          <cell r="AQ667">
            <v>47719.92</v>
          </cell>
          <cell r="AS667">
            <v>47719.92</v>
          </cell>
          <cell r="BA667" t="str">
            <v>MOTOR</v>
          </cell>
        </row>
        <row r="668">
          <cell r="G668" t="str">
            <v>SEPARADO</v>
          </cell>
          <cell r="H668" t="str">
            <v>006353</v>
          </cell>
          <cell r="AP668" t="str">
            <v>PA</v>
          </cell>
          <cell r="AQ668">
            <v>800</v>
          </cell>
          <cell r="AS668">
            <v>800</v>
          </cell>
          <cell r="BA668" t="e">
            <v>#N/A</v>
          </cell>
        </row>
        <row r="669">
          <cell r="G669" t="str">
            <v>FÁBRICA</v>
          </cell>
          <cell r="H669" t="str">
            <v>006353</v>
          </cell>
          <cell r="AP669" t="str">
            <v>PA</v>
          </cell>
          <cell r="AQ669">
            <v>500</v>
          </cell>
          <cell r="AS669">
            <v>500</v>
          </cell>
          <cell r="BA669" t="e">
            <v>#N/A</v>
          </cell>
        </row>
        <row r="670">
          <cell r="G670" t="str">
            <v>SEPARADO</v>
          </cell>
          <cell r="H670" t="str">
            <v>006353</v>
          </cell>
          <cell r="AP670" t="str">
            <v>PAGO</v>
          </cell>
          <cell r="AQ670">
            <v>123.9</v>
          </cell>
          <cell r="AR670">
            <v>3.2500000000000001E-2</v>
          </cell>
          <cell r="AS670">
            <v>127.92675000000001</v>
          </cell>
          <cell r="BA670" t="str">
            <v>SHEET METAL</v>
          </cell>
        </row>
        <row r="671">
          <cell r="G671" t="str">
            <v>SEPARADO</v>
          </cell>
          <cell r="H671" t="str">
            <v>006353</v>
          </cell>
          <cell r="AP671" t="str">
            <v>PAGO</v>
          </cell>
          <cell r="AQ671">
            <v>48</v>
          </cell>
          <cell r="AS671">
            <v>48</v>
          </cell>
          <cell r="BA671" t="str">
            <v>SHEET METAL</v>
          </cell>
        </row>
        <row r="672">
          <cell r="G672" t="str">
            <v>SEPARADO</v>
          </cell>
          <cell r="H672" t="str">
            <v>006353</v>
          </cell>
          <cell r="AP672" t="str">
            <v>PA</v>
          </cell>
          <cell r="AQ672">
            <v>180</v>
          </cell>
          <cell r="AS672">
            <v>180</v>
          </cell>
          <cell r="BA672" t="str">
            <v>SHEET METAL</v>
          </cell>
        </row>
        <row r="673">
          <cell r="G673" t="str">
            <v>SEPARADO</v>
          </cell>
          <cell r="H673" t="str">
            <v>006353</v>
          </cell>
          <cell r="AP673" t="str">
            <v>PA</v>
          </cell>
          <cell r="AQ673">
            <v>2057</v>
          </cell>
          <cell r="AS673">
            <v>2057</v>
          </cell>
          <cell r="BA673" t="str">
            <v>MECANICA</v>
          </cell>
        </row>
        <row r="674">
          <cell r="G674" t="str">
            <v>SEPARADO</v>
          </cell>
          <cell r="H674" t="str">
            <v>006353</v>
          </cell>
          <cell r="AP674" t="str">
            <v>PA</v>
          </cell>
          <cell r="AQ674">
            <v>22.715</v>
          </cell>
          <cell r="AR674">
            <v>3.2500000000000001E-2</v>
          </cell>
          <cell r="AS674">
            <v>23.4532375</v>
          </cell>
          <cell r="BA674" t="str">
            <v>MECANICA</v>
          </cell>
        </row>
        <row r="675">
          <cell r="G675" t="str">
            <v>SEPARADO</v>
          </cell>
          <cell r="H675" t="str">
            <v>006353</v>
          </cell>
          <cell r="AP675" t="str">
            <v>PA</v>
          </cell>
          <cell r="AQ675">
            <v>329</v>
          </cell>
          <cell r="AS675">
            <v>329</v>
          </cell>
          <cell r="BA675" t="str">
            <v>MECANICA</v>
          </cell>
        </row>
        <row r="676">
          <cell r="G676" t="str">
            <v>SEPARADO</v>
          </cell>
          <cell r="H676" t="str">
            <v>006353</v>
          </cell>
          <cell r="AP676" t="str">
            <v>PA</v>
          </cell>
          <cell r="AQ676">
            <v>76.639999999999986</v>
          </cell>
          <cell r="AS676">
            <v>76.639999999999986</v>
          </cell>
          <cell r="BA676" t="str">
            <v>MECANICA</v>
          </cell>
        </row>
        <row r="677">
          <cell r="G677" t="str">
            <v>SEPARADO</v>
          </cell>
          <cell r="H677" t="str">
            <v>006353</v>
          </cell>
          <cell r="AP677" t="str">
            <v>PAGO</v>
          </cell>
          <cell r="AQ677">
            <v>93.957499999999996</v>
          </cell>
          <cell r="AR677">
            <v>3.2500000000000001E-2</v>
          </cell>
          <cell r="AS677">
            <v>97.011118749999994</v>
          </cell>
          <cell r="BA677" t="str">
            <v>MECANICA</v>
          </cell>
        </row>
        <row r="678">
          <cell r="G678" t="str">
            <v>SEPARADO</v>
          </cell>
          <cell r="H678" t="str">
            <v>006353</v>
          </cell>
          <cell r="AP678" t="str">
            <v>PAGO</v>
          </cell>
          <cell r="AQ678">
            <v>146.61500000000001</v>
          </cell>
          <cell r="AR678">
            <v>3.2500000000000001E-2</v>
          </cell>
          <cell r="AS678">
            <v>151.3799875</v>
          </cell>
          <cell r="BA678" t="str">
            <v>MECANICA</v>
          </cell>
        </row>
        <row r="679">
          <cell r="G679" t="str">
            <v>SEPARADO</v>
          </cell>
          <cell r="H679" t="str">
            <v>006353</v>
          </cell>
          <cell r="AP679" t="str">
            <v>PAGO</v>
          </cell>
          <cell r="AQ679">
            <v>88.795000000000002</v>
          </cell>
          <cell r="AR679">
            <v>3.2500000000000001E-2</v>
          </cell>
          <cell r="AS679">
            <v>91.680837499999996</v>
          </cell>
          <cell r="BA679" t="str">
            <v>MECANICA</v>
          </cell>
        </row>
        <row r="680">
          <cell r="G680" t="str">
            <v>SEPARADO</v>
          </cell>
          <cell r="H680" t="str">
            <v>006353</v>
          </cell>
          <cell r="AP680" t="str">
            <v>PAGO</v>
          </cell>
          <cell r="AQ680">
            <v>46.462499999999999</v>
          </cell>
          <cell r="AR680">
            <v>3.2500000000000001E-2</v>
          </cell>
          <cell r="AS680">
            <v>95.945062499999992</v>
          </cell>
          <cell r="BA680" t="str">
            <v>MECANICA</v>
          </cell>
        </row>
        <row r="681">
          <cell r="G681" t="str">
            <v>SEPARADO</v>
          </cell>
          <cell r="H681" t="str">
            <v>006353</v>
          </cell>
          <cell r="AP681" t="str">
            <v>PAGO</v>
          </cell>
          <cell r="AQ681">
            <v>191.01249999999999</v>
          </cell>
          <cell r="AR681">
            <v>3.2500000000000001E-2</v>
          </cell>
          <cell r="AS681">
            <v>197.22040625</v>
          </cell>
          <cell r="BA681" t="str">
            <v>SHEET METAL</v>
          </cell>
        </row>
        <row r="682">
          <cell r="G682" t="str">
            <v>SEPARADO</v>
          </cell>
          <cell r="H682" t="str">
            <v>006353</v>
          </cell>
          <cell r="AP682" t="str">
            <v>PAGO</v>
          </cell>
          <cell r="AQ682">
            <v>26.844999999999999</v>
          </cell>
          <cell r="AR682">
            <v>3.2500000000000001E-2</v>
          </cell>
          <cell r="AS682">
            <v>27.7174625</v>
          </cell>
          <cell r="BA682" t="str">
            <v>SHEET METAL</v>
          </cell>
        </row>
        <row r="683">
          <cell r="G683" t="str">
            <v>RETIRADO</v>
          </cell>
          <cell r="H683" t="str">
            <v>006353</v>
          </cell>
          <cell r="AP683" t="str">
            <v>PA</v>
          </cell>
          <cell r="AQ683">
            <v>213.75</v>
          </cell>
          <cell r="AS683">
            <v>213.75</v>
          </cell>
          <cell r="BA683" t="str">
            <v>ELETRICA</v>
          </cell>
        </row>
        <row r="684">
          <cell r="G684" t="str">
            <v>SEPARADO</v>
          </cell>
          <cell r="H684" t="str">
            <v>006353</v>
          </cell>
          <cell r="AP684" t="str">
            <v>PA</v>
          </cell>
          <cell r="AS684">
            <v>0</v>
          </cell>
          <cell r="BA684" t="str">
            <v>ELETRICA</v>
          </cell>
        </row>
        <row r="685">
          <cell r="G685" t="str">
            <v>SEPARADO</v>
          </cell>
          <cell r="H685" t="str">
            <v>006353</v>
          </cell>
          <cell r="AP685" t="str">
            <v>PAGO</v>
          </cell>
          <cell r="AQ685">
            <v>43.365000000000002</v>
          </cell>
          <cell r="AR685">
            <v>3.2500000000000001E-2</v>
          </cell>
          <cell r="AS685">
            <v>44.774362500000002</v>
          </cell>
          <cell r="BA685" t="str">
            <v>SHEET METAL</v>
          </cell>
        </row>
        <row r="686">
          <cell r="G686" t="str">
            <v>SEPARADO</v>
          </cell>
          <cell r="H686" t="str">
            <v>006353</v>
          </cell>
          <cell r="AP686" t="str">
            <v>PAGO</v>
          </cell>
          <cell r="AQ686">
            <v>880</v>
          </cell>
          <cell r="AS686">
            <v>880</v>
          </cell>
          <cell r="BA686" t="str">
            <v>MECANICA</v>
          </cell>
        </row>
        <row r="687">
          <cell r="G687" t="str">
            <v>SEPARADO</v>
          </cell>
          <cell r="H687" t="str">
            <v>006353</v>
          </cell>
          <cell r="AP687" t="str">
            <v>PA</v>
          </cell>
          <cell r="AQ687">
            <v>91.5</v>
          </cell>
          <cell r="AS687">
            <v>91.5</v>
          </cell>
          <cell r="BA687" t="str">
            <v>SHEET METAL</v>
          </cell>
        </row>
        <row r="688">
          <cell r="G688" t="str">
            <v>SEPARADO</v>
          </cell>
          <cell r="H688" t="str">
            <v>006353</v>
          </cell>
          <cell r="AP688" t="str">
            <v>PAGO</v>
          </cell>
          <cell r="AQ688">
            <v>464.625</v>
          </cell>
          <cell r="AR688">
            <v>3.2500000000000001E-2</v>
          </cell>
          <cell r="AS688">
            <v>479.72531249999997</v>
          </cell>
          <cell r="BA688" t="str">
            <v>SHEET METAL</v>
          </cell>
        </row>
        <row r="689">
          <cell r="G689" t="str">
            <v>SEPARADO</v>
          </cell>
          <cell r="H689" t="str">
            <v>006353</v>
          </cell>
          <cell r="AP689" t="str">
            <v>PAGO</v>
          </cell>
          <cell r="AQ689">
            <v>2551.44</v>
          </cell>
          <cell r="AR689">
            <v>6.5000000000000002E-2</v>
          </cell>
          <cell r="AS689">
            <v>2717.2836000000002</v>
          </cell>
          <cell r="BA689" t="str">
            <v>MECANICA</v>
          </cell>
        </row>
        <row r="690">
          <cell r="G690" t="str">
            <v>SEPARADO</v>
          </cell>
          <cell r="H690" t="str">
            <v>006353</v>
          </cell>
          <cell r="AP690" t="str">
            <v>PAGO</v>
          </cell>
          <cell r="AQ690">
            <v>2377.41</v>
          </cell>
          <cell r="AS690">
            <v>2377.41</v>
          </cell>
          <cell r="BA690" t="str">
            <v>MECANICA</v>
          </cell>
        </row>
        <row r="691">
          <cell r="G691" t="str">
            <v>SEPARADO</v>
          </cell>
          <cell r="H691" t="str">
            <v>006353</v>
          </cell>
          <cell r="AP691" t="str">
            <v>PAGO</v>
          </cell>
          <cell r="AQ691">
            <v>780.45</v>
          </cell>
          <cell r="AS691">
            <v>780.45</v>
          </cell>
          <cell r="BA691" t="str">
            <v>MECANICA</v>
          </cell>
        </row>
        <row r="692">
          <cell r="G692" t="str">
            <v>SEPARADO</v>
          </cell>
          <cell r="H692" t="str">
            <v>006353</v>
          </cell>
          <cell r="AP692" t="str">
            <v>PAGO</v>
          </cell>
          <cell r="AQ692">
            <v>209.6</v>
          </cell>
          <cell r="AS692">
            <v>209.6</v>
          </cell>
          <cell r="BA692" t="str">
            <v>ELETRICA</v>
          </cell>
        </row>
        <row r="693">
          <cell r="G693" t="str">
            <v>SEPARADO</v>
          </cell>
          <cell r="H693" t="str">
            <v>006353</v>
          </cell>
          <cell r="AP693" t="str">
            <v>PAGO</v>
          </cell>
          <cell r="AQ693">
            <v>810</v>
          </cell>
          <cell r="AS693">
            <v>810</v>
          </cell>
          <cell r="BA693" t="str">
            <v>MECANICA</v>
          </cell>
        </row>
        <row r="694">
          <cell r="G694" t="str">
            <v>SEPARADO</v>
          </cell>
          <cell r="H694" t="str">
            <v>006353</v>
          </cell>
          <cell r="AP694" t="str">
            <v>PA</v>
          </cell>
          <cell r="AQ694">
            <v>503.31</v>
          </cell>
          <cell r="AS694">
            <v>503.31</v>
          </cell>
          <cell r="BA694" t="str">
            <v>MECANICA</v>
          </cell>
        </row>
        <row r="695">
          <cell r="G695" t="str">
            <v>SEPARADO</v>
          </cell>
          <cell r="H695" t="str">
            <v>006353</v>
          </cell>
          <cell r="AP695" t="str">
            <v>PAGO</v>
          </cell>
          <cell r="AQ695">
            <v>4119.6750000000002</v>
          </cell>
          <cell r="AR695">
            <v>3.2500000000000001E-2</v>
          </cell>
          <cell r="AS695">
            <v>4253.5644375000002</v>
          </cell>
          <cell r="BA695" t="str">
            <v>BASE</v>
          </cell>
        </row>
        <row r="696">
          <cell r="G696" t="str">
            <v>SEPARADO</v>
          </cell>
          <cell r="H696" t="str">
            <v>006353</v>
          </cell>
          <cell r="AP696" t="str">
            <v>PA</v>
          </cell>
          <cell r="AQ696">
            <v>235.4</v>
          </cell>
          <cell r="AS696">
            <v>1412.4</v>
          </cell>
          <cell r="BA696" t="str">
            <v>MECANICA</v>
          </cell>
        </row>
        <row r="697">
          <cell r="G697" t="str">
            <v>SEPARADO</v>
          </cell>
          <cell r="H697" t="str">
            <v>006353</v>
          </cell>
          <cell r="AP697" t="str">
            <v>PA</v>
          </cell>
          <cell r="AQ697">
            <v>229</v>
          </cell>
          <cell r="AS697">
            <v>229</v>
          </cell>
          <cell r="BA697" t="str">
            <v>SHEET METAL</v>
          </cell>
        </row>
        <row r="698">
          <cell r="G698" t="str">
            <v>SEPARADO</v>
          </cell>
          <cell r="H698" t="str">
            <v>006353</v>
          </cell>
          <cell r="AP698" t="str">
            <v>PA</v>
          </cell>
          <cell r="AQ698">
            <v>350</v>
          </cell>
          <cell r="AS698">
            <v>350</v>
          </cell>
          <cell r="BA698" t="str">
            <v>SHEET METAL</v>
          </cell>
        </row>
        <row r="699">
          <cell r="G699" t="str">
            <v>SEPARADO</v>
          </cell>
          <cell r="H699" t="str">
            <v>006353</v>
          </cell>
          <cell r="AP699" t="str">
            <v>PAGO</v>
          </cell>
          <cell r="AQ699">
            <v>438.8125</v>
          </cell>
          <cell r="AR699">
            <v>3.2500000000000001E-2</v>
          </cell>
          <cell r="AS699">
            <v>453.07390624999999</v>
          </cell>
          <cell r="BA699" t="str">
            <v>SHEET METAL</v>
          </cell>
        </row>
        <row r="700">
          <cell r="G700" t="str">
            <v>SEPARADO</v>
          </cell>
          <cell r="H700" t="str">
            <v>006353</v>
          </cell>
          <cell r="AP700" t="str">
            <v>PAGO</v>
          </cell>
          <cell r="AQ700">
            <v>438.8125</v>
          </cell>
          <cell r="AR700">
            <v>3.2500000000000001E-2</v>
          </cell>
          <cell r="AS700">
            <v>453.07390624999999</v>
          </cell>
          <cell r="BA700" t="str">
            <v>SHEET METAL</v>
          </cell>
        </row>
        <row r="701">
          <cell r="G701" t="str">
            <v>SEPARADO</v>
          </cell>
          <cell r="H701" t="str">
            <v>006353</v>
          </cell>
          <cell r="AP701" t="str">
            <v>PAGO</v>
          </cell>
          <cell r="AQ701">
            <v>22818.25</v>
          </cell>
          <cell r="AR701">
            <v>3.2500000000000001E-2</v>
          </cell>
          <cell r="AS701">
            <v>23559.843124999999</v>
          </cell>
          <cell r="BA701" t="str">
            <v>CARENAGEM</v>
          </cell>
        </row>
        <row r="702">
          <cell r="G702" t="str">
            <v>SEPARADO</v>
          </cell>
          <cell r="H702" t="str">
            <v>006353</v>
          </cell>
          <cell r="AP702" t="str">
            <v>PA</v>
          </cell>
          <cell r="AQ702">
            <v>615</v>
          </cell>
          <cell r="AS702">
            <v>615</v>
          </cell>
          <cell r="BA702" t="str">
            <v>SHEET METAL</v>
          </cell>
        </row>
        <row r="703">
          <cell r="G703" t="str">
            <v>SEPARADO</v>
          </cell>
          <cell r="H703" t="str">
            <v>006353</v>
          </cell>
          <cell r="AP703" t="str">
            <v>PA</v>
          </cell>
          <cell r="AQ703">
            <v>47.63</v>
          </cell>
          <cell r="AS703">
            <v>238.15</v>
          </cell>
          <cell r="BA703" t="str">
            <v>SHEET METAL</v>
          </cell>
        </row>
        <row r="704">
          <cell r="G704" t="str">
            <v>SEPARADO</v>
          </cell>
          <cell r="H704" t="str">
            <v>006353</v>
          </cell>
          <cell r="AP704" t="str">
            <v>PA</v>
          </cell>
          <cell r="AQ704">
            <v>70</v>
          </cell>
          <cell r="AS704">
            <v>140</v>
          </cell>
          <cell r="BA704" t="str">
            <v>ELETRICA</v>
          </cell>
        </row>
        <row r="705">
          <cell r="G705" t="str">
            <v>SEPARADO</v>
          </cell>
          <cell r="H705" t="str">
            <v>006353</v>
          </cell>
          <cell r="AP705" t="str">
            <v>PA</v>
          </cell>
          <cell r="AQ705">
            <v>6.4</v>
          </cell>
          <cell r="AS705">
            <v>25.6</v>
          </cell>
          <cell r="BA705" t="str">
            <v>MECANICA</v>
          </cell>
        </row>
        <row r="706">
          <cell r="G706" t="str">
            <v>SEPARADO</v>
          </cell>
          <cell r="H706" t="str">
            <v>006353</v>
          </cell>
          <cell r="AP706" t="str">
            <v>PAGO</v>
          </cell>
          <cell r="AQ706">
            <v>180.6875</v>
          </cell>
          <cell r="AR706">
            <v>3.2500000000000001E-2</v>
          </cell>
          <cell r="AS706">
            <v>186.55984375</v>
          </cell>
          <cell r="BA706" t="str">
            <v>SHEET METAL</v>
          </cell>
        </row>
        <row r="707">
          <cell r="G707" t="str">
            <v>SEPARADO</v>
          </cell>
          <cell r="H707" t="str">
            <v>006353</v>
          </cell>
          <cell r="AP707" t="str">
            <v>PAGO</v>
          </cell>
          <cell r="AQ707">
            <v>309.75</v>
          </cell>
          <cell r="AR707">
            <v>3.2500000000000001E-2</v>
          </cell>
          <cell r="AS707">
            <v>319.81687499999998</v>
          </cell>
          <cell r="BA707" t="str">
            <v>SHEET METAL</v>
          </cell>
        </row>
        <row r="708">
          <cell r="G708" t="str">
            <v>SEPARADO</v>
          </cell>
          <cell r="H708" t="str">
            <v>006353</v>
          </cell>
          <cell r="AP708" t="str">
            <v>PA</v>
          </cell>
          <cell r="AQ708">
            <v>23.45</v>
          </cell>
          <cell r="AS708">
            <v>23.45</v>
          </cell>
          <cell r="BA708" t="str">
            <v>SHEET METAL</v>
          </cell>
        </row>
        <row r="709">
          <cell r="G709" t="str">
            <v>SEPARADO</v>
          </cell>
          <cell r="H709" t="str">
            <v>006353</v>
          </cell>
          <cell r="AP709" t="str">
            <v>PAGO</v>
          </cell>
          <cell r="AQ709">
            <v>1.55</v>
          </cell>
          <cell r="AS709">
            <v>18.600000000000001</v>
          </cell>
          <cell r="BA709">
            <v>0</v>
          </cell>
        </row>
        <row r="710">
          <cell r="G710" t="str">
            <v>SEPARADO</v>
          </cell>
          <cell r="H710" t="str">
            <v>006353</v>
          </cell>
          <cell r="AP710" t="str">
            <v>PA</v>
          </cell>
          <cell r="AQ710">
            <v>28.5</v>
          </cell>
          <cell r="AS710">
            <v>28.5</v>
          </cell>
          <cell r="BA710" t="str">
            <v>MECANICA</v>
          </cell>
        </row>
        <row r="711">
          <cell r="G711" t="str">
            <v>SEPARADO</v>
          </cell>
          <cell r="H711" t="str">
            <v>006353</v>
          </cell>
          <cell r="AP711" t="str">
            <v>PAGO</v>
          </cell>
          <cell r="AQ711">
            <v>35</v>
          </cell>
          <cell r="AS711">
            <v>35</v>
          </cell>
          <cell r="BA711" t="str">
            <v>MECANICA</v>
          </cell>
        </row>
        <row r="712">
          <cell r="G712" t="str">
            <v>SEPARADO</v>
          </cell>
          <cell r="H712" t="str">
            <v>006353</v>
          </cell>
          <cell r="AP712" t="str">
            <v>PAGO</v>
          </cell>
          <cell r="AQ712">
            <v>13</v>
          </cell>
          <cell r="AS712">
            <v>26</v>
          </cell>
          <cell r="BA712" t="str">
            <v>MECANICA</v>
          </cell>
        </row>
        <row r="713">
          <cell r="G713" t="str">
            <v>SEPARADO</v>
          </cell>
          <cell r="H713" t="str">
            <v>006353</v>
          </cell>
          <cell r="AP713" t="str">
            <v>PAGO</v>
          </cell>
          <cell r="AQ713">
            <v>5</v>
          </cell>
          <cell r="AS713">
            <v>5</v>
          </cell>
          <cell r="BA713" t="str">
            <v>MECANICA</v>
          </cell>
        </row>
        <row r="714">
          <cell r="G714" t="str">
            <v>SEPARADO</v>
          </cell>
          <cell r="H714" t="str">
            <v>006353</v>
          </cell>
          <cell r="AP714" t="str">
            <v>PA</v>
          </cell>
          <cell r="AQ714">
            <v>22.5</v>
          </cell>
          <cell r="AS714">
            <v>22.5</v>
          </cell>
          <cell r="BA714" t="str">
            <v>MECANICA</v>
          </cell>
        </row>
        <row r="715">
          <cell r="G715" t="str">
            <v>SEPARADO</v>
          </cell>
          <cell r="H715" t="str">
            <v>006353</v>
          </cell>
          <cell r="AP715" t="str">
            <v>PA</v>
          </cell>
          <cell r="AQ715">
            <v>28.5</v>
          </cell>
          <cell r="AS715">
            <v>57</v>
          </cell>
          <cell r="BA715" t="str">
            <v>MECANICA</v>
          </cell>
        </row>
        <row r="716">
          <cell r="G716" t="str">
            <v>RETIRADO</v>
          </cell>
          <cell r="H716" t="str">
            <v>006353</v>
          </cell>
          <cell r="AP716" t="str">
            <v>PA</v>
          </cell>
          <cell r="AQ716">
            <v>28.5</v>
          </cell>
          <cell r="AS716">
            <v>28.5</v>
          </cell>
          <cell r="BA716" t="str">
            <v>MECANICA</v>
          </cell>
        </row>
        <row r="717">
          <cell r="G717" t="str">
            <v>SEPARADO</v>
          </cell>
          <cell r="H717" t="str">
            <v>006353</v>
          </cell>
          <cell r="AP717" t="str">
            <v>PA</v>
          </cell>
          <cell r="AQ717">
            <v>28.5</v>
          </cell>
          <cell r="AS717">
            <v>28.5</v>
          </cell>
          <cell r="BA717" t="str">
            <v>MECANICA</v>
          </cell>
        </row>
        <row r="718">
          <cell r="G718" t="str">
            <v>SEPARADO</v>
          </cell>
          <cell r="H718" t="str">
            <v>006353</v>
          </cell>
          <cell r="AP718" t="str">
            <v>PA</v>
          </cell>
          <cell r="AQ718">
            <v>35.4</v>
          </cell>
          <cell r="AS718">
            <v>35.4</v>
          </cell>
          <cell r="BA718" t="str">
            <v>MECANICA</v>
          </cell>
        </row>
        <row r="719">
          <cell r="G719" t="str">
            <v>SEPARADO</v>
          </cell>
          <cell r="H719" t="str">
            <v>006353</v>
          </cell>
          <cell r="AP719" t="str">
            <v>PA</v>
          </cell>
          <cell r="AQ719">
            <v>190.69</v>
          </cell>
          <cell r="AS719">
            <v>190.69</v>
          </cell>
          <cell r="BA719" t="str">
            <v>MECANICA</v>
          </cell>
        </row>
        <row r="720">
          <cell r="G720" t="str">
            <v>SEPARADO</v>
          </cell>
          <cell r="H720" t="str">
            <v>006353</v>
          </cell>
          <cell r="AP720" t="str">
            <v>PAGO</v>
          </cell>
          <cell r="AQ720">
            <v>15</v>
          </cell>
          <cell r="AS720">
            <v>30</v>
          </cell>
          <cell r="BA720" t="str">
            <v>MECANICA</v>
          </cell>
        </row>
        <row r="721">
          <cell r="G721" t="str">
            <v>SEPARADO</v>
          </cell>
          <cell r="H721" t="str">
            <v>006353</v>
          </cell>
          <cell r="AP721" t="str">
            <v>PAGO</v>
          </cell>
          <cell r="AQ721">
            <v>28.5</v>
          </cell>
          <cell r="AS721">
            <v>114</v>
          </cell>
          <cell r="BA721" t="str">
            <v>MECANICA</v>
          </cell>
        </row>
        <row r="722">
          <cell r="G722" t="str">
            <v>SEPARADO</v>
          </cell>
          <cell r="H722" t="str">
            <v>006353</v>
          </cell>
          <cell r="AP722" t="str">
            <v>PA</v>
          </cell>
          <cell r="AQ722">
            <v>3.8</v>
          </cell>
          <cell r="AS722">
            <v>15.2</v>
          </cell>
          <cell r="BA722" t="str">
            <v>ELETRICA</v>
          </cell>
        </row>
        <row r="723">
          <cell r="G723" t="str">
            <v>SEPARADO</v>
          </cell>
          <cell r="H723" t="str">
            <v>006353</v>
          </cell>
          <cell r="AP723" t="str">
            <v>PA</v>
          </cell>
          <cell r="AQ723">
            <v>6</v>
          </cell>
          <cell r="AS723">
            <v>6</v>
          </cell>
          <cell r="BA723" t="str">
            <v>MECANICA</v>
          </cell>
        </row>
        <row r="724">
          <cell r="G724" t="str">
            <v>SEPARADO</v>
          </cell>
          <cell r="H724" t="str">
            <v>006353</v>
          </cell>
          <cell r="AP724" t="str">
            <v>PA</v>
          </cell>
          <cell r="AQ724">
            <v>0.69</v>
          </cell>
          <cell r="AS724">
            <v>13.799999999999999</v>
          </cell>
          <cell r="BA724" t="str">
            <v>KANBAN</v>
          </cell>
        </row>
        <row r="725">
          <cell r="G725" t="str">
            <v>SEPARADO</v>
          </cell>
          <cell r="H725" t="str">
            <v>006353</v>
          </cell>
          <cell r="AP725" t="str">
            <v>PA</v>
          </cell>
          <cell r="AQ725">
            <v>316.64999999999998</v>
          </cell>
          <cell r="AS725">
            <v>633.29999999999995</v>
          </cell>
          <cell r="BA725" t="str">
            <v>ELETRICA</v>
          </cell>
        </row>
        <row r="726">
          <cell r="G726" t="str">
            <v>SEPARADO</v>
          </cell>
          <cell r="H726" t="str">
            <v>006353</v>
          </cell>
          <cell r="AP726" t="str">
            <v>PAGO</v>
          </cell>
          <cell r="AQ726">
            <v>3691.44</v>
          </cell>
          <cell r="AS726">
            <v>3691.44</v>
          </cell>
          <cell r="BA726" t="str">
            <v>ELETRICA</v>
          </cell>
        </row>
        <row r="727">
          <cell r="G727" t="str">
            <v>SEPARADO</v>
          </cell>
          <cell r="H727" t="str">
            <v>006353</v>
          </cell>
          <cell r="AP727" t="str">
            <v>PAGO</v>
          </cell>
          <cell r="AQ727">
            <v>3691.44</v>
          </cell>
          <cell r="AS727">
            <v>3691.44</v>
          </cell>
          <cell r="BA727" t="str">
            <v>ELETRICA</v>
          </cell>
        </row>
        <row r="728">
          <cell r="G728" t="str">
            <v>SEPARADO</v>
          </cell>
          <cell r="H728" t="str">
            <v>006353</v>
          </cell>
          <cell r="AP728" t="str">
            <v>PA</v>
          </cell>
          <cell r="AQ728">
            <v>860.45</v>
          </cell>
          <cell r="AS728">
            <v>860.45</v>
          </cell>
          <cell r="BA728" t="str">
            <v>ELETRICA</v>
          </cell>
        </row>
        <row r="729">
          <cell r="G729" t="str">
            <v>SEPARADO</v>
          </cell>
          <cell r="H729" t="str">
            <v>006353</v>
          </cell>
          <cell r="AP729" t="str">
            <v>PA</v>
          </cell>
          <cell r="AQ729">
            <v>1192.26</v>
          </cell>
          <cell r="AS729">
            <v>1192.26</v>
          </cell>
          <cell r="BA729" t="str">
            <v>ELETRICA</v>
          </cell>
        </row>
        <row r="730">
          <cell r="G730" t="str">
            <v>SEPARADO</v>
          </cell>
          <cell r="H730" t="str">
            <v>006353</v>
          </cell>
          <cell r="AP730" t="str">
            <v>PA</v>
          </cell>
          <cell r="AQ730">
            <v>101.63</v>
          </cell>
          <cell r="AS730">
            <v>101.63</v>
          </cell>
          <cell r="BA730" t="str">
            <v>ELETRICA</v>
          </cell>
        </row>
        <row r="731">
          <cell r="G731" t="str">
            <v>SEPARADO</v>
          </cell>
          <cell r="H731" t="str">
            <v>006353</v>
          </cell>
          <cell r="AP731" t="str">
            <v>PA</v>
          </cell>
          <cell r="AQ731">
            <v>469.98</v>
          </cell>
          <cell r="AS731">
            <v>469.98</v>
          </cell>
          <cell r="BA731" t="str">
            <v>ELETRICA</v>
          </cell>
        </row>
        <row r="732">
          <cell r="G732" t="str">
            <v>SEPARADO</v>
          </cell>
          <cell r="H732" t="str">
            <v>006353</v>
          </cell>
          <cell r="AP732" t="str">
            <v>PAGO</v>
          </cell>
          <cell r="AQ732">
            <v>154.9</v>
          </cell>
          <cell r="AS732">
            <v>154.9</v>
          </cell>
          <cell r="BA732" t="str">
            <v>ELETRICA</v>
          </cell>
        </row>
        <row r="733">
          <cell r="G733" t="str">
            <v>SEPARADO</v>
          </cell>
          <cell r="H733" t="str">
            <v>006353</v>
          </cell>
          <cell r="AP733" t="str">
            <v>PA</v>
          </cell>
          <cell r="AQ733">
            <v>11.4</v>
          </cell>
          <cell r="AS733">
            <v>114</v>
          </cell>
          <cell r="BA733" t="str">
            <v>ELETRICA</v>
          </cell>
        </row>
        <row r="734">
          <cell r="G734" t="str">
            <v>SEPARADO</v>
          </cell>
          <cell r="H734" t="str">
            <v>006353</v>
          </cell>
          <cell r="AP734" t="str">
            <v>PAGO</v>
          </cell>
          <cell r="AQ734">
            <v>4.24</v>
          </cell>
          <cell r="AS734">
            <v>67.84</v>
          </cell>
          <cell r="BA734" t="str">
            <v>ELETRICA</v>
          </cell>
        </row>
        <row r="735">
          <cell r="G735" t="str">
            <v>SEPARADO</v>
          </cell>
          <cell r="H735" t="str">
            <v>006353</v>
          </cell>
          <cell r="AP735" t="str">
            <v>PAGO</v>
          </cell>
          <cell r="AQ735">
            <v>9.23</v>
          </cell>
          <cell r="AS735">
            <v>526.11</v>
          </cell>
          <cell r="BA735" t="str">
            <v>ELETRICA</v>
          </cell>
        </row>
        <row r="736">
          <cell r="G736" t="str">
            <v>SEPARADO</v>
          </cell>
          <cell r="H736" t="str">
            <v>006353</v>
          </cell>
          <cell r="AP736" t="str">
            <v>PAGO</v>
          </cell>
          <cell r="AQ736">
            <v>2.42</v>
          </cell>
          <cell r="AS736">
            <v>21.78</v>
          </cell>
          <cell r="BA736" t="str">
            <v>ELETRICA</v>
          </cell>
        </row>
        <row r="737">
          <cell r="G737" t="str">
            <v>SEPARADO</v>
          </cell>
          <cell r="H737" t="str">
            <v>006353</v>
          </cell>
          <cell r="AP737" t="str">
            <v>PA</v>
          </cell>
          <cell r="AQ737">
            <v>37.090000000000003</v>
          </cell>
          <cell r="AS737">
            <v>445.08000000000004</v>
          </cell>
          <cell r="BA737" t="str">
            <v>ELETRICA</v>
          </cell>
        </row>
        <row r="738">
          <cell r="G738" t="str">
            <v>FÁBRICA</v>
          </cell>
          <cell r="H738" t="str">
            <v>006353</v>
          </cell>
          <cell r="AP738" t="str">
            <v>PA</v>
          </cell>
          <cell r="AQ738">
            <v>0</v>
          </cell>
          <cell r="AS738">
            <v>0</v>
          </cell>
          <cell r="BA738" t="str">
            <v>ELETRICA</v>
          </cell>
        </row>
        <row r="739">
          <cell r="G739" t="str">
            <v>FÁBRICA</v>
          </cell>
          <cell r="H739" t="str">
            <v>006353</v>
          </cell>
          <cell r="AP739" t="str">
            <v>PA</v>
          </cell>
          <cell r="AQ739">
            <v>0</v>
          </cell>
          <cell r="AS739">
            <v>0</v>
          </cell>
          <cell r="BA739" t="str">
            <v>KANBAN</v>
          </cell>
        </row>
        <row r="740">
          <cell r="G740" t="str">
            <v>SEPARADO</v>
          </cell>
          <cell r="H740" t="str">
            <v>006353</v>
          </cell>
          <cell r="AP740" t="str">
            <v>PA</v>
          </cell>
          <cell r="AQ740">
            <v>10.89</v>
          </cell>
          <cell r="AS740">
            <v>32.67</v>
          </cell>
          <cell r="BA740" t="e">
            <v>#N/A</v>
          </cell>
        </row>
        <row r="741">
          <cell r="G741" t="str">
            <v>SEPARADO</v>
          </cell>
          <cell r="H741" t="str">
            <v>006353</v>
          </cell>
          <cell r="AP741" t="str">
            <v>PA</v>
          </cell>
          <cell r="AQ741">
            <v>152.63</v>
          </cell>
          <cell r="AS741">
            <v>457.89</v>
          </cell>
          <cell r="BA741" t="str">
            <v>ELETRICA</v>
          </cell>
        </row>
        <row r="742">
          <cell r="G742" t="str">
            <v>SEPARADO</v>
          </cell>
          <cell r="H742" t="str">
            <v>006353</v>
          </cell>
          <cell r="AP742" t="str">
            <v>PA</v>
          </cell>
          <cell r="AQ742">
            <v>0</v>
          </cell>
          <cell r="AS742">
            <v>0</v>
          </cell>
          <cell r="BA742" t="e">
            <v>#N/A</v>
          </cell>
        </row>
        <row r="743">
          <cell r="G743" t="str">
            <v>RETIRADO</v>
          </cell>
          <cell r="H743" t="str">
            <v>006353</v>
          </cell>
          <cell r="AP743" t="str">
            <v>PA</v>
          </cell>
          <cell r="AQ743">
            <v>31.06</v>
          </cell>
          <cell r="AS743">
            <v>93.179999999999993</v>
          </cell>
          <cell r="BA743" t="str">
            <v>ELETRICA</v>
          </cell>
        </row>
        <row r="744">
          <cell r="G744" t="str">
            <v>SEPARADO</v>
          </cell>
          <cell r="H744" t="str">
            <v>006353</v>
          </cell>
          <cell r="AP744" t="str">
            <v>PAGO</v>
          </cell>
          <cell r="AQ744">
            <v>267.55</v>
          </cell>
          <cell r="AR744">
            <v>6.5000000000000002E-2</v>
          </cell>
          <cell r="AS744">
            <v>284.94075000000004</v>
          </cell>
          <cell r="BA744" t="str">
            <v>ELETRICA</v>
          </cell>
        </row>
        <row r="745">
          <cell r="G745" t="str">
            <v>SEPARADO</v>
          </cell>
          <cell r="H745" t="str">
            <v>006353</v>
          </cell>
          <cell r="AP745" t="str">
            <v>PAGO</v>
          </cell>
          <cell r="AQ745">
            <v>59.96</v>
          </cell>
          <cell r="AR745">
            <v>6.5000000000000002E-2</v>
          </cell>
          <cell r="AS745">
            <v>127.7148</v>
          </cell>
          <cell r="BA745" t="str">
            <v>ELETRICA</v>
          </cell>
        </row>
        <row r="746">
          <cell r="G746" t="str">
            <v>SEPARADO</v>
          </cell>
          <cell r="H746" t="str">
            <v>006353</v>
          </cell>
          <cell r="AP746" t="str">
            <v>PA</v>
          </cell>
          <cell r="AQ746">
            <v>0</v>
          </cell>
          <cell r="AS746">
            <v>0</v>
          </cell>
          <cell r="BA746" t="str">
            <v>ELETRICA</v>
          </cell>
        </row>
        <row r="747">
          <cell r="G747" t="str">
            <v>SEPARADO</v>
          </cell>
          <cell r="H747" t="str">
            <v>006353</v>
          </cell>
          <cell r="AP747" t="str">
            <v>PA</v>
          </cell>
          <cell r="AQ747">
            <v>41.22</v>
          </cell>
          <cell r="AS747">
            <v>41.22</v>
          </cell>
          <cell r="BA747" t="str">
            <v>ELETRICA</v>
          </cell>
        </row>
        <row r="748">
          <cell r="G748" t="str">
            <v>SEPARADO</v>
          </cell>
          <cell r="H748" t="str">
            <v>006353</v>
          </cell>
          <cell r="AP748" t="str">
            <v>PAGO</v>
          </cell>
          <cell r="AQ748">
            <v>42.18</v>
          </cell>
          <cell r="AR748">
            <v>9.7500000000000003E-2</v>
          </cell>
          <cell r="AS748">
            <v>46.292549999999999</v>
          </cell>
          <cell r="BA748" t="str">
            <v>ELETRICA</v>
          </cell>
        </row>
        <row r="749">
          <cell r="G749" t="str">
            <v>SEPARADO</v>
          </cell>
          <cell r="H749" t="str">
            <v>006353</v>
          </cell>
          <cell r="AP749" t="str">
            <v>ESTOQUE</v>
          </cell>
          <cell r="AQ749">
            <v>0</v>
          </cell>
          <cell r="AS749">
            <v>0</v>
          </cell>
          <cell r="BA749" t="str">
            <v>ELETRICA</v>
          </cell>
        </row>
        <row r="750">
          <cell r="G750" t="str">
            <v>SEPARADO</v>
          </cell>
          <cell r="H750" t="str">
            <v>006353</v>
          </cell>
          <cell r="AP750" t="str">
            <v>PA</v>
          </cell>
          <cell r="AQ750">
            <v>67.08</v>
          </cell>
          <cell r="AS750">
            <v>67.08</v>
          </cell>
          <cell r="BA750" t="str">
            <v>ELETRICA</v>
          </cell>
        </row>
        <row r="751">
          <cell r="G751" t="str">
            <v>SEPARADO</v>
          </cell>
          <cell r="H751" t="str">
            <v>006353</v>
          </cell>
          <cell r="AP751" t="str">
            <v>PAGO</v>
          </cell>
          <cell r="AQ751">
            <v>605.09</v>
          </cell>
          <cell r="AS751">
            <v>605.09</v>
          </cell>
          <cell r="BA751" t="str">
            <v>ELETRICA</v>
          </cell>
        </row>
        <row r="752">
          <cell r="G752" t="str">
            <v>SEPARADO</v>
          </cell>
          <cell r="H752" t="str">
            <v>006353</v>
          </cell>
          <cell r="AP752" t="str">
            <v>PAGO</v>
          </cell>
          <cell r="AQ752">
            <v>42.36</v>
          </cell>
          <cell r="AS752">
            <v>42.36</v>
          </cell>
          <cell r="BA752" t="str">
            <v>ELETRICA</v>
          </cell>
        </row>
        <row r="753">
          <cell r="G753" t="str">
            <v>SEPARADO</v>
          </cell>
          <cell r="H753" t="str">
            <v>006353</v>
          </cell>
          <cell r="AP753" t="str">
            <v>PAGO</v>
          </cell>
          <cell r="AQ753">
            <v>2.5</v>
          </cell>
          <cell r="AS753">
            <v>2.5</v>
          </cell>
          <cell r="BA753" t="str">
            <v>ELETRICA</v>
          </cell>
        </row>
        <row r="754">
          <cell r="G754" t="str">
            <v>SEPARADO</v>
          </cell>
          <cell r="H754" t="str">
            <v>006353</v>
          </cell>
          <cell r="AP754" t="str">
            <v>PAGO</v>
          </cell>
          <cell r="AQ754">
            <v>92.72</v>
          </cell>
          <cell r="AS754">
            <v>92.72</v>
          </cell>
          <cell r="BA754" t="str">
            <v>ELETRICA</v>
          </cell>
        </row>
        <row r="755">
          <cell r="G755" t="str">
            <v>SEPARADO</v>
          </cell>
          <cell r="H755" t="str">
            <v>006353</v>
          </cell>
          <cell r="AP755" t="str">
            <v>PAGO</v>
          </cell>
          <cell r="AQ755">
            <v>581.41</v>
          </cell>
          <cell r="AR755">
            <v>0.05</v>
          </cell>
          <cell r="AS755">
            <v>610.48050000000001</v>
          </cell>
          <cell r="BA755" t="e">
            <v>#N/A</v>
          </cell>
        </row>
        <row r="756">
          <cell r="G756" t="str">
            <v>SEPARADO</v>
          </cell>
          <cell r="H756" t="str">
            <v>006353</v>
          </cell>
          <cell r="AP756" t="str">
            <v>PAGO</v>
          </cell>
          <cell r="AQ756">
            <v>16.52</v>
          </cell>
          <cell r="AR756">
            <v>3.2500000000000001E-2</v>
          </cell>
          <cell r="AS756">
            <v>34.113799999999998</v>
          </cell>
          <cell r="BA756" t="str">
            <v>SHEET METAL</v>
          </cell>
        </row>
        <row r="757">
          <cell r="G757" t="str">
            <v>SEPARADO</v>
          </cell>
          <cell r="H757" t="str">
            <v>006353</v>
          </cell>
          <cell r="AP757" t="str">
            <v>PA</v>
          </cell>
          <cell r="AQ757">
            <v>16.100000000000001</v>
          </cell>
          <cell r="AS757">
            <v>48.300000000000004</v>
          </cell>
          <cell r="BA757" t="str">
            <v>ELETRICA</v>
          </cell>
        </row>
        <row r="758">
          <cell r="G758" t="str">
            <v>SEPARADO</v>
          </cell>
          <cell r="H758" t="str">
            <v>006353</v>
          </cell>
          <cell r="AP758" t="str">
            <v>PA</v>
          </cell>
          <cell r="AQ758">
            <v>63.063499999999998</v>
          </cell>
          <cell r="AS758">
            <v>63.063499999999998</v>
          </cell>
          <cell r="BA758" t="str">
            <v>ELETRICA</v>
          </cell>
        </row>
        <row r="759">
          <cell r="G759" t="str">
            <v>SEPARADO</v>
          </cell>
          <cell r="H759" t="str">
            <v>006353</v>
          </cell>
          <cell r="AP759" t="str">
            <v>PA</v>
          </cell>
          <cell r="AQ759">
            <v>49.17</v>
          </cell>
          <cell r="AS759">
            <v>49.17</v>
          </cell>
          <cell r="BA759" t="str">
            <v>ELETRICA</v>
          </cell>
        </row>
        <row r="760">
          <cell r="G760" t="str">
            <v>SEPARADO</v>
          </cell>
          <cell r="H760" t="str">
            <v>006353</v>
          </cell>
          <cell r="AP760" t="str">
            <v>PAGO</v>
          </cell>
          <cell r="AQ760">
            <v>634.98749999999995</v>
          </cell>
          <cell r="AR760">
            <v>3.2500000000000001E-2</v>
          </cell>
          <cell r="AS760">
            <v>655.62459374999992</v>
          </cell>
          <cell r="BA760" t="str">
            <v>SHEET METAL</v>
          </cell>
        </row>
        <row r="761">
          <cell r="G761" t="str">
            <v>SEPARADO</v>
          </cell>
          <cell r="H761" t="str">
            <v>006353</v>
          </cell>
          <cell r="AP761" t="str">
            <v>PAGO</v>
          </cell>
          <cell r="AQ761">
            <v>160.03749999999999</v>
          </cell>
          <cell r="AR761">
            <v>3.2500000000000001E-2</v>
          </cell>
          <cell r="AS761">
            <v>165.23871875</v>
          </cell>
          <cell r="BA761" t="str">
            <v>ELETRICA</v>
          </cell>
        </row>
        <row r="762">
          <cell r="G762" t="str">
            <v>SEPARADO</v>
          </cell>
          <cell r="H762" t="str">
            <v>006353</v>
          </cell>
          <cell r="AP762" t="str">
            <v>PAGO</v>
          </cell>
          <cell r="AQ762">
            <v>272.66000000000003</v>
          </cell>
          <cell r="AR762">
            <v>6.5000000000000002E-2</v>
          </cell>
          <cell r="AS762">
            <v>290.38290000000001</v>
          </cell>
          <cell r="BA762" t="str">
            <v>ELETRICA</v>
          </cell>
        </row>
        <row r="763">
          <cell r="G763" t="str">
            <v>RETIRADO</v>
          </cell>
          <cell r="H763" t="str">
            <v>006353</v>
          </cell>
          <cell r="AP763" t="str">
            <v>PA</v>
          </cell>
          <cell r="AQ763">
            <v>48.61</v>
          </cell>
          <cell r="AS763">
            <v>48.61</v>
          </cell>
          <cell r="BA763" t="e">
            <v>#N/A</v>
          </cell>
        </row>
        <row r="764">
          <cell r="G764" t="str">
            <v>SEPARADO</v>
          </cell>
          <cell r="H764" t="str">
            <v>006353</v>
          </cell>
          <cell r="AP764" t="str">
            <v>PA</v>
          </cell>
          <cell r="AQ764">
            <v>1239.67</v>
          </cell>
          <cell r="AS764">
            <v>1239.67</v>
          </cell>
          <cell r="BA764" t="str">
            <v>ELETRICA</v>
          </cell>
        </row>
        <row r="765">
          <cell r="G765" t="str">
            <v>SEPARADO</v>
          </cell>
          <cell r="H765" t="str">
            <v>006353</v>
          </cell>
          <cell r="AP765" t="str">
            <v>PA</v>
          </cell>
          <cell r="AQ765">
            <v>35</v>
          </cell>
          <cell r="AS765">
            <v>175</v>
          </cell>
          <cell r="BA765" t="e">
            <v>#N/A</v>
          </cell>
        </row>
        <row r="766">
          <cell r="G766" t="str">
            <v>SEPARADO</v>
          </cell>
          <cell r="H766" t="str">
            <v>006353</v>
          </cell>
          <cell r="AP766" t="str">
            <v>PAGO</v>
          </cell>
          <cell r="AQ766">
            <v>73.430000000000007</v>
          </cell>
          <cell r="AR766">
            <v>9.7500000000000003E-2</v>
          </cell>
          <cell r="AS766">
            <v>80.589425000000006</v>
          </cell>
          <cell r="BA766" t="e">
            <v>#N/A</v>
          </cell>
        </row>
        <row r="767">
          <cell r="G767" t="str">
            <v>SEPARADO</v>
          </cell>
          <cell r="H767" t="str">
            <v>006353</v>
          </cell>
          <cell r="AP767" t="str">
            <v>PAGO</v>
          </cell>
          <cell r="AQ767">
            <v>200.81</v>
          </cell>
          <cell r="AR767">
            <v>3.2500000000000001E-2</v>
          </cell>
          <cell r="AS767">
            <v>207.33632499999999</v>
          </cell>
          <cell r="BA767" t="str">
            <v>ELETRICA</v>
          </cell>
        </row>
        <row r="768">
          <cell r="G768" t="str">
            <v>SEPARADO</v>
          </cell>
          <cell r="H768" t="str">
            <v>006353</v>
          </cell>
          <cell r="AP768" t="str">
            <v>PA</v>
          </cell>
          <cell r="AQ768">
            <v>96.01</v>
          </cell>
          <cell r="AS768">
            <v>96.01</v>
          </cell>
          <cell r="BA768" t="str">
            <v>ELETRICA</v>
          </cell>
        </row>
        <row r="769">
          <cell r="G769" t="str">
            <v>SEPARADO</v>
          </cell>
          <cell r="H769" t="str">
            <v>006353</v>
          </cell>
          <cell r="AP769" t="str">
            <v>PAGO</v>
          </cell>
          <cell r="AQ769">
            <v>1132.74</v>
          </cell>
          <cell r="AS769">
            <v>1132.74</v>
          </cell>
          <cell r="BA769" t="str">
            <v>ELETRICA</v>
          </cell>
        </row>
        <row r="770">
          <cell r="G770" t="str">
            <v>SEPARADO</v>
          </cell>
          <cell r="H770" t="str">
            <v>006353</v>
          </cell>
          <cell r="AP770" t="str">
            <v>PAGO</v>
          </cell>
          <cell r="AQ770">
            <v>2765.59</v>
          </cell>
          <cell r="AS770">
            <v>5531.18</v>
          </cell>
          <cell r="BA770" t="str">
            <v>KANBAN</v>
          </cell>
        </row>
        <row r="771">
          <cell r="G771" t="str">
            <v>SEPARADO</v>
          </cell>
          <cell r="H771" t="str">
            <v>006353</v>
          </cell>
          <cell r="AP771" t="str">
            <v>PA</v>
          </cell>
          <cell r="AQ771">
            <v>5.55</v>
          </cell>
          <cell r="AR771">
            <v>9.7500000000000003E-2</v>
          </cell>
          <cell r="AS771">
            <v>30.455624999999998</v>
          </cell>
          <cell r="BA771" t="str">
            <v>SHEET METAL</v>
          </cell>
        </row>
        <row r="772">
          <cell r="G772" t="str">
            <v>SEPARADO</v>
          </cell>
          <cell r="H772" t="str">
            <v>006353</v>
          </cell>
          <cell r="AP772" t="str">
            <v>PAGO</v>
          </cell>
          <cell r="AQ772">
            <v>9.33</v>
          </cell>
          <cell r="AR772">
            <v>9.7500000000000003E-2</v>
          </cell>
          <cell r="AS772">
            <v>61.438050000000004</v>
          </cell>
          <cell r="BA772" t="str">
            <v>ELETRICA</v>
          </cell>
        </row>
        <row r="773">
          <cell r="G773" t="str">
            <v>SEPARADO</v>
          </cell>
          <cell r="H773" t="str">
            <v>006353</v>
          </cell>
          <cell r="AP773" t="str">
            <v>PA</v>
          </cell>
          <cell r="AQ773">
            <v>9.33</v>
          </cell>
          <cell r="AR773">
            <v>9.7500000000000003E-2</v>
          </cell>
          <cell r="AS773">
            <v>92.157075000000006</v>
          </cell>
          <cell r="BA773" t="str">
            <v>ELETRICA</v>
          </cell>
        </row>
        <row r="774">
          <cell r="G774" t="str">
            <v>SEPARADO</v>
          </cell>
          <cell r="H774" t="str">
            <v>006353</v>
          </cell>
          <cell r="AP774" t="str">
            <v>PA</v>
          </cell>
          <cell r="AQ774">
            <v>42.12</v>
          </cell>
          <cell r="AS774">
            <v>84.24</v>
          </cell>
          <cell r="BA774" t="str">
            <v>ELETRICA</v>
          </cell>
        </row>
        <row r="775">
          <cell r="G775" t="str">
            <v>SEPARADO</v>
          </cell>
          <cell r="H775" t="str">
            <v>006353</v>
          </cell>
          <cell r="AP775" t="str">
            <v>PA</v>
          </cell>
          <cell r="AQ775">
            <v>63</v>
          </cell>
          <cell r="AS775">
            <v>63</v>
          </cell>
          <cell r="BA775" t="str">
            <v>ELETRICA</v>
          </cell>
        </row>
        <row r="776">
          <cell r="G776" t="str">
            <v>SEPARADO</v>
          </cell>
          <cell r="H776" t="str">
            <v>006353</v>
          </cell>
          <cell r="AP776" t="str">
            <v>PA</v>
          </cell>
          <cell r="AQ776">
            <v>63</v>
          </cell>
          <cell r="AS776">
            <v>63</v>
          </cell>
          <cell r="BA776" t="str">
            <v>ELETRICA</v>
          </cell>
        </row>
        <row r="777">
          <cell r="G777" t="str">
            <v>SEPARADO</v>
          </cell>
          <cell r="H777" t="str">
            <v>006353</v>
          </cell>
          <cell r="AP777" t="str">
            <v>PA</v>
          </cell>
          <cell r="AQ777">
            <v>59.13</v>
          </cell>
          <cell r="AS777">
            <v>59.13</v>
          </cell>
          <cell r="BA777" t="str">
            <v>ELETRICA</v>
          </cell>
        </row>
        <row r="778">
          <cell r="G778" t="str">
            <v>RETIRADO</v>
          </cell>
          <cell r="H778" t="str">
            <v>006353</v>
          </cell>
          <cell r="AP778" t="str">
            <v>PA</v>
          </cell>
          <cell r="AQ778">
            <v>44.96</v>
          </cell>
          <cell r="AS778">
            <v>44.96</v>
          </cell>
          <cell r="BA778" t="str">
            <v>ELETRICA</v>
          </cell>
        </row>
        <row r="779">
          <cell r="G779" t="str">
            <v>SEPARADO</v>
          </cell>
          <cell r="H779" t="str">
            <v>006353</v>
          </cell>
          <cell r="AP779" t="str">
            <v>PA</v>
          </cell>
          <cell r="AQ779">
            <v>67.2</v>
          </cell>
          <cell r="AS779">
            <v>67.2</v>
          </cell>
          <cell r="BA779" t="str">
            <v>ELETRICA</v>
          </cell>
        </row>
        <row r="780">
          <cell r="G780" t="str">
            <v>FÁBRICA</v>
          </cell>
          <cell r="H780" t="str">
            <v>006353</v>
          </cell>
          <cell r="AP780" t="str">
            <v>PA</v>
          </cell>
          <cell r="AQ780">
            <v>0</v>
          </cell>
          <cell r="AS780">
            <v>0</v>
          </cell>
          <cell r="BA780" t="str">
            <v>ELETRICA</v>
          </cell>
        </row>
        <row r="781">
          <cell r="G781" t="str">
            <v>SEPARADO</v>
          </cell>
          <cell r="H781" t="str">
            <v>006353</v>
          </cell>
          <cell r="AP781" t="str">
            <v>PA</v>
          </cell>
          <cell r="AQ781">
            <v>108.79</v>
          </cell>
          <cell r="AS781">
            <v>108.79</v>
          </cell>
          <cell r="BA781" t="str">
            <v>ELETRICA</v>
          </cell>
        </row>
        <row r="782">
          <cell r="G782" t="str">
            <v>SEPARADO</v>
          </cell>
          <cell r="H782" t="str">
            <v>006353</v>
          </cell>
          <cell r="AP782" t="str">
            <v>PAGO</v>
          </cell>
          <cell r="AQ782">
            <v>98</v>
          </cell>
          <cell r="AS782">
            <v>98</v>
          </cell>
          <cell r="BA782" t="str">
            <v>ELETRICA</v>
          </cell>
        </row>
        <row r="783">
          <cell r="G783" t="str">
            <v>SEPARADO</v>
          </cell>
          <cell r="H783" t="str">
            <v>006353</v>
          </cell>
          <cell r="AP783" t="str">
            <v>PA</v>
          </cell>
          <cell r="AQ783">
            <v>82.454299999999989</v>
          </cell>
          <cell r="AS783">
            <v>82.454299999999989</v>
          </cell>
          <cell r="BA783" t="str">
            <v>ELETRICA</v>
          </cell>
        </row>
        <row r="784">
          <cell r="G784" t="str">
            <v>SEPARADO</v>
          </cell>
          <cell r="H784" t="str">
            <v>006353</v>
          </cell>
          <cell r="AP784" t="str">
            <v>PA</v>
          </cell>
          <cell r="AQ784">
            <v>31.7</v>
          </cell>
          <cell r="AS784">
            <v>31.7</v>
          </cell>
          <cell r="BA784" t="str">
            <v>ELETRICA</v>
          </cell>
        </row>
        <row r="785">
          <cell r="G785" t="str">
            <v>SEPARADO</v>
          </cell>
          <cell r="H785" t="str">
            <v>006353</v>
          </cell>
          <cell r="AP785" t="str">
            <v>PA</v>
          </cell>
          <cell r="AQ785">
            <v>280.11</v>
          </cell>
          <cell r="AS785">
            <v>280.11</v>
          </cell>
          <cell r="BA785" t="str">
            <v>ELETRICA</v>
          </cell>
        </row>
        <row r="786">
          <cell r="G786" t="str">
            <v>SEPARADO</v>
          </cell>
          <cell r="H786" t="str">
            <v>006353</v>
          </cell>
          <cell r="AP786" t="str">
            <v>PA</v>
          </cell>
          <cell r="AQ786">
            <v>31.62</v>
          </cell>
          <cell r="AS786">
            <v>252.96</v>
          </cell>
          <cell r="BA786" t="str">
            <v>ELETRICA</v>
          </cell>
        </row>
        <row r="787">
          <cell r="G787" t="str">
            <v>SEPARADO</v>
          </cell>
          <cell r="H787" t="str">
            <v>006353</v>
          </cell>
          <cell r="AP787" t="str">
            <v>PA</v>
          </cell>
          <cell r="AQ787">
            <v>31.62</v>
          </cell>
          <cell r="AS787">
            <v>252.96</v>
          </cell>
          <cell r="BA787" t="str">
            <v>ELETRICA</v>
          </cell>
        </row>
        <row r="788">
          <cell r="G788" t="str">
            <v>SEPARADO</v>
          </cell>
          <cell r="H788" t="str">
            <v>006353</v>
          </cell>
          <cell r="AP788" t="str">
            <v>PA</v>
          </cell>
          <cell r="AQ788">
            <v>23.58</v>
          </cell>
          <cell r="AS788">
            <v>400.85999999999996</v>
          </cell>
          <cell r="BA788" t="e">
            <v>#N/A</v>
          </cell>
        </row>
        <row r="789">
          <cell r="G789" t="str">
            <v>SEPARADO</v>
          </cell>
          <cell r="H789" t="str">
            <v>006353</v>
          </cell>
          <cell r="AP789" t="str">
            <v>PAGO</v>
          </cell>
          <cell r="AQ789">
            <v>19.260000000000002</v>
          </cell>
          <cell r="AR789">
            <v>3.2500000000000001E-2</v>
          </cell>
          <cell r="AS789">
            <v>338.06115</v>
          </cell>
          <cell r="BA789" t="e">
            <v>#N/A</v>
          </cell>
        </row>
        <row r="790">
          <cell r="G790" t="str">
            <v>SEPARADO</v>
          </cell>
          <cell r="H790" t="str">
            <v>006353</v>
          </cell>
          <cell r="AP790" t="str">
            <v>PAGO</v>
          </cell>
          <cell r="AQ790">
            <v>20.010000000000002</v>
          </cell>
          <cell r="AR790">
            <v>9.7500000000000003E-2</v>
          </cell>
          <cell r="AS790">
            <v>87.843900000000005</v>
          </cell>
          <cell r="BA790" t="e">
            <v>#N/A</v>
          </cell>
        </row>
        <row r="791">
          <cell r="G791" t="str">
            <v>SEPARADO</v>
          </cell>
          <cell r="H791" t="str">
            <v>006353</v>
          </cell>
          <cell r="AP791" t="str">
            <v>PAGO</v>
          </cell>
          <cell r="AQ791">
            <v>1.62</v>
          </cell>
          <cell r="AR791">
            <v>9.7500000000000003E-2</v>
          </cell>
          <cell r="AS791">
            <v>8.8897500000000012</v>
          </cell>
          <cell r="BA791" t="e">
            <v>#N/A</v>
          </cell>
        </row>
        <row r="792">
          <cell r="G792" t="str">
            <v>SEPARADO</v>
          </cell>
          <cell r="H792" t="str">
            <v>006353</v>
          </cell>
          <cell r="AP792" t="str">
            <v>PAGO</v>
          </cell>
          <cell r="AQ792">
            <v>21.73</v>
          </cell>
          <cell r="AR792">
            <v>3.2500000000000001E-2</v>
          </cell>
          <cell r="AS792">
            <v>22.436225</v>
          </cell>
          <cell r="BA792" t="e">
            <v>#N/A</v>
          </cell>
        </row>
        <row r="793">
          <cell r="G793" t="str">
            <v>SEPARADO</v>
          </cell>
          <cell r="H793" t="str">
            <v>006353</v>
          </cell>
          <cell r="AP793" t="str">
            <v>PAGO</v>
          </cell>
          <cell r="AQ793">
            <v>43.17</v>
          </cell>
          <cell r="AR793">
            <v>6.5000000000000002E-2</v>
          </cell>
          <cell r="AS793">
            <v>45.976050000000001</v>
          </cell>
          <cell r="BA793" t="e">
            <v>#N/A</v>
          </cell>
        </row>
        <row r="794">
          <cell r="G794" t="str">
            <v>SEPARADO</v>
          </cell>
          <cell r="H794" t="str">
            <v>006353</v>
          </cell>
          <cell r="AP794" t="str">
            <v>PAGO</v>
          </cell>
          <cell r="AQ794">
            <v>18.78</v>
          </cell>
          <cell r="AR794">
            <v>9.7500000000000003E-2</v>
          </cell>
          <cell r="AS794">
            <v>20.611050000000002</v>
          </cell>
          <cell r="BA794" t="e">
            <v>#N/A</v>
          </cell>
        </row>
        <row r="795">
          <cell r="G795" t="str">
            <v>SEPARADO</v>
          </cell>
          <cell r="H795" t="str">
            <v>006353</v>
          </cell>
          <cell r="AP795" t="str">
            <v>PA</v>
          </cell>
          <cell r="AQ795">
            <v>2.4</v>
          </cell>
          <cell r="AS795">
            <v>2.4</v>
          </cell>
          <cell r="BA795" t="e">
            <v>#N/A</v>
          </cell>
        </row>
        <row r="796">
          <cell r="G796" t="str">
            <v>SEPARADO</v>
          </cell>
          <cell r="H796" t="str">
            <v>006353</v>
          </cell>
          <cell r="AP796" t="str">
            <v>PAGO</v>
          </cell>
          <cell r="AQ796">
            <v>39.21</v>
          </cell>
          <cell r="AR796">
            <v>3.2500000000000001E-2</v>
          </cell>
          <cell r="AS796">
            <v>40.484324999999998</v>
          </cell>
          <cell r="BA796" t="e">
            <v>#N/A</v>
          </cell>
        </row>
        <row r="797">
          <cell r="G797" t="str">
            <v>SEPARADO</v>
          </cell>
          <cell r="H797" t="str">
            <v>006353</v>
          </cell>
          <cell r="AP797" t="str">
            <v>PAGO</v>
          </cell>
          <cell r="AQ797">
            <v>43.17</v>
          </cell>
          <cell r="AR797">
            <v>6.5000000000000002E-2</v>
          </cell>
          <cell r="AS797">
            <v>45.976050000000001</v>
          </cell>
          <cell r="BA797" t="e">
            <v>#N/A</v>
          </cell>
        </row>
        <row r="798">
          <cell r="G798" t="str">
            <v>SEPARADO</v>
          </cell>
          <cell r="H798" t="str">
            <v>006353</v>
          </cell>
          <cell r="AP798" t="str">
            <v>PA</v>
          </cell>
          <cell r="AQ798">
            <v>20.010000000000002</v>
          </cell>
          <cell r="AR798">
            <v>9.7500000000000003E-2</v>
          </cell>
          <cell r="AS798">
            <v>21.960975000000001</v>
          </cell>
          <cell r="BA798" t="e">
            <v>#N/A</v>
          </cell>
        </row>
        <row r="799">
          <cell r="G799" t="str">
            <v>SEPARADO</v>
          </cell>
          <cell r="H799" t="str">
            <v>006353</v>
          </cell>
          <cell r="AP799" t="str">
            <v>PAGO</v>
          </cell>
          <cell r="AQ799">
            <v>1.62</v>
          </cell>
          <cell r="AR799">
            <v>9.7500000000000003E-2</v>
          </cell>
          <cell r="AS799">
            <v>8.8897500000000012</v>
          </cell>
          <cell r="BA799" t="e">
            <v>#N/A</v>
          </cell>
        </row>
        <row r="800">
          <cell r="G800" t="str">
            <v>SEPARADO</v>
          </cell>
          <cell r="H800" t="str">
            <v>006353</v>
          </cell>
          <cell r="AP800" t="str">
            <v>PAGO</v>
          </cell>
          <cell r="AQ800">
            <v>39.74</v>
          </cell>
          <cell r="AR800">
            <v>3.2500000000000001E-2</v>
          </cell>
          <cell r="AS800">
            <v>41.031550000000003</v>
          </cell>
          <cell r="BA800" t="e">
            <v>#N/A</v>
          </cell>
        </row>
        <row r="801">
          <cell r="G801" t="str">
            <v>SEPARADO</v>
          </cell>
          <cell r="H801" t="str">
            <v>006353</v>
          </cell>
          <cell r="AP801" t="str">
            <v>PAGO</v>
          </cell>
          <cell r="AQ801">
            <v>43.17</v>
          </cell>
          <cell r="AR801">
            <v>6.5000000000000002E-2</v>
          </cell>
          <cell r="AS801">
            <v>45.976050000000001</v>
          </cell>
          <cell r="BA801" t="e">
            <v>#N/A</v>
          </cell>
        </row>
        <row r="802">
          <cell r="G802" t="str">
            <v>SEPARADO</v>
          </cell>
          <cell r="H802" t="str">
            <v>006353</v>
          </cell>
          <cell r="AP802" t="str">
            <v>PAGO</v>
          </cell>
          <cell r="AQ802">
            <v>17.41</v>
          </cell>
          <cell r="AR802">
            <v>9.7500000000000003E-2</v>
          </cell>
          <cell r="AS802">
            <v>38.214950000000002</v>
          </cell>
          <cell r="BA802" t="e">
            <v>#N/A</v>
          </cell>
        </row>
        <row r="803">
          <cell r="G803" t="str">
            <v>SEPARADO</v>
          </cell>
          <cell r="H803" t="str">
            <v>006353</v>
          </cell>
          <cell r="AP803" t="str">
            <v>PAGO</v>
          </cell>
          <cell r="AQ803">
            <v>2.19</v>
          </cell>
          <cell r="AR803">
            <v>9.7500000000000003E-2</v>
          </cell>
          <cell r="AS803">
            <v>12.017625000000001</v>
          </cell>
          <cell r="BA803" t="e">
            <v>#N/A</v>
          </cell>
        </row>
        <row r="804">
          <cell r="G804" t="str">
            <v>SEPARADO</v>
          </cell>
          <cell r="H804" t="str">
            <v>006353</v>
          </cell>
          <cell r="AP804" t="str">
            <v>PAGO</v>
          </cell>
          <cell r="AQ804">
            <v>35.409999999999997</v>
          </cell>
          <cell r="AR804">
            <v>3.2500000000000001E-2</v>
          </cell>
          <cell r="AS804">
            <v>73.121649999999988</v>
          </cell>
          <cell r="BA804" t="e">
            <v>#N/A</v>
          </cell>
        </row>
        <row r="805">
          <cell r="G805" t="str">
            <v>SEPARADO</v>
          </cell>
          <cell r="H805" t="str">
            <v>006353</v>
          </cell>
          <cell r="AP805" t="str">
            <v>PA</v>
          </cell>
          <cell r="AQ805">
            <v>43.17</v>
          </cell>
          <cell r="AR805">
            <v>6.5000000000000002E-2</v>
          </cell>
          <cell r="AS805">
            <v>91.952100000000002</v>
          </cell>
          <cell r="BA805" t="e">
            <v>#N/A</v>
          </cell>
        </row>
        <row r="806">
          <cell r="G806" t="str">
            <v>SEPARADO</v>
          </cell>
          <cell r="H806" t="str">
            <v>006353</v>
          </cell>
          <cell r="AP806" t="str">
            <v>PAGO</v>
          </cell>
          <cell r="AQ806">
            <v>17.41</v>
          </cell>
          <cell r="AR806">
            <v>9.7500000000000003E-2</v>
          </cell>
          <cell r="AS806">
            <v>57.322425000000003</v>
          </cell>
          <cell r="BA806" t="e">
            <v>#N/A</v>
          </cell>
        </row>
        <row r="807">
          <cell r="G807" t="str">
            <v>SEPARADO</v>
          </cell>
          <cell r="H807" t="str">
            <v>006353</v>
          </cell>
          <cell r="AP807" t="str">
            <v>PAGO</v>
          </cell>
          <cell r="AQ807">
            <v>2.19</v>
          </cell>
          <cell r="AR807">
            <v>9.7500000000000003E-2</v>
          </cell>
          <cell r="AS807">
            <v>12.017625000000001</v>
          </cell>
          <cell r="BA807" t="e">
            <v>#N/A</v>
          </cell>
        </row>
        <row r="808">
          <cell r="G808" t="str">
            <v>SEPARADO</v>
          </cell>
          <cell r="H808" t="str">
            <v>006353</v>
          </cell>
          <cell r="AP808" t="str">
            <v>PAGO</v>
          </cell>
          <cell r="AQ808">
            <v>40.35</v>
          </cell>
          <cell r="AR808">
            <v>3.2500000000000001E-2</v>
          </cell>
          <cell r="AS808">
            <v>124.98412500000001</v>
          </cell>
          <cell r="BA808" t="e">
            <v>#N/A</v>
          </cell>
        </row>
        <row r="809">
          <cell r="G809" t="str">
            <v>SEPARADO</v>
          </cell>
          <cell r="H809" t="str">
            <v>006353</v>
          </cell>
          <cell r="AP809" t="str">
            <v>PAGO</v>
          </cell>
          <cell r="AQ809">
            <v>43.17</v>
          </cell>
          <cell r="AR809">
            <v>6.5000000000000002E-2</v>
          </cell>
          <cell r="AS809">
            <v>137.92815000000002</v>
          </cell>
          <cell r="BA809" t="e">
            <v>#N/A</v>
          </cell>
        </row>
        <row r="810">
          <cell r="G810" t="str">
            <v>FÁBRICA</v>
          </cell>
          <cell r="H810" t="str">
            <v>006353</v>
          </cell>
          <cell r="AP810" t="str">
            <v>PAGO</v>
          </cell>
          <cell r="AQ810">
            <v>125.965</v>
          </cell>
          <cell r="AR810">
            <v>3.2500000000000001E-2</v>
          </cell>
          <cell r="AS810">
            <v>260.11772500000001</v>
          </cell>
          <cell r="BA810" t="str">
            <v>ELETRICA</v>
          </cell>
        </row>
        <row r="811">
          <cell r="G811" t="str">
            <v>SEPARADO</v>
          </cell>
          <cell r="H811" t="str">
            <v>006353</v>
          </cell>
          <cell r="AP811" t="str">
            <v>PAGO</v>
          </cell>
          <cell r="AQ811">
            <v>125.85</v>
          </cell>
          <cell r="AR811">
            <v>9.7500000000000003E-2</v>
          </cell>
          <cell r="AS811">
            <v>414.36112500000002</v>
          </cell>
          <cell r="BA811" t="str">
            <v>ELETRICA</v>
          </cell>
        </row>
        <row r="812">
          <cell r="G812" t="str">
            <v>SEPARADO</v>
          </cell>
          <cell r="H812" t="str">
            <v>006353</v>
          </cell>
          <cell r="AP812" t="str">
            <v>PA</v>
          </cell>
          <cell r="AQ812">
            <v>6.5</v>
          </cell>
          <cell r="AS812">
            <v>13</v>
          </cell>
          <cell r="BA812" t="str">
            <v>ELETRICA</v>
          </cell>
        </row>
        <row r="813">
          <cell r="G813" t="str">
            <v>RETIRADO</v>
          </cell>
          <cell r="H813" t="str">
            <v>006353</v>
          </cell>
          <cell r="AP813" t="str">
            <v>PA</v>
          </cell>
          <cell r="AQ813">
            <v>22.55</v>
          </cell>
          <cell r="AS813">
            <v>45.1</v>
          </cell>
          <cell r="BA813" t="str">
            <v>ELETRICA</v>
          </cell>
        </row>
        <row r="814">
          <cell r="G814" t="str">
            <v>SEPARADO</v>
          </cell>
          <cell r="H814" t="str">
            <v>006353</v>
          </cell>
          <cell r="AP814" t="str">
            <v>PA</v>
          </cell>
          <cell r="AQ814">
            <v>42.9</v>
          </cell>
          <cell r="AS814">
            <v>85.8</v>
          </cell>
          <cell r="BA814" t="str">
            <v>ELETRICA</v>
          </cell>
        </row>
        <row r="815">
          <cell r="G815" t="str">
            <v>RETIRADO</v>
          </cell>
          <cell r="H815" t="str">
            <v>006353</v>
          </cell>
          <cell r="AP815" t="str">
            <v>PA</v>
          </cell>
          <cell r="AQ815">
            <v>32</v>
          </cell>
          <cell r="AS815">
            <v>64</v>
          </cell>
          <cell r="BA815" t="str">
            <v>ELETRICA</v>
          </cell>
        </row>
        <row r="816">
          <cell r="G816" t="str">
            <v>SEPARADO</v>
          </cell>
          <cell r="H816" t="str">
            <v>006353</v>
          </cell>
          <cell r="AP816" t="str">
            <v>PA</v>
          </cell>
          <cell r="AQ816">
            <v>0</v>
          </cell>
          <cell r="AS816">
            <v>0</v>
          </cell>
          <cell r="BA816" t="e">
            <v>#N/A</v>
          </cell>
        </row>
        <row r="817">
          <cell r="G817" t="str">
            <v>SEPARADO</v>
          </cell>
          <cell r="H817" t="str">
            <v>006353</v>
          </cell>
          <cell r="AP817" t="str">
            <v>PAGO</v>
          </cell>
          <cell r="AQ817">
            <v>179.92</v>
          </cell>
          <cell r="AR817">
            <v>0</v>
          </cell>
          <cell r="AS817">
            <v>359.84</v>
          </cell>
          <cell r="BA817" t="e">
            <v>#N/A</v>
          </cell>
        </row>
        <row r="818">
          <cell r="G818" t="str">
            <v>SEPARADO</v>
          </cell>
          <cell r="H818" t="str">
            <v>006353</v>
          </cell>
          <cell r="AP818" t="str">
            <v>PA</v>
          </cell>
          <cell r="AQ818">
            <v>0</v>
          </cell>
          <cell r="AS818">
            <v>0</v>
          </cell>
          <cell r="BA818" t="str">
            <v>ELETRICA</v>
          </cell>
        </row>
        <row r="819">
          <cell r="G819" t="str">
            <v>SEPARADO</v>
          </cell>
          <cell r="H819" t="str">
            <v>006353</v>
          </cell>
          <cell r="AP819" t="str">
            <v>PA</v>
          </cell>
          <cell r="AQ819">
            <v>16.100000000000001</v>
          </cell>
          <cell r="AS819">
            <v>32.200000000000003</v>
          </cell>
          <cell r="BA819" t="str">
            <v>ELETRICA</v>
          </cell>
        </row>
        <row r="820">
          <cell r="G820" t="str">
            <v>SEPARADO</v>
          </cell>
          <cell r="H820" t="str">
            <v>006353</v>
          </cell>
          <cell r="AP820" t="str">
            <v>PA</v>
          </cell>
          <cell r="AQ820">
            <v>63.063499999999998</v>
          </cell>
          <cell r="AS820">
            <v>63.063499999999998</v>
          </cell>
          <cell r="BA820" t="str">
            <v>ELETRICA</v>
          </cell>
        </row>
        <row r="821">
          <cell r="G821" t="str">
            <v>SEPARADO</v>
          </cell>
          <cell r="H821" t="str">
            <v>006353</v>
          </cell>
          <cell r="AP821" t="str">
            <v>PAGO</v>
          </cell>
          <cell r="AQ821">
            <v>87.762500000000003</v>
          </cell>
          <cell r="AR821">
            <v>3.2500000000000001E-2</v>
          </cell>
          <cell r="AS821">
            <v>90.614781250000007</v>
          </cell>
          <cell r="BA821" t="str">
            <v>SHEET METAL</v>
          </cell>
        </row>
        <row r="822">
          <cell r="G822" t="str">
            <v>SEPARADO</v>
          </cell>
          <cell r="H822" t="str">
            <v>006353</v>
          </cell>
          <cell r="AP822" t="str">
            <v>PAGO</v>
          </cell>
          <cell r="AQ822">
            <v>1156.4000000000001</v>
          </cell>
          <cell r="AR822">
            <v>3.2500000000000001E-2</v>
          </cell>
          <cell r="AS822">
            <v>1193.9830000000002</v>
          </cell>
          <cell r="BA822" t="str">
            <v>SHEET METAL</v>
          </cell>
        </row>
        <row r="823">
          <cell r="G823" t="str">
            <v>SEPARADO</v>
          </cell>
          <cell r="H823" t="str">
            <v>006353</v>
          </cell>
          <cell r="AP823" t="str">
            <v>PAGO</v>
          </cell>
          <cell r="AQ823">
            <v>87.762500000000003</v>
          </cell>
          <cell r="AR823">
            <v>3.2500000000000001E-2</v>
          </cell>
          <cell r="AS823">
            <v>90.614781250000007</v>
          </cell>
          <cell r="BA823" t="str">
            <v>SHEET METAL</v>
          </cell>
        </row>
        <row r="824">
          <cell r="G824" t="str">
            <v>SEPARADO</v>
          </cell>
          <cell r="H824" t="str">
            <v>006353</v>
          </cell>
          <cell r="AP824" t="str">
            <v>PAGO</v>
          </cell>
          <cell r="AQ824">
            <v>149.71250000000001</v>
          </cell>
          <cell r="AR824">
            <v>3.2500000000000001E-2</v>
          </cell>
          <cell r="AS824">
            <v>154.57815625000001</v>
          </cell>
          <cell r="BA824" t="str">
            <v>SHEET METAL</v>
          </cell>
        </row>
        <row r="825">
          <cell r="G825" t="str">
            <v>SEPARADO</v>
          </cell>
          <cell r="H825" t="str">
            <v>006353</v>
          </cell>
          <cell r="AP825" t="str">
            <v>PAGO</v>
          </cell>
          <cell r="AQ825">
            <v>2838.55</v>
          </cell>
          <cell r="AR825">
            <v>6.5000000000000002E-2</v>
          </cell>
          <cell r="AS825">
            <v>3023.05575</v>
          </cell>
          <cell r="BA825" t="e">
            <v>#N/A</v>
          </cell>
        </row>
        <row r="826">
          <cell r="G826" t="str">
            <v>SEPARADO</v>
          </cell>
          <cell r="H826" t="str">
            <v>006353</v>
          </cell>
          <cell r="AP826" t="str">
            <v>PA</v>
          </cell>
          <cell r="AQ826">
            <v>258.79000000000002</v>
          </cell>
          <cell r="AS826">
            <v>258.79000000000002</v>
          </cell>
          <cell r="BA826" t="str">
            <v>ELETRICA</v>
          </cell>
        </row>
        <row r="827">
          <cell r="G827" t="str">
            <v>SEPARADO</v>
          </cell>
          <cell r="H827" t="str">
            <v>006353</v>
          </cell>
          <cell r="AP827" t="str">
            <v>PAGO</v>
          </cell>
          <cell r="AQ827">
            <v>2168.6799999999998</v>
          </cell>
          <cell r="AR827">
            <v>9.7500000000000003E-2</v>
          </cell>
          <cell r="AS827">
            <v>2380.1262999999999</v>
          </cell>
          <cell r="BA827" t="str">
            <v>ELETRICA</v>
          </cell>
        </row>
        <row r="828">
          <cell r="G828" t="str">
            <v>SEPARADO</v>
          </cell>
          <cell r="H828" t="str">
            <v>006353</v>
          </cell>
          <cell r="AP828" t="str">
            <v>PAGO</v>
          </cell>
          <cell r="AQ828">
            <v>4.24</v>
          </cell>
          <cell r="AS828">
            <v>4.24</v>
          </cell>
          <cell r="BA828" t="str">
            <v>ELETRICA</v>
          </cell>
        </row>
        <row r="829">
          <cell r="G829" t="str">
            <v>SEPARADO</v>
          </cell>
          <cell r="H829" t="str">
            <v>006353</v>
          </cell>
          <cell r="AP829" t="str">
            <v>PA</v>
          </cell>
          <cell r="AQ829">
            <v>9.23</v>
          </cell>
          <cell r="AS829">
            <v>9.23</v>
          </cell>
          <cell r="BA829" t="str">
            <v>ELETRICA</v>
          </cell>
        </row>
        <row r="830">
          <cell r="G830" t="str">
            <v>SEPARADO</v>
          </cell>
          <cell r="H830" t="str">
            <v>006353</v>
          </cell>
          <cell r="AP830" t="str">
            <v>PAGO</v>
          </cell>
          <cell r="AQ830">
            <v>2.42</v>
          </cell>
          <cell r="AS830">
            <v>2.42</v>
          </cell>
          <cell r="BA830" t="str">
            <v>ELETRICA</v>
          </cell>
        </row>
        <row r="831">
          <cell r="G831" t="str">
            <v>SEPARADO</v>
          </cell>
          <cell r="H831" t="str">
            <v>006353</v>
          </cell>
          <cell r="AP831" t="str">
            <v>PA</v>
          </cell>
          <cell r="AQ831">
            <v>37.090000000000003</v>
          </cell>
          <cell r="AS831">
            <v>37.090000000000003</v>
          </cell>
          <cell r="BA831" t="str">
            <v>ELETRICA</v>
          </cell>
        </row>
        <row r="832">
          <cell r="G832" t="str">
            <v>FÁBRICA</v>
          </cell>
          <cell r="H832" t="str">
            <v>006353</v>
          </cell>
          <cell r="AP832" t="str">
            <v>PA</v>
          </cell>
          <cell r="AQ832">
            <v>0</v>
          </cell>
          <cell r="AS832">
            <v>0</v>
          </cell>
          <cell r="BA832" t="str">
            <v>ELETRICA</v>
          </cell>
        </row>
        <row r="833">
          <cell r="G833" t="str">
            <v>FÁBRICA</v>
          </cell>
          <cell r="H833" t="str">
            <v>006353</v>
          </cell>
          <cell r="AP833" t="str">
            <v>PA</v>
          </cell>
          <cell r="AQ833">
            <v>0</v>
          </cell>
          <cell r="AS833">
            <v>0</v>
          </cell>
          <cell r="BA833" t="str">
            <v>KANBAN</v>
          </cell>
        </row>
        <row r="834">
          <cell r="G834" t="str">
            <v>SEPARADO</v>
          </cell>
          <cell r="H834" t="str">
            <v>006353</v>
          </cell>
          <cell r="AP834" t="str">
            <v>PA</v>
          </cell>
          <cell r="AQ834">
            <v>35</v>
          </cell>
          <cell r="AS834">
            <v>35</v>
          </cell>
          <cell r="BA834" t="e">
            <v>#N/A</v>
          </cell>
        </row>
        <row r="835">
          <cell r="G835" t="str">
            <v>SEPARADO</v>
          </cell>
          <cell r="H835" t="str">
            <v>006353</v>
          </cell>
          <cell r="AP835" t="str">
            <v>PAGO</v>
          </cell>
          <cell r="AQ835">
            <v>4.24</v>
          </cell>
          <cell r="AS835">
            <v>4.24</v>
          </cell>
          <cell r="BA835" t="str">
            <v>ELETRICA</v>
          </cell>
        </row>
        <row r="836">
          <cell r="G836" t="str">
            <v>SEPARADO</v>
          </cell>
          <cell r="H836" t="str">
            <v>006353</v>
          </cell>
          <cell r="AP836" t="str">
            <v>PAGO</v>
          </cell>
          <cell r="AQ836">
            <v>9.23</v>
          </cell>
          <cell r="AS836">
            <v>27.69</v>
          </cell>
          <cell r="BA836" t="str">
            <v>ELETRICA</v>
          </cell>
        </row>
        <row r="837">
          <cell r="G837" t="str">
            <v>SEPARADO</v>
          </cell>
          <cell r="H837" t="str">
            <v>006353</v>
          </cell>
          <cell r="AP837" t="str">
            <v>PAGO</v>
          </cell>
          <cell r="AQ837">
            <v>2.42</v>
          </cell>
          <cell r="AS837">
            <v>2.42</v>
          </cell>
          <cell r="BA837" t="str">
            <v>ELETRICA</v>
          </cell>
        </row>
        <row r="838">
          <cell r="G838" t="str">
            <v>SEPARADO</v>
          </cell>
          <cell r="H838" t="str">
            <v>006353</v>
          </cell>
          <cell r="AP838" t="str">
            <v>PA</v>
          </cell>
          <cell r="AQ838">
            <v>37.090000000000003</v>
          </cell>
          <cell r="AS838">
            <v>37.090000000000003</v>
          </cell>
          <cell r="BA838" t="str">
            <v>ELETRICA</v>
          </cell>
        </row>
        <row r="839">
          <cell r="G839" t="str">
            <v>SEPARADO</v>
          </cell>
          <cell r="H839" t="str">
            <v>006353</v>
          </cell>
          <cell r="AP839" t="str">
            <v>PA</v>
          </cell>
          <cell r="AQ839">
            <v>35</v>
          </cell>
          <cell r="AS839">
            <v>35</v>
          </cell>
          <cell r="BA839" t="e">
            <v>#N/A</v>
          </cell>
        </row>
        <row r="840">
          <cell r="G840" t="str">
            <v>SEPARADO</v>
          </cell>
          <cell r="H840" t="str">
            <v>006353</v>
          </cell>
          <cell r="AP840" t="str">
            <v>PA</v>
          </cell>
          <cell r="AQ840">
            <v>166.03749999999999</v>
          </cell>
          <cell r="AS840">
            <v>199.24499999999998</v>
          </cell>
          <cell r="BA840" t="str">
            <v>ELETRICA</v>
          </cell>
        </row>
        <row r="841">
          <cell r="G841" t="str">
            <v>SEPARADO</v>
          </cell>
          <cell r="H841" t="str">
            <v>006353</v>
          </cell>
          <cell r="AP841" t="str">
            <v>PA</v>
          </cell>
          <cell r="AQ841">
            <v>297.68269999999995</v>
          </cell>
          <cell r="AS841">
            <v>119.07307999999999</v>
          </cell>
          <cell r="BA841" t="str">
            <v>ELETRICA</v>
          </cell>
        </row>
        <row r="842">
          <cell r="G842" t="str">
            <v>SEPARADO</v>
          </cell>
          <cell r="H842" t="str">
            <v>006353</v>
          </cell>
          <cell r="AP842" t="str">
            <v>PA</v>
          </cell>
          <cell r="AQ842">
            <v>166.03749999999999</v>
          </cell>
          <cell r="AS842">
            <v>48.150874999999992</v>
          </cell>
          <cell r="BA842" t="str">
            <v>ELETRICA</v>
          </cell>
        </row>
        <row r="843">
          <cell r="G843" t="str">
            <v>FALTA</v>
          </cell>
          <cell r="H843" t="str">
            <v>006287</v>
          </cell>
          <cell r="AP843" t="str">
            <v>PA</v>
          </cell>
          <cell r="AQ843">
            <v>1370.12</v>
          </cell>
          <cell r="AR843">
            <v>0</v>
          </cell>
          <cell r="AS843">
            <v>1370.12</v>
          </cell>
          <cell r="BA843" t="str">
            <v>MECANICA</v>
          </cell>
        </row>
        <row r="844">
          <cell r="G844" t="str">
            <v>FALTA</v>
          </cell>
          <cell r="H844" t="str">
            <v>006287</v>
          </cell>
          <cell r="AP844" t="str">
            <v>PA</v>
          </cell>
          <cell r="AQ844">
            <v>250</v>
          </cell>
          <cell r="AR844">
            <v>0</v>
          </cell>
          <cell r="AS844">
            <v>250</v>
          </cell>
          <cell r="BA844" t="e">
            <v>#N/A</v>
          </cell>
        </row>
        <row r="845">
          <cell r="G845" t="str">
            <v>FALTA</v>
          </cell>
          <cell r="H845" t="str">
            <v>006287</v>
          </cell>
          <cell r="AP845" t="str">
            <v>PA</v>
          </cell>
          <cell r="AQ845">
            <v>250</v>
          </cell>
          <cell r="AR845">
            <v>0</v>
          </cell>
          <cell r="AS845">
            <v>250</v>
          </cell>
          <cell r="BA845" t="e">
            <v>#N/A</v>
          </cell>
        </row>
        <row r="846">
          <cell r="G846" t="str">
            <v>FALTA</v>
          </cell>
          <cell r="H846" t="str">
            <v>006287</v>
          </cell>
          <cell r="AP846" t="str">
            <v>PA</v>
          </cell>
          <cell r="AQ846">
            <v>41.66</v>
          </cell>
          <cell r="AR846">
            <v>0</v>
          </cell>
          <cell r="AS846">
            <v>83.32</v>
          </cell>
          <cell r="BA846" t="e">
            <v>#N/A</v>
          </cell>
        </row>
        <row r="847">
          <cell r="G847" t="str">
            <v>FALTA</v>
          </cell>
          <cell r="H847" t="str">
            <v>006287</v>
          </cell>
          <cell r="AP847" t="str">
            <v>PA</v>
          </cell>
          <cell r="AQ847">
            <v>1139.55</v>
          </cell>
          <cell r="AR847">
            <v>0</v>
          </cell>
          <cell r="AS847">
            <v>1139.55</v>
          </cell>
          <cell r="BA847" t="e">
            <v>#N/A</v>
          </cell>
        </row>
        <row r="848">
          <cell r="G848" t="str">
            <v>FALTA</v>
          </cell>
          <cell r="H848" t="str">
            <v>006287</v>
          </cell>
          <cell r="AP848" t="str">
            <v>PA</v>
          </cell>
          <cell r="AQ848">
            <v>457.8</v>
          </cell>
          <cell r="AR848">
            <v>0</v>
          </cell>
          <cell r="AS848">
            <v>457.8</v>
          </cell>
          <cell r="BA848" t="e">
            <v>#N/A</v>
          </cell>
        </row>
        <row r="849">
          <cell r="G849" t="str">
            <v>FALTA</v>
          </cell>
          <cell r="H849" t="str">
            <v>006287</v>
          </cell>
          <cell r="AP849" t="str">
            <v>PA</v>
          </cell>
          <cell r="AQ849">
            <v>348</v>
          </cell>
          <cell r="AR849">
            <v>0</v>
          </cell>
          <cell r="AS849">
            <v>348</v>
          </cell>
          <cell r="BA849" t="e">
            <v>#N/A</v>
          </cell>
        </row>
        <row r="850">
          <cell r="G850" t="str">
            <v>SEPARADO</v>
          </cell>
          <cell r="H850" t="str">
            <v>006287</v>
          </cell>
          <cell r="AP850" t="str">
            <v>PA</v>
          </cell>
          <cell r="AQ850">
            <v>500.31</v>
          </cell>
          <cell r="AS850">
            <v>500.31</v>
          </cell>
          <cell r="BA850" t="str">
            <v>MECANICA</v>
          </cell>
        </row>
        <row r="851">
          <cell r="G851" t="str">
            <v>SEPARADO</v>
          </cell>
          <cell r="H851" t="str">
            <v>006287</v>
          </cell>
          <cell r="AP851" t="str">
            <v>PA</v>
          </cell>
          <cell r="AQ851">
            <v>68.59</v>
          </cell>
          <cell r="AS851">
            <v>137.18</v>
          </cell>
          <cell r="BA851" t="str">
            <v>MECANICA</v>
          </cell>
        </row>
        <row r="852">
          <cell r="G852" t="str">
            <v>SEPARADO</v>
          </cell>
          <cell r="H852" t="str">
            <v>006287</v>
          </cell>
          <cell r="AP852" t="str">
            <v>PA</v>
          </cell>
          <cell r="AQ852">
            <v>33.840000000000003</v>
          </cell>
          <cell r="AS852">
            <v>67.680000000000007</v>
          </cell>
          <cell r="BA852" t="e">
            <v>#N/A</v>
          </cell>
        </row>
        <row r="853">
          <cell r="G853" t="str">
            <v>FALTA</v>
          </cell>
          <cell r="H853" t="str">
            <v>006287</v>
          </cell>
          <cell r="AP853" t="str">
            <v>PA</v>
          </cell>
          <cell r="AQ853">
            <v>3460.02</v>
          </cell>
          <cell r="AR853">
            <v>0</v>
          </cell>
          <cell r="AS853">
            <v>3460.02</v>
          </cell>
          <cell r="BA853" t="e">
            <v>#N/A</v>
          </cell>
        </row>
        <row r="854">
          <cell r="G854" t="str">
            <v>FALTA</v>
          </cell>
          <cell r="H854" t="str">
            <v>006287</v>
          </cell>
          <cell r="AP854" t="str">
            <v>PA</v>
          </cell>
          <cell r="AQ854">
            <v>37.340000000000003</v>
          </cell>
          <cell r="AR854">
            <v>5.1999999999999998E-2</v>
          </cell>
          <cell r="AS854">
            <v>78.563360000000003</v>
          </cell>
          <cell r="BA854" t="e">
            <v>#N/A</v>
          </cell>
        </row>
        <row r="855">
          <cell r="G855" t="str">
            <v>FALTA</v>
          </cell>
          <cell r="H855" t="str">
            <v>006287</v>
          </cell>
          <cell r="AP855" t="str">
            <v>PA</v>
          </cell>
          <cell r="AQ855">
            <v>503.31</v>
          </cell>
          <cell r="AR855">
            <v>0</v>
          </cell>
          <cell r="AS855">
            <v>503.31</v>
          </cell>
          <cell r="BA855" t="str">
            <v>MECANICA</v>
          </cell>
        </row>
        <row r="856">
          <cell r="G856" t="str">
            <v>FALTA</v>
          </cell>
          <cell r="H856" t="str">
            <v>006287</v>
          </cell>
          <cell r="AP856" t="str">
            <v>PA</v>
          </cell>
          <cell r="AQ856">
            <v>107.35</v>
          </cell>
          <cell r="AR856">
            <v>0</v>
          </cell>
          <cell r="AS856">
            <v>107.35</v>
          </cell>
          <cell r="BA856" t="e">
            <v>#N/A</v>
          </cell>
        </row>
        <row r="857">
          <cell r="G857" t="str">
            <v>FALTA</v>
          </cell>
          <cell r="H857" t="str">
            <v>006287</v>
          </cell>
          <cell r="AP857" t="str">
            <v>PA</v>
          </cell>
          <cell r="AQ857">
            <v>5</v>
          </cell>
          <cell r="AR857">
            <v>0</v>
          </cell>
          <cell r="AS857">
            <v>20</v>
          </cell>
          <cell r="BA857" t="e">
            <v>#N/A</v>
          </cell>
        </row>
        <row r="858">
          <cell r="G858" t="str">
            <v>FALTA</v>
          </cell>
          <cell r="H858" t="str">
            <v>006287</v>
          </cell>
          <cell r="AP858" t="str">
            <v>PA</v>
          </cell>
          <cell r="AQ858">
            <v>11</v>
          </cell>
          <cell r="AR858">
            <v>0</v>
          </cell>
          <cell r="AS858">
            <v>11</v>
          </cell>
          <cell r="BA858" t="e">
            <v>#N/A</v>
          </cell>
        </row>
        <row r="859">
          <cell r="G859" t="str">
            <v>FALTA</v>
          </cell>
          <cell r="H859" t="str">
            <v>006287</v>
          </cell>
          <cell r="AP859" t="str">
            <v>PA</v>
          </cell>
          <cell r="AQ859">
            <v>37.340000000000003</v>
          </cell>
          <cell r="AR859">
            <v>5.1999999999999998E-2</v>
          </cell>
          <cell r="AS859">
            <v>39.281680000000001</v>
          </cell>
          <cell r="BA859" t="e">
            <v>#N/A</v>
          </cell>
        </row>
        <row r="860">
          <cell r="G860" t="str">
            <v>RETIRADO</v>
          </cell>
          <cell r="H860" t="str">
            <v>006287</v>
          </cell>
          <cell r="AP860" t="str">
            <v>PA</v>
          </cell>
          <cell r="AQ860">
            <v>102</v>
          </cell>
          <cell r="AR860">
            <v>0</v>
          </cell>
          <cell r="AS860">
            <v>612</v>
          </cell>
          <cell r="BA860" t="e">
            <v>#N/A</v>
          </cell>
        </row>
        <row r="861">
          <cell r="G861" t="str">
            <v>FALTA</v>
          </cell>
          <cell r="H861" t="str">
            <v>006287</v>
          </cell>
          <cell r="AP861" t="str">
            <v>PA</v>
          </cell>
          <cell r="AQ861">
            <v>896.34</v>
          </cell>
          <cell r="AR861">
            <v>0</v>
          </cell>
          <cell r="AS861">
            <v>896.34</v>
          </cell>
          <cell r="BA861" t="e">
            <v>#N/A</v>
          </cell>
        </row>
        <row r="862">
          <cell r="G862" t="str">
            <v>FALTA</v>
          </cell>
          <cell r="H862" t="str">
            <v>006287</v>
          </cell>
          <cell r="AP862" t="str">
            <v>PA</v>
          </cell>
          <cell r="AQ862">
            <v>102</v>
          </cell>
          <cell r="AR862">
            <v>0</v>
          </cell>
          <cell r="AS862">
            <v>173.4</v>
          </cell>
          <cell r="BA862" t="e">
            <v>#N/A</v>
          </cell>
        </row>
        <row r="863">
          <cell r="G863" t="str">
            <v>FALTA</v>
          </cell>
          <cell r="H863" t="str">
            <v>006287</v>
          </cell>
          <cell r="AP863" t="str">
            <v>PA</v>
          </cell>
          <cell r="AQ863">
            <v>102</v>
          </cell>
          <cell r="AR863">
            <v>0</v>
          </cell>
          <cell r="AS863">
            <v>102</v>
          </cell>
          <cell r="BA863" t="e">
            <v>#N/A</v>
          </cell>
        </row>
        <row r="864">
          <cell r="G864" t="str">
            <v>FALTA</v>
          </cell>
          <cell r="H864" t="str">
            <v>006287</v>
          </cell>
          <cell r="AP864" t="str">
            <v>PA</v>
          </cell>
          <cell r="AQ864">
            <v>102</v>
          </cell>
          <cell r="AR864">
            <v>0</v>
          </cell>
          <cell r="AS864">
            <v>204</v>
          </cell>
          <cell r="BA864" t="e">
            <v>#N/A</v>
          </cell>
        </row>
        <row r="865">
          <cell r="G865" t="str">
            <v>FALTA</v>
          </cell>
          <cell r="H865" t="str">
            <v>006287</v>
          </cell>
          <cell r="AP865" t="str">
            <v>PA</v>
          </cell>
          <cell r="AQ865">
            <v>102</v>
          </cell>
          <cell r="AR865">
            <v>0</v>
          </cell>
          <cell r="AS865">
            <v>102</v>
          </cell>
          <cell r="BA865" t="e">
            <v>#N/A</v>
          </cell>
        </row>
        <row r="866">
          <cell r="G866" t="str">
            <v>RETIRADO</v>
          </cell>
          <cell r="H866" t="str">
            <v>006287</v>
          </cell>
          <cell r="AP866" t="str">
            <v>PA</v>
          </cell>
          <cell r="AQ866">
            <v>331.2</v>
          </cell>
          <cell r="AR866">
            <v>6.5000000000000002E-2</v>
          </cell>
          <cell r="AS866">
            <v>352.72800000000001</v>
          </cell>
          <cell r="BA866" t="e">
            <v>#N/A</v>
          </cell>
        </row>
        <row r="867">
          <cell r="G867" t="str">
            <v>SEPARADO</v>
          </cell>
          <cell r="H867" t="str">
            <v>006287</v>
          </cell>
          <cell r="AP867" t="str">
            <v>PA</v>
          </cell>
          <cell r="AQ867">
            <v>28.5</v>
          </cell>
          <cell r="AR867">
            <v>0</v>
          </cell>
          <cell r="AS867">
            <v>57</v>
          </cell>
          <cell r="BA867" t="e">
            <v>#N/A</v>
          </cell>
        </row>
        <row r="868">
          <cell r="G868" t="str">
            <v>FALTA</v>
          </cell>
          <cell r="H868" t="str">
            <v>006287</v>
          </cell>
          <cell r="AP868" t="str">
            <v>PA</v>
          </cell>
          <cell r="AQ868">
            <v>32.5</v>
          </cell>
          <cell r="AR868">
            <v>0</v>
          </cell>
          <cell r="AS868">
            <v>32.5</v>
          </cell>
          <cell r="BA868" t="e">
            <v>#N/A</v>
          </cell>
        </row>
        <row r="869">
          <cell r="G869" t="str">
            <v>FALTA</v>
          </cell>
          <cell r="H869" t="str">
            <v>006287</v>
          </cell>
          <cell r="AP869" t="str">
            <v>PA</v>
          </cell>
          <cell r="AQ869">
            <v>15.17</v>
          </cell>
          <cell r="AR869">
            <v>0</v>
          </cell>
          <cell r="AS869">
            <v>91.02</v>
          </cell>
          <cell r="BA869" t="str">
            <v>MECANICA</v>
          </cell>
        </row>
        <row r="870">
          <cell r="G870" t="str">
            <v>FALTA</v>
          </cell>
          <cell r="H870" t="str">
            <v>006287</v>
          </cell>
          <cell r="AP870" t="str">
            <v>PA</v>
          </cell>
          <cell r="AQ870">
            <v>26.56</v>
          </cell>
          <cell r="AR870">
            <v>0</v>
          </cell>
          <cell r="AS870">
            <v>26.56</v>
          </cell>
          <cell r="BA870" t="str">
            <v>MECANICA</v>
          </cell>
        </row>
        <row r="871">
          <cell r="G871" t="str">
            <v>FALTA</v>
          </cell>
          <cell r="H871" t="str">
            <v>006287</v>
          </cell>
          <cell r="AP871" t="str">
            <v>PA</v>
          </cell>
          <cell r="AQ871">
            <v>0.2</v>
          </cell>
          <cell r="AR871">
            <v>0</v>
          </cell>
          <cell r="AS871">
            <v>1.2000000000000002</v>
          </cell>
          <cell r="BA871" t="str">
            <v>MECANICA</v>
          </cell>
        </row>
        <row r="872">
          <cell r="G872" t="str">
            <v>FALTA</v>
          </cell>
          <cell r="H872" t="str">
            <v>006287</v>
          </cell>
          <cell r="AP872" t="str">
            <v>PA</v>
          </cell>
          <cell r="AQ872">
            <v>0.2</v>
          </cell>
          <cell r="AR872">
            <v>0</v>
          </cell>
          <cell r="AS872">
            <v>1.2000000000000002</v>
          </cell>
          <cell r="BA872" t="str">
            <v>KANBAN</v>
          </cell>
        </row>
        <row r="873">
          <cell r="G873" t="str">
            <v>FALTA</v>
          </cell>
          <cell r="H873" t="str">
            <v>006287</v>
          </cell>
          <cell r="AP873" t="str">
            <v>PA</v>
          </cell>
          <cell r="AQ873">
            <v>0.25</v>
          </cell>
          <cell r="AR873">
            <v>0</v>
          </cell>
          <cell r="AS873">
            <v>1.5</v>
          </cell>
          <cell r="BA873" t="str">
            <v>KANBAN</v>
          </cell>
        </row>
        <row r="874">
          <cell r="G874" t="str">
            <v>FALTA</v>
          </cell>
          <cell r="H874" t="str">
            <v>006287</v>
          </cell>
          <cell r="AP874" t="str">
            <v>PA</v>
          </cell>
          <cell r="AQ874">
            <v>31.66</v>
          </cell>
          <cell r="AR874">
            <v>0</v>
          </cell>
          <cell r="AS874">
            <v>63.32</v>
          </cell>
          <cell r="BA874" t="str">
            <v>MECANICA</v>
          </cell>
        </row>
        <row r="875">
          <cell r="G875" t="str">
            <v>SEPARADO</v>
          </cell>
          <cell r="H875" t="str">
            <v>006287</v>
          </cell>
          <cell r="AP875" t="str">
            <v>PA</v>
          </cell>
          <cell r="AQ875">
            <v>59.85</v>
          </cell>
          <cell r="AS875">
            <v>478.8</v>
          </cell>
          <cell r="BA875" t="e">
            <v>#N/A</v>
          </cell>
        </row>
        <row r="876">
          <cell r="G876" t="str">
            <v>SEPARADO</v>
          </cell>
          <cell r="H876" t="str">
            <v>006287</v>
          </cell>
          <cell r="AP876" t="str">
            <v>PA</v>
          </cell>
          <cell r="AQ876">
            <v>49.3476</v>
          </cell>
          <cell r="AS876">
            <v>394.7808</v>
          </cell>
          <cell r="BA876" t="e">
            <v>#N/A</v>
          </cell>
        </row>
        <row r="877">
          <cell r="G877" t="str">
            <v>SEPARADO</v>
          </cell>
          <cell r="H877" t="str">
            <v>006287</v>
          </cell>
          <cell r="AP877" t="str">
            <v>PA</v>
          </cell>
          <cell r="AQ877">
            <v>24.545999999999999</v>
          </cell>
          <cell r="AS877">
            <v>441.82799999999997</v>
          </cell>
          <cell r="BA877" t="e">
            <v>#N/A</v>
          </cell>
        </row>
        <row r="878">
          <cell r="G878" t="str">
            <v>SEPARADO</v>
          </cell>
          <cell r="H878" t="str">
            <v>006287</v>
          </cell>
          <cell r="AP878" t="str">
            <v>PA</v>
          </cell>
          <cell r="AQ878">
            <v>0.2</v>
          </cell>
          <cell r="AS878">
            <v>1.6</v>
          </cell>
          <cell r="BA878" t="e">
            <v>#N/A</v>
          </cell>
        </row>
        <row r="879">
          <cell r="G879" t="str">
            <v>SEPARADO</v>
          </cell>
          <cell r="H879" t="str">
            <v>006287</v>
          </cell>
          <cell r="AP879" t="str">
            <v>PA</v>
          </cell>
          <cell r="AQ879">
            <v>0.2</v>
          </cell>
          <cell r="AS879">
            <v>7.2</v>
          </cell>
          <cell r="BA879" t="e">
            <v>#N/A</v>
          </cell>
        </row>
        <row r="880">
          <cell r="G880" t="str">
            <v>SEPARADO</v>
          </cell>
          <cell r="H880" t="str">
            <v>006287</v>
          </cell>
          <cell r="AP880" t="str">
            <v>PA</v>
          </cell>
          <cell r="AQ880">
            <v>0.2</v>
          </cell>
          <cell r="AS880">
            <v>3.2</v>
          </cell>
          <cell r="BA880" t="e">
            <v>#N/A</v>
          </cell>
        </row>
        <row r="881">
          <cell r="G881" t="str">
            <v>SEPARADO</v>
          </cell>
          <cell r="H881" t="str">
            <v>006287</v>
          </cell>
          <cell r="AP881" t="str">
            <v>PA</v>
          </cell>
          <cell r="AQ881">
            <v>0.2</v>
          </cell>
          <cell r="AS881">
            <v>3.2</v>
          </cell>
          <cell r="BA881" t="e">
            <v>#N/A</v>
          </cell>
        </row>
        <row r="882">
          <cell r="G882" t="str">
            <v>SEPARADO</v>
          </cell>
          <cell r="H882" t="str">
            <v>006287</v>
          </cell>
          <cell r="AP882" t="str">
            <v>PA</v>
          </cell>
          <cell r="AQ882">
            <v>20</v>
          </cell>
          <cell r="AS882">
            <v>200</v>
          </cell>
          <cell r="BA882" t="e">
            <v>#N/A</v>
          </cell>
        </row>
        <row r="883">
          <cell r="G883" t="str">
            <v>FALTA</v>
          </cell>
          <cell r="H883" t="str">
            <v>006287</v>
          </cell>
          <cell r="AP883" t="str">
            <v>PA</v>
          </cell>
          <cell r="AQ883">
            <v>2.9</v>
          </cell>
          <cell r="AR883">
            <v>0</v>
          </cell>
          <cell r="AS883">
            <v>29</v>
          </cell>
          <cell r="BA883" t="e">
            <v>#N/A</v>
          </cell>
        </row>
        <row r="884">
          <cell r="G884" t="str">
            <v>FALTA</v>
          </cell>
          <cell r="H884" t="str">
            <v>006287</v>
          </cell>
          <cell r="AP884" t="str">
            <v>PA</v>
          </cell>
          <cell r="AQ884">
            <v>0.2</v>
          </cell>
          <cell r="AR884">
            <v>0</v>
          </cell>
          <cell r="AS884">
            <v>0.8</v>
          </cell>
          <cell r="BA884" t="e">
            <v>#N/A</v>
          </cell>
        </row>
        <row r="885">
          <cell r="G885" t="str">
            <v>RETIRADO</v>
          </cell>
          <cell r="H885" t="str">
            <v>006287</v>
          </cell>
          <cell r="AP885" t="str">
            <v>PA</v>
          </cell>
          <cell r="AQ885">
            <v>0</v>
          </cell>
          <cell r="AS885">
            <v>0</v>
          </cell>
          <cell r="BA885" t="e">
            <v>#N/A</v>
          </cell>
        </row>
        <row r="886">
          <cell r="G886" t="str">
            <v>SEPARADO</v>
          </cell>
          <cell r="H886" t="str">
            <v>006287</v>
          </cell>
          <cell r="AP886" t="str">
            <v>PA</v>
          </cell>
          <cell r="AQ886">
            <v>0</v>
          </cell>
          <cell r="AS886">
            <v>0</v>
          </cell>
          <cell r="BA886" t="e">
            <v>#N/A</v>
          </cell>
        </row>
        <row r="887">
          <cell r="G887" t="str">
            <v>SEPARADO</v>
          </cell>
          <cell r="H887" t="str">
            <v>006287</v>
          </cell>
          <cell r="AP887" t="str">
            <v>PA</v>
          </cell>
          <cell r="AQ887">
            <v>0.15</v>
          </cell>
          <cell r="AS887">
            <v>2.4</v>
          </cell>
          <cell r="BA887" t="e">
            <v>#N/A</v>
          </cell>
        </row>
        <row r="888">
          <cell r="G888" t="str">
            <v>SEPARADO</v>
          </cell>
          <cell r="H888" t="str">
            <v>006287</v>
          </cell>
          <cell r="AP888" t="str">
            <v>PA</v>
          </cell>
          <cell r="AQ888">
            <v>28.5</v>
          </cell>
          <cell r="AR888">
            <v>0</v>
          </cell>
          <cell r="AS888">
            <v>57</v>
          </cell>
          <cell r="BA888" t="str">
            <v>MECANICA</v>
          </cell>
        </row>
        <row r="889">
          <cell r="G889" t="str">
            <v>FALTA</v>
          </cell>
          <cell r="H889" t="str">
            <v>006287</v>
          </cell>
          <cell r="AP889" t="str">
            <v>PA</v>
          </cell>
          <cell r="AQ889">
            <v>7</v>
          </cell>
          <cell r="AR889">
            <v>0</v>
          </cell>
          <cell r="AS889">
            <v>14</v>
          </cell>
          <cell r="BA889" t="e">
            <v>#N/A</v>
          </cell>
        </row>
        <row r="890">
          <cell r="G890" t="str">
            <v>FALTA</v>
          </cell>
          <cell r="H890" t="str">
            <v>006287</v>
          </cell>
          <cell r="AP890" t="str">
            <v>PA</v>
          </cell>
          <cell r="AQ890">
            <v>9.5</v>
          </cell>
          <cell r="AR890">
            <v>0</v>
          </cell>
          <cell r="AS890">
            <v>114</v>
          </cell>
          <cell r="BA890" t="e">
            <v>#N/A</v>
          </cell>
        </row>
        <row r="891">
          <cell r="G891" t="str">
            <v>FALTA</v>
          </cell>
          <cell r="H891" t="str">
            <v>006287</v>
          </cell>
          <cell r="AP891" t="str">
            <v>PA</v>
          </cell>
          <cell r="AQ891">
            <v>28.5</v>
          </cell>
          <cell r="AR891">
            <v>0</v>
          </cell>
          <cell r="AS891">
            <v>57</v>
          </cell>
          <cell r="BA891" t="e">
            <v>#N/A</v>
          </cell>
        </row>
        <row r="892">
          <cell r="G892" t="str">
            <v>FALTA</v>
          </cell>
          <cell r="H892" t="str">
            <v>006287</v>
          </cell>
          <cell r="AP892" t="str">
            <v>PA</v>
          </cell>
          <cell r="AQ892">
            <v>28.5</v>
          </cell>
          <cell r="AR892">
            <v>0</v>
          </cell>
          <cell r="AS892">
            <v>85.5</v>
          </cell>
          <cell r="BA892" t="e">
            <v>#N/A</v>
          </cell>
        </row>
        <row r="893">
          <cell r="G893" t="str">
            <v>SEPARADO</v>
          </cell>
          <cell r="H893" t="str">
            <v>006287</v>
          </cell>
          <cell r="AP893" t="str">
            <v>PA</v>
          </cell>
          <cell r="AQ893">
            <v>3.8</v>
          </cell>
          <cell r="AS893">
            <v>53.199999999999996</v>
          </cell>
          <cell r="BA893" t="str">
            <v>ELETRICA</v>
          </cell>
        </row>
        <row r="894">
          <cell r="G894" t="str">
            <v>FALTA</v>
          </cell>
          <cell r="H894" t="str">
            <v>006287</v>
          </cell>
          <cell r="AQ894">
            <v>0</v>
          </cell>
          <cell r="AR894">
            <v>0</v>
          </cell>
          <cell r="AS894">
            <v>0</v>
          </cell>
          <cell r="BA894" t="e">
            <v>#N/A</v>
          </cell>
        </row>
        <row r="895">
          <cell r="G895" t="str">
            <v>SEPARADO</v>
          </cell>
          <cell r="H895" t="str">
            <v>006287</v>
          </cell>
          <cell r="AP895" t="str">
            <v>PA</v>
          </cell>
          <cell r="AQ895">
            <v>46.92</v>
          </cell>
          <cell r="AS895">
            <v>46.92</v>
          </cell>
          <cell r="BA895" t="str">
            <v>MECANICA</v>
          </cell>
        </row>
        <row r="896">
          <cell r="G896" t="str">
            <v>FALTA</v>
          </cell>
          <cell r="H896" t="str">
            <v>006287</v>
          </cell>
          <cell r="AP896" t="str">
            <v>PA</v>
          </cell>
          <cell r="AQ896">
            <v>347.73</v>
          </cell>
          <cell r="AR896">
            <v>3.2500000000000001E-2</v>
          </cell>
          <cell r="AS896">
            <v>359.03122500000001</v>
          </cell>
          <cell r="BA896" t="e">
            <v>#N/A</v>
          </cell>
        </row>
        <row r="897">
          <cell r="G897" t="str">
            <v>FALTA</v>
          </cell>
          <cell r="H897" t="str">
            <v>006287</v>
          </cell>
          <cell r="AP897" t="str">
            <v>PA</v>
          </cell>
          <cell r="AQ897">
            <v>37.340000000000003</v>
          </cell>
          <cell r="AR897">
            <v>5.1999999999999998E-2</v>
          </cell>
          <cell r="AS897">
            <v>39.281680000000001</v>
          </cell>
          <cell r="BA897" t="e">
            <v>#N/A</v>
          </cell>
        </row>
        <row r="898">
          <cell r="G898" t="str">
            <v>FALTA</v>
          </cell>
          <cell r="H898" t="str">
            <v>006287</v>
          </cell>
          <cell r="AP898" t="str">
            <v>PA</v>
          </cell>
          <cell r="AQ898">
            <v>250</v>
          </cell>
          <cell r="AR898">
            <v>0</v>
          </cell>
          <cell r="AS898">
            <v>250</v>
          </cell>
          <cell r="BA898" t="str">
            <v>BASE</v>
          </cell>
        </row>
        <row r="899">
          <cell r="G899" t="str">
            <v>FALTA</v>
          </cell>
          <cell r="H899" t="str">
            <v>006287</v>
          </cell>
          <cell r="AP899" t="str">
            <v>PA</v>
          </cell>
          <cell r="AQ899">
            <v>800</v>
          </cell>
          <cell r="AR899">
            <v>0</v>
          </cell>
          <cell r="AS899">
            <v>800</v>
          </cell>
          <cell r="BA899" t="e">
            <v>#N/A</v>
          </cell>
        </row>
        <row r="900">
          <cell r="G900" t="str">
            <v>FALTA</v>
          </cell>
          <cell r="H900" t="str">
            <v>006287</v>
          </cell>
          <cell r="AP900" t="str">
            <v>PA</v>
          </cell>
          <cell r="AQ900">
            <v>650</v>
          </cell>
          <cell r="AR900">
            <v>0</v>
          </cell>
          <cell r="AS900">
            <v>650</v>
          </cell>
          <cell r="BA900" t="e">
            <v>#N/A</v>
          </cell>
        </row>
        <row r="901">
          <cell r="G901" t="str">
            <v>SEPARADO</v>
          </cell>
          <cell r="H901" t="str">
            <v>006287</v>
          </cell>
          <cell r="AP901" t="str">
            <v>PA</v>
          </cell>
          <cell r="AQ901">
            <v>0</v>
          </cell>
          <cell r="AS901">
            <v>0</v>
          </cell>
          <cell r="BA901" t="e">
            <v>#N/A</v>
          </cell>
        </row>
        <row r="902">
          <cell r="G902" t="str">
            <v>SEPARADO</v>
          </cell>
          <cell r="H902" t="str">
            <v>006287</v>
          </cell>
          <cell r="AP902" t="str">
            <v>PA</v>
          </cell>
          <cell r="AQ902">
            <v>0.2</v>
          </cell>
          <cell r="AS902">
            <v>4</v>
          </cell>
          <cell r="BA902" t="e">
            <v>#N/A</v>
          </cell>
        </row>
        <row r="903">
          <cell r="G903" t="str">
            <v>FALTA</v>
          </cell>
          <cell r="H903" t="str">
            <v>006287</v>
          </cell>
          <cell r="AP903" t="str">
            <v>PA</v>
          </cell>
          <cell r="AQ903">
            <v>98.087500000000006</v>
          </cell>
          <cell r="AR903">
            <v>0</v>
          </cell>
          <cell r="AS903">
            <v>196.17500000000001</v>
          </cell>
          <cell r="BA903" t="str">
            <v>MECANICA</v>
          </cell>
        </row>
        <row r="904">
          <cell r="G904" t="str">
            <v>FALTA</v>
          </cell>
          <cell r="H904" t="str">
            <v>006287</v>
          </cell>
          <cell r="AQ904">
            <v>3.8</v>
          </cell>
          <cell r="AR904">
            <v>0</v>
          </cell>
          <cell r="AS904">
            <v>15.2</v>
          </cell>
          <cell r="BA904" t="str">
            <v>MECANICA</v>
          </cell>
        </row>
        <row r="905">
          <cell r="G905" t="str">
            <v>SEPARADO</v>
          </cell>
          <cell r="H905" t="str">
            <v>006287</v>
          </cell>
          <cell r="AP905" t="str">
            <v>PA</v>
          </cell>
          <cell r="AQ905">
            <v>80</v>
          </cell>
          <cell r="AS905">
            <v>48</v>
          </cell>
          <cell r="BA905" t="str">
            <v>KANBAN</v>
          </cell>
        </row>
        <row r="906">
          <cell r="G906" t="str">
            <v>FALTA</v>
          </cell>
          <cell r="H906" t="str">
            <v>006287</v>
          </cell>
          <cell r="AP906" t="str">
            <v>PA</v>
          </cell>
          <cell r="AQ906">
            <v>18876.96</v>
          </cell>
          <cell r="AR906">
            <v>0</v>
          </cell>
          <cell r="AS906">
            <v>18876.96</v>
          </cell>
          <cell r="BA906" t="str">
            <v>MOTOR</v>
          </cell>
        </row>
        <row r="907">
          <cell r="G907" t="str">
            <v>FALTA</v>
          </cell>
          <cell r="H907" t="str">
            <v>006287</v>
          </cell>
          <cell r="AP907" t="str">
            <v>PA</v>
          </cell>
          <cell r="AQ907">
            <v>6178.28</v>
          </cell>
          <cell r="AR907">
            <v>0</v>
          </cell>
          <cell r="AS907">
            <v>6178.28</v>
          </cell>
          <cell r="BA907" t="str">
            <v>ALTERNADOR</v>
          </cell>
        </row>
        <row r="908">
          <cell r="G908" t="str">
            <v>SEPARADO</v>
          </cell>
          <cell r="H908" t="str">
            <v>006287</v>
          </cell>
          <cell r="AP908" t="str">
            <v>PA</v>
          </cell>
          <cell r="AQ908">
            <v>250</v>
          </cell>
          <cell r="AR908">
            <v>0</v>
          </cell>
          <cell r="AS908">
            <v>250</v>
          </cell>
          <cell r="BA908" t="e">
            <v>#N/A</v>
          </cell>
        </row>
        <row r="909">
          <cell r="G909" t="str">
            <v>FALTA</v>
          </cell>
          <cell r="H909" t="str">
            <v>006287</v>
          </cell>
          <cell r="AP909" t="str">
            <v>PA</v>
          </cell>
          <cell r="AQ909">
            <v>1059.79</v>
          </cell>
          <cell r="AR909">
            <v>0</v>
          </cell>
          <cell r="AS909">
            <v>1059.79</v>
          </cell>
          <cell r="BA909" t="e">
            <v>#N/A</v>
          </cell>
        </row>
        <row r="910">
          <cell r="G910" t="str">
            <v>SEPARADO</v>
          </cell>
          <cell r="H910" t="str">
            <v>006287</v>
          </cell>
          <cell r="AP910" t="str">
            <v>PA</v>
          </cell>
          <cell r="AQ910">
            <v>980</v>
          </cell>
          <cell r="AS910">
            <v>980</v>
          </cell>
          <cell r="BA910" t="str">
            <v>MECANICA</v>
          </cell>
        </row>
        <row r="911">
          <cell r="G911" t="str">
            <v>SEPARADO</v>
          </cell>
          <cell r="H911" t="str">
            <v>006287</v>
          </cell>
          <cell r="AP911" t="str">
            <v>PA</v>
          </cell>
          <cell r="AQ911">
            <v>47.63</v>
          </cell>
          <cell r="AS911">
            <v>47.63</v>
          </cell>
          <cell r="BA911" t="str">
            <v>SHEET METAL</v>
          </cell>
        </row>
        <row r="912">
          <cell r="G912" t="str">
            <v>FALTA</v>
          </cell>
          <cell r="H912" t="str">
            <v>006287</v>
          </cell>
          <cell r="AP912" t="str">
            <v>PA</v>
          </cell>
          <cell r="AQ912">
            <v>550</v>
          </cell>
          <cell r="AR912">
            <v>0</v>
          </cell>
          <cell r="AS912">
            <v>550</v>
          </cell>
          <cell r="BA912" t="e">
            <v>#N/A</v>
          </cell>
        </row>
        <row r="913">
          <cell r="G913" t="str">
            <v>FALTA</v>
          </cell>
          <cell r="H913" t="str">
            <v>006287</v>
          </cell>
          <cell r="AP913" t="str">
            <v>PA</v>
          </cell>
          <cell r="AQ913">
            <v>199.12</v>
          </cell>
          <cell r="AR913">
            <v>0</v>
          </cell>
          <cell r="AS913">
            <v>199.12</v>
          </cell>
          <cell r="BA913" t="str">
            <v>ELETRICA</v>
          </cell>
        </row>
        <row r="914">
          <cell r="G914" t="str">
            <v>FALTA</v>
          </cell>
          <cell r="H914" t="str">
            <v>006287</v>
          </cell>
          <cell r="AP914" t="str">
            <v>PA</v>
          </cell>
          <cell r="AQ914">
            <v>68.900000000000006</v>
          </cell>
          <cell r="AR914">
            <v>0</v>
          </cell>
          <cell r="AS914">
            <v>275.60000000000002</v>
          </cell>
          <cell r="BA914" t="e">
            <v>#N/A</v>
          </cell>
        </row>
        <row r="915">
          <cell r="G915" t="str">
            <v>RETIRADO</v>
          </cell>
          <cell r="H915" t="str">
            <v>006287</v>
          </cell>
          <cell r="AP915" t="str">
            <v>PA</v>
          </cell>
          <cell r="AQ915">
            <v>7.14</v>
          </cell>
          <cell r="AS915">
            <v>14.28</v>
          </cell>
          <cell r="BA915" t="e">
            <v>#N/A</v>
          </cell>
        </row>
        <row r="916">
          <cell r="G916" t="str">
            <v>SEPARADO</v>
          </cell>
          <cell r="H916" t="str">
            <v>006287</v>
          </cell>
          <cell r="AP916" t="str">
            <v>PA</v>
          </cell>
          <cell r="AQ916">
            <v>5.58</v>
          </cell>
          <cell r="AS916">
            <v>66.960000000000008</v>
          </cell>
          <cell r="BA916" t="str">
            <v>KANBAN</v>
          </cell>
        </row>
        <row r="917">
          <cell r="G917" t="str">
            <v>SEPARADO</v>
          </cell>
          <cell r="H917" t="str">
            <v>006287</v>
          </cell>
          <cell r="AP917" t="str">
            <v>PA</v>
          </cell>
          <cell r="AQ917">
            <v>5.1099999999999994</v>
          </cell>
          <cell r="AS917">
            <v>40.879999999999995</v>
          </cell>
          <cell r="BA917" t="str">
            <v>KANBAN</v>
          </cell>
        </row>
        <row r="918">
          <cell r="G918" t="str">
            <v>SEPARADO</v>
          </cell>
          <cell r="H918" t="str">
            <v>006287</v>
          </cell>
          <cell r="AP918" t="str">
            <v>PA</v>
          </cell>
          <cell r="AQ918">
            <v>0.15</v>
          </cell>
          <cell r="AS918">
            <v>3</v>
          </cell>
          <cell r="BA918" t="e">
            <v>#N/A</v>
          </cell>
        </row>
        <row r="919">
          <cell r="G919" t="str">
            <v>FALTA</v>
          </cell>
          <cell r="H919" t="str">
            <v>006287</v>
          </cell>
          <cell r="AP919" t="str">
            <v>PA</v>
          </cell>
          <cell r="AQ919">
            <v>28.5</v>
          </cell>
          <cell r="AR919">
            <v>0</v>
          </cell>
          <cell r="AS919">
            <v>28.5</v>
          </cell>
          <cell r="BA919" t="e">
            <v>#N/A</v>
          </cell>
        </row>
        <row r="920">
          <cell r="G920" t="str">
            <v>FALTA</v>
          </cell>
          <cell r="H920" t="str">
            <v>006287</v>
          </cell>
          <cell r="AP920" t="str">
            <v>PA</v>
          </cell>
          <cell r="AQ920">
            <v>28.5</v>
          </cell>
          <cell r="AR920">
            <v>0</v>
          </cell>
          <cell r="AS920">
            <v>28.5</v>
          </cell>
          <cell r="BA920" t="e">
            <v>#N/A</v>
          </cell>
        </row>
        <row r="921">
          <cell r="G921" t="str">
            <v>FALTA</v>
          </cell>
          <cell r="H921" t="str">
            <v>006287</v>
          </cell>
          <cell r="AP921" t="str">
            <v>PA</v>
          </cell>
          <cell r="AQ921">
            <v>28.5</v>
          </cell>
          <cell r="AR921">
            <v>0</v>
          </cell>
          <cell r="AS921">
            <v>28.5</v>
          </cell>
          <cell r="BA921" t="e">
            <v>#N/A</v>
          </cell>
        </row>
        <row r="922">
          <cell r="G922" t="str">
            <v>SEPARADO</v>
          </cell>
          <cell r="H922" t="str">
            <v>006287</v>
          </cell>
          <cell r="AP922" t="str">
            <v>PA</v>
          </cell>
          <cell r="AQ922">
            <v>0</v>
          </cell>
          <cell r="AS922">
            <v>0</v>
          </cell>
          <cell r="BA922" t="str">
            <v>KANBAN</v>
          </cell>
        </row>
        <row r="923">
          <cell r="G923" t="str">
            <v>FALTA</v>
          </cell>
          <cell r="H923" t="str">
            <v>006287</v>
          </cell>
          <cell r="AP923" t="str">
            <v>PA</v>
          </cell>
          <cell r="AQ923">
            <v>1222.6199999999999</v>
          </cell>
          <cell r="AR923">
            <v>0</v>
          </cell>
          <cell r="AS923">
            <v>1222.6199999999999</v>
          </cell>
          <cell r="BA923" t="str">
            <v>ELETRICA</v>
          </cell>
        </row>
        <row r="924">
          <cell r="G924" t="str">
            <v>SEPARADO</v>
          </cell>
          <cell r="H924" t="str">
            <v>006287</v>
          </cell>
          <cell r="AP924" t="str">
            <v>PA</v>
          </cell>
          <cell r="AQ924">
            <v>470</v>
          </cell>
          <cell r="AS924">
            <v>470</v>
          </cell>
          <cell r="BA924" t="str">
            <v>ELETRICA</v>
          </cell>
        </row>
        <row r="925">
          <cell r="G925" t="str">
            <v>SEPARADO</v>
          </cell>
          <cell r="H925" t="str">
            <v>006287</v>
          </cell>
          <cell r="AP925" t="str">
            <v>PA</v>
          </cell>
          <cell r="AQ925">
            <v>104.97</v>
          </cell>
          <cell r="AS925">
            <v>104.97</v>
          </cell>
          <cell r="BA925" t="str">
            <v>ELETRICA</v>
          </cell>
        </row>
        <row r="926">
          <cell r="G926" t="str">
            <v>FALTA</v>
          </cell>
          <cell r="H926" t="str">
            <v>006287</v>
          </cell>
          <cell r="AQ926">
            <v>0</v>
          </cell>
          <cell r="AR926">
            <v>0</v>
          </cell>
          <cell r="AS926">
            <v>0</v>
          </cell>
          <cell r="BA926" t="str">
            <v>ELETRICA</v>
          </cell>
        </row>
        <row r="927">
          <cell r="G927" t="str">
            <v>SEPARADO</v>
          </cell>
          <cell r="H927" t="str">
            <v>006287</v>
          </cell>
          <cell r="AP927" t="str">
            <v>PA</v>
          </cell>
          <cell r="AQ927">
            <v>75</v>
          </cell>
          <cell r="AS927">
            <v>29.25</v>
          </cell>
          <cell r="BA927" t="str">
            <v>KANBAN</v>
          </cell>
        </row>
        <row r="928">
          <cell r="G928" t="str">
            <v>SEPARADO</v>
          </cell>
          <cell r="H928" t="str">
            <v>006287</v>
          </cell>
          <cell r="AP928" t="str">
            <v>PA</v>
          </cell>
          <cell r="AQ928">
            <v>0</v>
          </cell>
          <cell r="AS928">
            <v>0</v>
          </cell>
          <cell r="BA928">
            <v>0</v>
          </cell>
        </row>
        <row r="929">
          <cell r="G929" t="str">
            <v>SEPARADO</v>
          </cell>
          <cell r="H929" t="str">
            <v>006287</v>
          </cell>
          <cell r="AP929" t="str">
            <v>PA</v>
          </cell>
          <cell r="AQ929">
            <v>10.89</v>
          </cell>
          <cell r="AS929">
            <v>21.78</v>
          </cell>
          <cell r="BA929" t="e">
            <v>#N/A</v>
          </cell>
        </row>
        <row r="930">
          <cell r="G930" t="str">
            <v>SEPARADO</v>
          </cell>
          <cell r="H930" t="str">
            <v>006287</v>
          </cell>
          <cell r="AP930" t="str">
            <v>PA</v>
          </cell>
          <cell r="AQ930">
            <v>12.82</v>
          </cell>
          <cell r="AS930">
            <v>25.64</v>
          </cell>
          <cell r="BA930" t="e">
            <v>#N/A</v>
          </cell>
        </row>
        <row r="931">
          <cell r="G931" t="str">
            <v>SEPARADO</v>
          </cell>
          <cell r="H931" t="str">
            <v>006287</v>
          </cell>
          <cell r="AP931" t="str">
            <v>PA</v>
          </cell>
          <cell r="AQ931">
            <v>31.06</v>
          </cell>
          <cell r="AS931">
            <v>31.06</v>
          </cell>
          <cell r="BA931" t="str">
            <v>ELETRICA</v>
          </cell>
        </row>
        <row r="932">
          <cell r="G932" t="str">
            <v>FALTA</v>
          </cell>
          <cell r="H932" t="str">
            <v>006287</v>
          </cell>
          <cell r="AP932" t="str">
            <v>PA</v>
          </cell>
          <cell r="AQ932">
            <v>31.06</v>
          </cell>
          <cell r="AR932">
            <v>6.5000000000000002E-2</v>
          </cell>
          <cell r="AS932">
            <v>33.078899999999997</v>
          </cell>
          <cell r="BA932" t="str">
            <v>ELETRICA</v>
          </cell>
        </row>
        <row r="933">
          <cell r="G933" t="str">
            <v>SEPARADO</v>
          </cell>
          <cell r="H933" t="str">
            <v>006287</v>
          </cell>
          <cell r="AP933" t="str">
            <v>PA</v>
          </cell>
          <cell r="AQ933">
            <v>0</v>
          </cell>
          <cell r="AS933">
            <v>0</v>
          </cell>
          <cell r="BA933" t="str">
            <v>ELETRICA</v>
          </cell>
        </row>
        <row r="934">
          <cell r="G934" t="str">
            <v>RETIRADO</v>
          </cell>
          <cell r="H934" t="str">
            <v>006287</v>
          </cell>
          <cell r="AP934" t="str">
            <v>PA</v>
          </cell>
          <cell r="AQ934">
            <v>0</v>
          </cell>
          <cell r="AS934">
            <v>0</v>
          </cell>
          <cell r="BA934" t="e">
            <v>#N/A</v>
          </cell>
        </row>
        <row r="935">
          <cell r="G935" t="str">
            <v>SEPARADO</v>
          </cell>
          <cell r="H935" t="str">
            <v>006287</v>
          </cell>
          <cell r="AP935" t="str">
            <v>PA</v>
          </cell>
          <cell r="AQ935">
            <v>10.2811</v>
          </cell>
          <cell r="AS935">
            <v>5.1405500000000002</v>
          </cell>
          <cell r="BA935" t="str">
            <v>KANBAN</v>
          </cell>
        </row>
        <row r="936">
          <cell r="G936" t="str">
            <v>SEPARADO</v>
          </cell>
          <cell r="H936" t="str">
            <v>006287</v>
          </cell>
          <cell r="AP936" t="str">
            <v>PA</v>
          </cell>
          <cell r="AQ936">
            <v>9.06</v>
          </cell>
          <cell r="AS936">
            <v>18.12</v>
          </cell>
          <cell r="BA936" t="str">
            <v>ELETRICA</v>
          </cell>
        </row>
        <row r="937">
          <cell r="G937" t="str">
            <v>SEPARADO</v>
          </cell>
          <cell r="H937" t="str">
            <v>006287</v>
          </cell>
          <cell r="AP937" t="str">
            <v>PA</v>
          </cell>
          <cell r="AQ937">
            <v>105.6</v>
          </cell>
          <cell r="AS937">
            <v>316.79999999999995</v>
          </cell>
          <cell r="BA937">
            <v>0</v>
          </cell>
        </row>
        <row r="938">
          <cell r="G938" t="str">
            <v>FALTA</v>
          </cell>
          <cell r="H938" t="str">
            <v>006287</v>
          </cell>
          <cell r="AP938" t="str">
            <v>PA</v>
          </cell>
          <cell r="AQ938">
            <v>825</v>
          </cell>
          <cell r="AR938">
            <v>0</v>
          </cell>
          <cell r="AS938">
            <v>825</v>
          </cell>
          <cell r="BA938" t="e">
            <v>#N/A</v>
          </cell>
        </row>
        <row r="939">
          <cell r="G939" t="str">
            <v>FALTA</v>
          </cell>
          <cell r="H939" t="str">
            <v>006287</v>
          </cell>
          <cell r="AP939" t="str">
            <v>PA</v>
          </cell>
          <cell r="AQ939">
            <v>40.83</v>
          </cell>
          <cell r="AR939">
            <v>9.7500000000000003E-2</v>
          </cell>
          <cell r="AS939">
            <v>44.810924999999997</v>
          </cell>
          <cell r="BA939" t="e">
            <v>#N/A</v>
          </cell>
        </row>
        <row r="940">
          <cell r="G940" t="str">
            <v>FALTA</v>
          </cell>
          <cell r="H940" t="str">
            <v>006287</v>
          </cell>
          <cell r="AP940" t="str">
            <v>PA</v>
          </cell>
          <cell r="AQ940">
            <v>1200</v>
          </cell>
          <cell r="AR940">
            <v>0</v>
          </cell>
          <cell r="AS940">
            <v>1200</v>
          </cell>
          <cell r="BA940" t="e">
            <v>#N/A</v>
          </cell>
        </row>
        <row r="941">
          <cell r="G941" t="str">
            <v>FALTA</v>
          </cell>
          <cell r="H941" t="str">
            <v>006287</v>
          </cell>
          <cell r="AP941" t="str">
            <v>PA</v>
          </cell>
          <cell r="AQ941">
            <v>300</v>
          </cell>
          <cell r="AR941">
            <v>0</v>
          </cell>
          <cell r="AS941">
            <v>300</v>
          </cell>
          <cell r="BA941" t="e">
            <v>#N/A</v>
          </cell>
        </row>
        <row r="942">
          <cell r="G942" t="str">
            <v>FALTA</v>
          </cell>
          <cell r="H942" t="str">
            <v>006287</v>
          </cell>
          <cell r="AP942" t="str">
            <v>PA</v>
          </cell>
          <cell r="AQ942">
            <v>250</v>
          </cell>
          <cell r="AR942">
            <v>0</v>
          </cell>
          <cell r="AS942">
            <v>250</v>
          </cell>
          <cell r="BA942" t="e">
            <v>#N/A</v>
          </cell>
        </row>
        <row r="943">
          <cell r="G943" t="str">
            <v>SEPARADO</v>
          </cell>
          <cell r="H943" t="str">
            <v>006287</v>
          </cell>
          <cell r="AP943" t="str">
            <v>PA</v>
          </cell>
          <cell r="AQ943">
            <v>0</v>
          </cell>
          <cell r="AS943">
            <v>0</v>
          </cell>
          <cell r="BA943" t="e">
            <v>#N/A</v>
          </cell>
        </row>
        <row r="944">
          <cell r="G944" t="str">
            <v>FALTA</v>
          </cell>
          <cell r="H944" t="str">
            <v>006287</v>
          </cell>
          <cell r="AP944" t="str">
            <v>PA</v>
          </cell>
          <cell r="AQ944">
            <v>16.100000000000001</v>
          </cell>
          <cell r="AR944">
            <v>0</v>
          </cell>
          <cell r="AS944">
            <v>32.200000000000003</v>
          </cell>
          <cell r="BA944" t="str">
            <v>ELETRICA</v>
          </cell>
        </row>
        <row r="945">
          <cell r="G945" t="str">
            <v>SEPARADO</v>
          </cell>
          <cell r="H945" t="str">
            <v>006287</v>
          </cell>
          <cell r="AP945" t="str">
            <v>PA</v>
          </cell>
          <cell r="AQ945">
            <v>38.54</v>
          </cell>
          <cell r="AR945">
            <v>0</v>
          </cell>
          <cell r="AS945">
            <v>38.54</v>
          </cell>
          <cell r="BA945" t="str">
            <v>SHEET METAL</v>
          </cell>
        </row>
        <row r="946">
          <cell r="G946" t="str">
            <v>FALTA</v>
          </cell>
          <cell r="H946" t="str">
            <v>006287</v>
          </cell>
          <cell r="AP946" t="str">
            <v>PA</v>
          </cell>
          <cell r="AQ946">
            <v>350</v>
          </cell>
          <cell r="AR946">
            <v>0</v>
          </cell>
          <cell r="AS946">
            <v>700</v>
          </cell>
          <cell r="BA946" t="e">
            <v>#N/A</v>
          </cell>
        </row>
        <row r="947">
          <cell r="G947" t="str">
            <v>SEPARADO</v>
          </cell>
          <cell r="H947" t="str">
            <v>006287</v>
          </cell>
          <cell r="AP947" t="str">
            <v>PA</v>
          </cell>
          <cell r="AQ947">
            <v>0</v>
          </cell>
          <cell r="AS947">
            <v>0</v>
          </cell>
          <cell r="BA947" t="e">
            <v>#N/A</v>
          </cell>
        </row>
        <row r="948">
          <cell r="G948" t="str">
            <v>SEPARADO</v>
          </cell>
          <cell r="H948" t="str">
            <v>006287</v>
          </cell>
          <cell r="AP948" t="str">
            <v>PA</v>
          </cell>
          <cell r="AQ948">
            <v>0</v>
          </cell>
          <cell r="AS948">
            <v>0</v>
          </cell>
          <cell r="BA948" t="e">
            <v>#N/A</v>
          </cell>
        </row>
        <row r="949">
          <cell r="G949" t="str">
            <v>SEPARADO</v>
          </cell>
          <cell r="H949" t="str">
            <v>006287</v>
          </cell>
          <cell r="AP949" t="str">
            <v>PA</v>
          </cell>
          <cell r="AQ949">
            <v>48.61</v>
          </cell>
          <cell r="AR949">
            <v>6.5000000000000002E-2</v>
          </cell>
          <cell r="AS949">
            <v>103.5393</v>
          </cell>
          <cell r="BA949" t="e">
            <v>#N/A</v>
          </cell>
        </row>
        <row r="950">
          <cell r="G950" t="str">
            <v>SEPARADO</v>
          </cell>
          <cell r="H950" t="str">
            <v>006287</v>
          </cell>
          <cell r="AP950" t="str">
            <v>PA</v>
          </cell>
          <cell r="AQ950">
            <v>35</v>
          </cell>
          <cell r="AS950">
            <v>35</v>
          </cell>
          <cell r="BA950" t="e">
            <v>#N/A</v>
          </cell>
        </row>
        <row r="951">
          <cell r="G951" t="str">
            <v>FALTA</v>
          </cell>
          <cell r="H951" t="str">
            <v>006287</v>
          </cell>
          <cell r="AP951" t="str">
            <v>PA</v>
          </cell>
          <cell r="AQ951">
            <v>250.11</v>
          </cell>
          <cell r="AR951">
            <v>3.2500000000000001E-2</v>
          </cell>
          <cell r="AS951">
            <v>516.47715000000005</v>
          </cell>
          <cell r="BA951" t="e">
            <v>#N/A</v>
          </cell>
        </row>
        <row r="952">
          <cell r="G952" t="str">
            <v>FALTA</v>
          </cell>
          <cell r="H952" t="str">
            <v>006287</v>
          </cell>
          <cell r="AP952" t="str">
            <v>PA</v>
          </cell>
          <cell r="AQ952">
            <v>25.76</v>
          </cell>
          <cell r="AR952">
            <v>9.7500000000000003E-2</v>
          </cell>
          <cell r="AS952">
            <v>28.271600000000003</v>
          </cell>
          <cell r="BA952" t="e">
            <v>#N/A</v>
          </cell>
        </row>
        <row r="953">
          <cell r="G953" t="str">
            <v>RETIRADO</v>
          </cell>
          <cell r="H953" t="str">
            <v>006287</v>
          </cell>
          <cell r="AP953" t="str">
            <v>PA</v>
          </cell>
          <cell r="AQ953">
            <v>7.14</v>
          </cell>
          <cell r="AS953">
            <v>21.419999999999998</v>
          </cell>
          <cell r="BA953" t="e">
            <v>#N/A</v>
          </cell>
        </row>
        <row r="954">
          <cell r="G954" t="str">
            <v>RETIRADO</v>
          </cell>
          <cell r="H954" t="str">
            <v>006287</v>
          </cell>
          <cell r="AP954" t="str">
            <v>PA</v>
          </cell>
          <cell r="AQ954">
            <v>1027.72</v>
          </cell>
          <cell r="AR954">
            <v>0</v>
          </cell>
          <cell r="AS954">
            <v>1027.72</v>
          </cell>
          <cell r="BA954" t="str">
            <v>ELETRICA</v>
          </cell>
        </row>
        <row r="955">
          <cell r="G955" t="str">
            <v>FALTA</v>
          </cell>
          <cell r="H955" t="str">
            <v>006287</v>
          </cell>
          <cell r="AP955" t="str">
            <v>PA</v>
          </cell>
          <cell r="AQ955">
            <v>1027.72</v>
          </cell>
          <cell r="AR955">
            <v>0</v>
          </cell>
          <cell r="AS955">
            <v>1027.72</v>
          </cell>
          <cell r="BA955" t="e">
            <v>#N/A</v>
          </cell>
        </row>
        <row r="956">
          <cell r="G956" t="str">
            <v>FALTA</v>
          </cell>
          <cell r="H956" t="str">
            <v>006287</v>
          </cell>
          <cell r="AP956" t="str">
            <v>PA</v>
          </cell>
          <cell r="AQ956">
            <v>523.61</v>
          </cell>
          <cell r="AR956">
            <v>0</v>
          </cell>
          <cell r="AS956">
            <v>523.61</v>
          </cell>
          <cell r="BA956" t="e">
            <v>#N/A</v>
          </cell>
        </row>
        <row r="957">
          <cell r="G957" t="str">
            <v>FALTA</v>
          </cell>
          <cell r="H957" t="str">
            <v>006287</v>
          </cell>
          <cell r="AP957" t="str">
            <v>PA</v>
          </cell>
          <cell r="AQ957">
            <v>5.55</v>
          </cell>
          <cell r="AR957">
            <v>9.7500000000000003E-2</v>
          </cell>
          <cell r="AS957">
            <v>18.273375000000001</v>
          </cell>
          <cell r="BA957" t="str">
            <v>SHEET METAL</v>
          </cell>
        </row>
        <row r="958">
          <cell r="G958" t="str">
            <v>FALTA</v>
          </cell>
          <cell r="H958" t="str">
            <v>006287</v>
          </cell>
          <cell r="AP958" t="str">
            <v>PA</v>
          </cell>
          <cell r="AQ958">
            <v>9.33</v>
          </cell>
          <cell r="AR958">
            <v>9.7500000000000003E-2</v>
          </cell>
          <cell r="AS958">
            <v>30.719025000000002</v>
          </cell>
          <cell r="BA958" t="str">
            <v>ELETRICA</v>
          </cell>
        </row>
        <row r="959">
          <cell r="G959" t="str">
            <v>FALTA</v>
          </cell>
          <cell r="H959" t="str">
            <v>006287</v>
          </cell>
          <cell r="AP959" t="str">
            <v>PA</v>
          </cell>
          <cell r="AQ959">
            <v>9.33</v>
          </cell>
          <cell r="AR959">
            <v>9.7500000000000003E-2</v>
          </cell>
          <cell r="AS959">
            <v>61.438050000000004</v>
          </cell>
          <cell r="BA959" t="str">
            <v>ELETRICA</v>
          </cell>
        </row>
        <row r="960">
          <cell r="G960" t="str">
            <v>SEPARADO</v>
          </cell>
          <cell r="H960" t="str">
            <v>006287</v>
          </cell>
          <cell r="AP960" t="str">
            <v>PA</v>
          </cell>
          <cell r="AQ960">
            <v>63</v>
          </cell>
          <cell r="AS960">
            <v>126</v>
          </cell>
          <cell r="BA960" t="str">
            <v>ELETRICA</v>
          </cell>
        </row>
        <row r="961">
          <cell r="G961" t="str">
            <v>SEPARADO</v>
          </cell>
          <cell r="H961" t="str">
            <v>006287</v>
          </cell>
          <cell r="AP961" t="str">
            <v>PA</v>
          </cell>
          <cell r="AQ961">
            <v>59.13</v>
          </cell>
          <cell r="AS961">
            <v>59.13</v>
          </cell>
          <cell r="BA961" t="str">
            <v>ELETRICA</v>
          </cell>
        </row>
        <row r="962">
          <cell r="G962" t="str">
            <v>SEPARADO</v>
          </cell>
          <cell r="H962" t="str">
            <v>006287</v>
          </cell>
          <cell r="AP962" t="str">
            <v>PA</v>
          </cell>
          <cell r="AQ962">
            <v>40.97</v>
          </cell>
          <cell r="AR962">
            <v>9.7500000000000003E-2</v>
          </cell>
          <cell r="AS962">
            <v>44.964574999999996</v>
          </cell>
          <cell r="BA962" t="str">
            <v>ELETRICA</v>
          </cell>
        </row>
        <row r="963">
          <cell r="G963" t="str">
            <v>SEPARADO</v>
          </cell>
          <cell r="H963" t="str">
            <v>006287</v>
          </cell>
          <cell r="AP963" t="str">
            <v>PA</v>
          </cell>
          <cell r="AQ963">
            <v>25.7</v>
          </cell>
          <cell r="AS963">
            <v>25.7</v>
          </cell>
          <cell r="BA963" t="str">
            <v>ELETRICA</v>
          </cell>
        </row>
        <row r="964">
          <cell r="G964" t="str">
            <v>SEPARADO</v>
          </cell>
          <cell r="H964" t="str">
            <v>006287</v>
          </cell>
          <cell r="AP964" t="str">
            <v>PA</v>
          </cell>
          <cell r="AQ964">
            <v>39.17</v>
          </cell>
          <cell r="AS964">
            <v>78.34</v>
          </cell>
          <cell r="BA964" t="str">
            <v>ELETRICA</v>
          </cell>
        </row>
        <row r="965">
          <cell r="G965" t="str">
            <v>SEPARADO</v>
          </cell>
          <cell r="H965" t="str">
            <v>006287</v>
          </cell>
          <cell r="AP965" t="str">
            <v>PA</v>
          </cell>
          <cell r="AQ965">
            <v>52.9634</v>
          </cell>
          <cell r="AS965">
            <v>1414.1227799999999</v>
          </cell>
          <cell r="BA965" t="e">
            <v>#N/A</v>
          </cell>
        </row>
        <row r="966">
          <cell r="G966" t="str">
            <v>SEPARADO</v>
          </cell>
          <cell r="H966" t="str">
            <v>006287</v>
          </cell>
          <cell r="AP966" t="str">
            <v>PA</v>
          </cell>
          <cell r="AQ966">
            <v>16.100000000000001</v>
          </cell>
          <cell r="AS966">
            <v>16.100000000000001</v>
          </cell>
          <cell r="BA966" t="str">
            <v>KANBAN</v>
          </cell>
        </row>
        <row r="967">
          <cell r="G967" t="str">
            <v>SEPARADO</v>
          </cell>
          <cell r="H967" t="str">
            <v>006287</v>
          </cell>
          <cell r="AP967" t="str">
            <v>PA</v>
          </cell>
          <cell r="AQ967">
            <v>16.39</v>
          </cell>
          <cell r="AS967">
            <v>16.39</v>
          </cell>
          <cell r="BA967" t="str">
            <v>KANBAN</v>
          </cell>
        </row>
        <row r="968">
          <cell r="G968" t="str">
            <v>FALTA</v>
          </cell>
          <cell r="H968" t="str">
            <v>006287</v>
          </cell>
          <cell r="AP968" t="str">
            <v>PA</v>
          </cell>
          <cell r="AQ968">
            <v>1.38</v>
          </cell>
          <cell r="AR968">
            <v>9.7500000000000003E-2</v>
          </cell>
          <cell r="AS968">
            <v>7.5727499999999992</v>
          </cell>
          <cell r="BA968" t="e">
            <v>#N/A</v>
          </cell>
        </row>
        <row r="969">
          <cell r="G969" t="str">
            <v>FALTA</v>
          </cell>
          <cell r="H969" t="str">
            <v>006287</v>
          </cell>
          <cell r="AP969" t="str">
            <v>PA</v>
          </cell>
          <cell r="AQ969">
            <v>1.9</v>
          </cell>
          <cell r="AR969">
            <v>9.7500000000000003E-2</v>
          </cell>
          <cell r="AS969">
            <v>2.0852499999999998</v>
          </cell>
          <cell r="BA969" t="e">
            <v>#N/A</v>
          </cell>
        </row>
        <row r="970">
          <cell r="G970" t="str">
            <v>FALTA</v>
          </cell>
          <cell r="H970" t="str">
            <v>006287</v>
          </cell>
          <cell r="AP970" t="str">
            <v>PA</v>
          </cell>
          <cell r="AQ970">
            <v>2.0099999999999998</v>
          </cell>
          <cell r="AR970">
            <v>9.7500000000000003E-2</v>
          </cell>
          <cell r="AS970">
            <v>2.2059749999999996</v>
          </cell>
          <cell r="BA970" t="e">
            <v>#N/A</v>
          </cell>
        </row>
        <row r="971">
          <cell r="G971" t="str">
            <v>FALTA</v>
          </cell>
          <cell r="H971" t="str">
            <v>006287</v>
          </cell>
          <cell r="AP971" t="str">
            <v>PA</v>
          </cell>
          <cell r="AQ971">
            <v>1.38</v>
          </cell>
          <cell r="AR971">
            <v>9.7500000000000003E-2</v>
          </cell>
          <cell r="AS971">
            <v>1.5145499999999998</v>
          </cell>
          <cell r="BA971" t="e">
            <v>#N/A</v>
          </cell>
        </row>
        <row r="972">
          <cell r="G972" t="str">
            <v>FALTA</v>
          </cell>
          <cell r="H972" t="str">
            <v>006287</v>
          </cell>
          <cell r="AP972" t="str">
            <v>PA</v>
          </cell>
          <cell r="AQ972">
            <v>2.06</v>
          </cell>
          <cell r="AR972">
            <v>9.7500000000000003E-2</v>
          </cell>
          <cell r="AS972">
            <v>2.26085</v>
          </cell>
          <cell r="BA972" t="e">
            <v>#N/A</v>
          </cell>
        </row>
        <row r="973">
          <cell r="G973" t="str">
            <v>SEPARADO</v>
          </cell>
          <cell r="H973" t="str">
            <v>006287</v>
          </cell>
          <cell r="AP973" t="str">
            <v>PA</v>
          </cell>
          <cell r="AQ973">
            <v>79.52</v>
          </cell>
          <cell r="AS973">
            <v>12.7232</v>
          </cell>
          <cell r="BA973" t="str">
            <v>ELETRICA</v>
          </cell>
        </row>
        <row r="974">
          <cell r="G974" t="str">
            <v>SEPARADO</v>
          </cell>
          <cell r="H974" t="str">
            <v>006287</v>
          </cell>
          <cell r="AP974" t="str">
            <v>PA</v>
          </cell>
          <cell r="AQ974">
            <v>19.11</v>
          </cell>
          <cell r="AS974">
            <v>19.11</v>
          </cell>
          <cell r="BA974" t="e">
            <v>#N/A</v>
          </cell>
        </row>
        <row r="975">
          <cell r="G975" t="str">
            <v>FALTA</v>
          </cell>
          <cell r="H975" t="str">
            <v>006287</v>
          </cell>
          <cell r="AP975" t="str">
            <v>PA</v>
          </cell>
          <cell r="AQ975">
            <v>2.19</v>
          </cell>
          <cell r="AR975">
            <v>9.7199999999999995E-2</v>
          </cell>
          <cell r="AS975">
            <v>2.4028679999999998</v>
          </cell>
          <cell r="BA975" t="e">
            <v>#N/A</v>
          </cell>
        </row>
        <row r="976">
          <cell r="G976" t="str">
            <v>SEPARADO</v>
          </cell>
          <cell r="H976" t="str">
            <v>006287</v>
          </cell>
          <cell r="AP976" t="str">
            <v>PA</v>
          </cell>
          <cell r="AQ976">
            <v>35.409999999999997</v>
          </cell>
          <cell r="AR976">
            <v>3.2500000000000001E-2</v>
          </cell>
          <cell r="AS976">
            <v>36.560824999999994</v>
          </cell>
          <cell r="BA976" t="e">
            <v>#N/A</v>
          </cell>
        </row>
        <row r="977">
          <cell r="G977" t="str">
            <v>FALTA</v>
          </cell>
          <cell r="H977" t="str">
            <v>006287</v>
          </cell>
          <cell r="AP977" t="str">
            <v>PA</v>
          </cell>
          <cell r="AQ977">
            <v>43.17</v>
          </cell>
          <cell r="AR977">
            <v>6.5000000000000002E-2</v>
          </cell>
          <cell r="AS977">
            <v>45.976050000000001</v>
          </cell>
          <cell r="BA977" t="e">
            <v>#N/A</v>
          </cell>
        </row>
        <row r="978">
          <cell r="G978" t="str">
            <v>FALTA</v>
          </cell>
          <cell r="H978" t="str">
            <v>006289</v>
          </cell>
          <cell r="AP978" t="str">
            <v>PA</v>
          </cell>
          <cell r="AQ978">
            <v>1370.12</v>
          </cell>
          <cell r="AR978">
            <v>0</v>
          </cell>
          <cell r="AS978">
            <v>1370.12</v>
          </cell>
          <cell r="BA978" t="str">
            <v>MECANICA</v>
          </cell>
        </row>
        <row r="979">
          <cell r="G979" t="str">
            <v>FALTA</v>
          </cell>
          <cell r="H979" t="str">
            <v>006289</v>
          </cell>
          <cell r="AP979" t="str">
            <v>PA</v>
          </cell>
          <cell r="AQ979">
            <v>250</v>
          </cell>
          <cell r="AR979">
            <v>0</v>
          </cell>
          <cell r="AS979">
            <v>250</v>
          </cell>
          <cell r="BA979" t="e">
            <v>#N/A</v>
          </cell>
        </row>
        <row r="980">
          <cell r="G980" t="str">
            <v>FALTA</v>
          </cell>
          <cell r="H980" t="str">
            <v>006289</v>
          </cell>
          <cell r="AP980" t="str">
            <v>PA</v>
          </cell>
          <cell r="AQ980">
            <v>250</v>
          </cell>
          <cell r="AR980">
            <v>0</v>
          </cell>
          <cell r="AS980">
            <v>250</v>
          </cell>
          <cell r="BA980" t="e">
            <v>#N/A</v>
          </cell>
        </row>
        <row r="981">
          <cell r="G981" t="str">
            <v>FALTA</v>
          </cell>
          <cell r="H981" t="str">
            <v>006289</v>
          </cell>
          <cell r="AP981" t="str">
            <v>PA</v>
          </cell>
          <cell r="AQ981">
            <v>41.66</v>
          </cell>
          <cell r="AR981">
            <v>0</v>
          </cell>
          <cell r="AS981">
            <v>83.32</v>
          </cell>
          <cell r="BA981" t="e">
            <v>#N/A</v>
          </cell>
        </row>
        <row r="982">
          <cell r="G982" t="str">
            <v>FALTA</v>
          </cell>
          <cell r="H982" t="str">
            <v>006289</v>
          </cell>
          <cell r="AP982" t="str">
            <v>PA</v>
          </cell>
          <cell r="AQ982">
            <v>1139.55</v>
          </cell>
          <cell r="AR982">
            <v>0</v>
          </cell>
          <cell r="AS982">
            <v>1139.55</v>
          </cell>
          <cell r="BA982" t="e">
            <v>#N/A</v>
          </cell>
        </row>
        <row r="983">
          <cell r="G983" t="str">
            <v>FALTA</v>
          </cell>
          <cell r="H983" t="str">
            <v>006289</v>
          </cell>
          <cell r="AP983" t="str">
            <v>PA</v>
          </cell>
          <cell r="AQ983">
            <v>457.8</v>
          </cell>
          <cell r="AR983">
            <v>0</v>
          </cell>
          <cell r="AS983">
            <v>457.8</v>
          </cell>
          <cell r="BA983" t="e">
            <v>#N/A</v>
          </cell>
        </row>
        <row r="984">
          <cell r="G984" t="str">
            <v>FALTA</v>
          </cell>
          <cell r="H984" t="str">
            <v>006289</v>
          </cell>
          <cell r="AP984" t="str">
            <v>PA</v>
          </cell>
          <cell r="AQ984">
            <v>348</v>
          </cell>
          <cell r="AR984">
            <v>0</v>
          </cell>
          <cell r="AS984">
            <v>348</v>
          </cell>
          <cell r="BA984" t="e">
            <v>#N/A</v>
          </cell>
        </row>
        <row r="985">
          <cell r="G985" t="str">
            <v>SEPARADO</v>
          </cell>
          <cell r="H985" t="str">
            <v>006289</v>
          </cell>
          <cell r="AP985" t="str">
            <v>PA</v>
          </cell>
          <cell r="AQ985">
            <v>500.31</v>
          </cell>
          <cell r="AS985">
            <v>500.31</v>
          </cell>
          <cell r="BA985" t="str">
            <v>MECANICA</v>
          </cell>
        </row>
        <row r="986">
          <cell r="G986" t="str">
            <v>SEPARADO</v>
          </cell>
          <cell r="H986" t="str">
            <v>006289</v>
          </cell>
          <cell r="AP986" t="str">
            <v>PA</v>
          </cell>
          <cell r="AQ986">
            <v>68.59</v>
          </cell>
          <cell r="AS986">
            <v>137.18</v>
          </cell>
          <cell r="BA986" t="str">
            <v>MECANICA</v>
          </cell>
        </row>
        <row r="987">
          <cell r="G987" t="str">
            <v>SEPARADO</v>
          </cell>
          <cell r="H987" t="str">
            <v>006289</v>
          </cell>
          <cell r="AP987" t="str">
            <v>PA</v>
          </cell>
          <cell r="AQ987">
            <v>33.840000000000003</v>
          </cell>
          <cell r="AS987">
            <v>67.680000000000007</v>
          </cell>
          <cell r="BA987" t="e">
            <v>#N/A</v>
          </cell>
        </row>
        <row r="988">
          <cell r="G988" t="str">
            <v>FALTA</v>
          </cell>
          <cell r="H988" t="str">
            <v>006289</v>
          </cell>
          <cell r="AP988" t="str">
            <v>PA</v>
          </cell>
          <cell r="AQ988">
            <v>3460.02</v>
          </cell>
          <cell r="AR988">
            <v>0</v>
          </cell>
          <cell r="AS988">
            <v>3460.02</v>
          </cell>
          <cell r="BA988" t="e">
            <v>#N/A</v>
          </cell>
        </row>
        <row r="989">
          <cell r="G989" t="str">
            <v>FALTA</v>
          </cell>
          <cell r="H989" t="str">
            <v>006289</v>
          </cell>
          <cell r="AP989" t="str">
            <v>PA</v>
          </cell>
          <cell r="AQ989">
            <v>37.340000000000003</v>
          </cell>
          <cell r="AR989">
            <v>5.1999999999999998E-2</v>
          </cell>
          <cell r="AS989">
            <v>78.563360000000003</v>
          </cell>
          <cell r="BA989" t="e">
            <v>#N/A</v>
          </cell>
        </row>
        <row r="990">
          <cell r="G990" t="str">
            <v>FALTA</v>
          </cell>
          <cell r="H990" t="str">
            <v>006289</v>
          </cell>
          <cell r="AP990" t="str">
            <v>PA</v>
          </cell>
          <cell r="AQ990">
            <v>503.31</v>
          </cell>
          <cell r="AR990">
            <v>0</v>
          </cell>
          <cell r="AS990">
            <v>503.31</v>
          </cell>
          <cell r="BA990" t="str">
            <v>MECANICA</v>
          </cell>
        </row>
        <row r="991">
          <cell r="G991" t="str">
            <v>FALTA</v>
          </cell>
          <cell r="H991" t="str">
            <v>006289</v>
          </cell>
          <cell r="AP991" t="str">
            <v>PA</v>
          </cell>
          <cell r="AQ991">
            <v>107.35</v>
          </cell>
          <cell r="AR991">
            <v>0</v>
          </cell>
          <cell r="AS991">
            <v>107.35</v>
          </cell>
          <cell r="BA991" t="e">
            <v>#N/A</v>
          </cell>
        </row>
        <row r="992">
          <cell r="G992" t="str">
            <v>FALTA</v>
          </cell>
          <cell r="H992" t="str">
            <v>006289</v>
          </cell>
          <cell r="AP992" t="str">
            <v>PA</v>
          </cell>
          <cell r="AQ992">
            <v>5</v>
          </cell>
          <cell r="AR992">
            <v>0</v>
          </cell>
          <cell r="AS992">
            <v>20</v>
          </cell>
          <cell r="BA992" t="e">
            <v>#N/A</v>
          </cell>
        </row>
        <row r="993">
          <cell r="G993" t="str">
            <v>FALTA</v>
          </cell>
          <cell r="H993" t="str">
            <v>006289</v>
          </cell>
          <cell r="AP993" t="str">
            <v>PA</v>
          </cell>
          <cell r="AQ993">
            <v>11</v>
          </cell>
          <cell r="AR993">
            <v>0</v>
          </cell>
          <cell r="AS993">
            <v>11</v>
          </cell>
          <cell r="BA993" t="e">
            <v>#N/A</v>
          </cell>
        </row>
        <row r="994">
          <cell r="G994" t="str">
            <v>FALTA</v>
          </cell>
          <cell r="H994" t="str">
            <v>006289</v>
          </cell>
          <cell r="AP994" t="str">
            <v>PA</v>
          </cell>
          <cell r="AQ994">
            <v>37.340000000000003</v>
          </cell>
          <cell r="AR994">
            <v>5.1999999999999998E-2</v>
          </cell>
          <cell r="AS994">
            <v>39.281680000000001</v>
          </cell>
          <cell r="BA994" t="e">
            <v>#N/A</v>
          </cell>
        </row>
        <row r="995">
          <cell r="G995" t="str">
            <v>RETIRADO</v>
          </cell>
          <cell r="H995" t="str">
            <v>006289</v>
          </cell>
          <cell r="AP995" t="str">
            <v>PA</v>
          </cell>
          <cell r="AQ995">
            <v>102</v>
          </cell>
          <cell r="AR995">
            <v>0</v>
          </cell>
          <cell r="AS995">
            <v>0</v>
          </cell>
          <cell r="BA995" t="e">
            <v>#N/A</v>
          </cell>
        </row>
        <row r="996">
          <cell r="G996" t="str">
            <v>FALTA</v>
          </cell>
          <cell r="H996" t="str">
            <v>006289</v>
          </cell>
          <cell r="AP996" t="str">
            <v>PA</v>
          </cell>
          <cell r="AQ996">
            <v>896.34</v>
          </cell>
          <cell r="AR996">
            <v>0</v>
          </cell>
          <cell r="AS996">
            <v>896.34</v>
          </cell>
          <cell r="BA996" t="e">
            <v>#N/A</v>
          </cell>
        </row>
        <row r="997">
          <cell r="G997" t="str">
            <v>FALTA</v>
          </cell>
          <cell r="H997" t="str">
            <v>006289</v>
          </cell>
          <cell r="AP997" t="str">
            <v>PA</v>
          </cell>
          <cell r="AQ997">
            <v>102</v>
          </cell>
          <cell r="AR997">
            <v>0</v>
          </cell>
          <cell r="AS997">
            <v>173.4</v>
          </cell>
          <cell r="BA997" t="e">
            <v>#N/A</v>
          </cell>
        </row>
        <row r="998">
          <cell r="G998" t="str">
            <v>FALTA</v>
          </cell>
          <cell r="H998" t="str">
            <v>006289</v>
          </cell>
          <cell r="AP998" t="str">
            <v>PA</v>
          </cell>
          <cell r="AQ998">
            <v>102</v>
          </cell>
          <cell r="AR998">
            <v>0</v>
          </cell>
          <cell r="AS998">
            <v>102</v>
          </cell>
          <cell r="BA998" t="e">
            <v>#N/A</v>
          </cell>
        </row>
        <row r="999">
          <cell r="G999" t="str">
            <v>FALTA</v>
          </cell>
          <cell r="H999" t="str">
            <v>006289</v>
          </cell>
          <cell r="AP999" t="str">
            <v>PA</v>
          </cell>
          <cell r="AQ999">
            <v>102</v>
          </cell>
          <cell r="AR999">
            <v>0</v>
          </cell>
          <cell r="AS999">
            <v>204</v>
          </cell>
          <cell r="BA999" t="e">
            <v>#N/A</v>
          </cell>
        </row>
        <row r="1000">
          <cell r="G1000" t="str">
            <v>FALTA</v>
          </cell>
          <cell r="H1000" t="str">
            <v>006289</v>
          </cell>
          <cell r="AP1000" t="str">
            <v>PA</v>
          </cell>
          <cell r="AQ1000">
            <v>102</v>
          </cell>
          <cell r="AR1000">
            <v>0</v>
          </cell>
          <cell r="AS1000">
            <v>102</v>
          </cell>
          <cell r="BA1000" t="e">
            <v>#N/A</v>
          </cell>
        </row>
        <row r="1001">
          <cell r="G1001" t="str">
            <v>RETIRADO</v>
          </cell>
          <cell r="H1001" t="str">
            <v>006289</v>
          </cell>
          <cell r="AP1001" t="str">
            <v>PA</v>
          </cell>
          <cell r="AQ1001">
            <v>331.2</v>
          </cell>
          <cell r="AR1001">
            <v>6.5000000000000002E-2</v>
          </cell>
          <cell r="AS1001">
            <v>352.72800000000001</v>
          </cell>
          <cell r="BA1001" t="e">
            <v>#N/A</v>
          </cell>
        </row>
        <row r="1002">
          <cell r="G1002" t="str">
            <v>FALTA</v>
          </cell>
          <cell r="H1002" t="str">
            <v>006289</v>
          </cell>
          <cell r="AP1002" t="str">
            <v>PA</v>
          </cell>
          <cell r="AQ1002">
            <v>28.5</v>
          </cell>
          <cell r="AR1002">
            <v>0</v>
          </cell>
          <cell r="AS1002">
            <v>57</v>
          </cell>
          <cell r="BA1002" t="e">
            <v>#N/A</v>
          </cell>
        </row>
        <row r="1003">
          <cell r="G1003" t="str">
            <v>FALTA</v>
          </cell>
          <cell r="H1003" t="str">
            <v>006289</v>
          </cell>
          <cell r="AP1003" t="str">
            <v>PA</v>
          </cell>
          <cell r="AQ1003">
            <v>32.5</v>
          </cell>
          <cell r="AR1003">
            <v>0</v>
          </cell>
          <cell r="AS1003">
            <v>195</v>
          </cell>
          <cell r="BA1003" t="e">
            <v>#N/A</v>
          </cell>
        </row>
        <row r="1004">
          <cell r="G1004" t="str">
            <v>FALTA</v>
          </cell>
          <cell r="H1004" t="str">
            <v>006289</v>
          </cell>
          <cell r="AP1004" t="str">
            <v>PA</v>
          </cell>
          <cell r="AQ1004">
            <v>15.17</v>
          </cell>
          <cell r="AR1004">
            <v>0</v>
          </cell>
          <cell r="AS1004">
            <v>91.02</v>
          </cell>
          <cell r="BA1004" t="str">
            <v>MECANICA</v>
          </cell>
        </row>
        <row r="1005">
          <cell r="G1005" t="str">
            <v>FALTA</v>
          </cell>
          <cell r="H1005" t="str">
            <v>006289</v>
          </cell>
          <cell r="AP1005" t="str">
            <v>PA</v>
          </cell>
          <cell r="AQ1005">
            <v>26.56</v>
          </cell>
          <cell r="AR1005">
            <v>0</v>
          </cell>
          <cell r="AS1005">
            <v>26.56</v>
          </cell>
          <cell r="BA1005" t="str">
            <v>MECANICA</v>
          </cell>
        </row>
        <row r="1006">
          <cell r="G1006" t="str">
            <v>FALTA</v>
          </cell>
          <cell r="H1006" t="str">
            <v>006289</v>
          </cell>
          <cell r="AP1006" t="str">
            <v>PA</v>
          </cell>
          <cell r="AQ1006">
            <v>0.2</v>
          </cell>
          <cell r="AR1006">
            <v>0</v>
          </cell>
          <cell r="AS1006">
            <v>1.2000000000000002</v>
          </cell>
          <cell r="BA1006" t="str">
            <v>MECANICA</v>
          </cell>
        </row>
        <row r="1007">
          <cell r="G1007" t="str">
            <v>FALTA</v>
          </cell>
          <cell r="H1007" t="str">
            <v>006289</v>
          </cell>
          <cell r="AP1007" t="str">
            <v>PA</v>
          </cell>
          <cell r="AQ1007">
            <v>0.2</v>
          </cell>
          <cell r="AR1007">
            <v>0</v>
          </cell>
          <cell r="AS1007">
            <v>1.2000000000000002</v>
          </cell>
          <cell r="BA1007" t="str">
            <v>KANBAN</v>
          </cell>
        </row>
        <row r="1008">
          <cell r="G1008" t="str">
            <v>FALTA</v>
          </cell>
          <cell r="H1008" t="str">
            <v>006289</v>
          </cell>
          <cell r="AP1008" t="str">
            <v>PA</v>
          </cell>
          <cell r="AQ1008">
            <v>0.25</v>
          </cell>
          <cell r="AR1008">
            <v>0</v>
          </cell>
          <cell r="AS1008">
            <v>1.5</v>
          </cell>
          <cell r="BA1008" t="str">
            <v>KANBAN</v>
          </cell>
        </row>
        <row r="1009">
          <cell r="G1009" t="str">
            <v>FALTA</v>
          </cell>
          <cell r="H1009" t="str">
            <v>006289</v>
          </cell>
          <cell r="AP1009" t="str">
            <v>PA</v>
          </cell>
          <cell r="AQ1009">
            <v>31.66</v>
          </cell>
          <cell r="AR1009">
            <v>0</v>
          </cell>
          <cell r="AS1009">
            <v>63.32</v>
          </cell>
          <cell r="BA1009" t="str">
            <v>MECANICA</v>
          </cell>
        </row>
        <row r="1010">
          <cell r="G1010" t="str">
            <v>SEPARADO</v>
          </cell>
          <cell r="H1010" t="str">
            <v>006289</v>
          </cell>
          <cell r="AP1010" t="str">
            <v>PA</v>
          </cell>
          <cell r="AQ1010">
            <v>59.85</v>
          </cell>
          <cell r="AS1010">
            <v>478.8</v>
          </cell>
          <cell r="BA1010" t="e">
            <v>#N/A</v>
          </cell>
        </row>
        <row r="1011">
          <cell r="G1011" t="str">
            <v>SEPARADO</v>
          </cell>
          <cell r="H1011" t="str">
            <v>006289</v>
          </cell>
          <cell r="AP1011" t="str">
            <v>PA</v>
          </cell>
          <cell r="AQ1011">
            <v>49.3476</v>
          </cell>
          <cell r="AS1011">
            <v>394.7808</v>
          </cell>
          <cell r="BA1011" t="e">
            <v>#N/A</v>
          </cell>
        </row>
        <row r="1012">
          <cell r="G1012" t="str">
            <v>SEPARADO</v>
          </cell>
          <cell r="H1012" t="str">
            <v>006289</v>
          </cell>
          <cell r="AP1012" t="str">
            <v>PA</v>
          </cell>
          <cell r="AQ1012">
            <v>24.545999999999999</v>
          </cell>
          <cell r="AS1012">
            <v>441.82799999999997</v>
          </cell>
          <cell r="BA1012" t="e">
            <v>#N/A</v>
          </cell>
        </row>
        <row r="1013">
          <cell r="G1013" t="str">
            <v>SEPARADO</v>
          </cell>
          <cell r="H1013" t="str">
            <v>006289</v>
          </cell>
          <cell r="AP1013" t="str">
            <v>PA</v>
          </cell>
          <cell r="AQ1013">
            <v>0.2</v>
          </cell>
          <cell r="AS1013">
            <v>1.6</v>
          </cell>
          <cell r="BA1013" t="e">
            <v>#N/A</v>
          </cell>
        </row>
        <row r="1014">
          <cell r="G1014" t="str">
            <v>SEPARADO</v>
          </cell>
          <cell r="H1014" t="str">
            <v>006289</v>
          </cell>
          <cell r="AP1014" t="str">
            <v>PA</v>
          </cell>
          <cell r="AQ1014">
            <v>0.2</v>
          </cell>
          <cell r="AS1014">
            <v>7.2</v>
          </cell>
          <cell r="BA1014" t="e">
            <v>#N/A</v>
          </cell>
        </row>
        <row r="1015">
          <cell r="G1015" t="str">
            <v>SEPARADO</v>
          </cell>
          <cell r="H1015" t="str">
            <v>006289</v>
          </cell>
          <cell r="AP1015" t="str">
            <v>PA</v>
          </cell>
          <cell r="AQ1015">
            <v>0.2</v>
          </cell>
          <cell r="AS1015">
            <v>3.2</v>
          </cell>
          <cell r="BA1015" t="e">
            <v>#N/A</v>
          </cell>
        </row>
        <row r="1016">
          <cell r="G1016" t="str">
            <v>SEPARADO</v>
          </cell>
          <cell r="H1016" t="str">
            <v>006289</v>
          </cell>
          <cell r="AP1016" t="str">
            <v>PA</v>
          </cell>
          <cell r="AQ1016">
            <v>0.2</v>
          </cell>
          <cell r="AS1016">
            <v>3.2</v>
          </cell>
          <cell r="BA1016" t="e">
            <v>#N/A</v>
          </cell>
        </row>
        <row r="1017">
          <cell r="G1017" t="str">
            <v>SEPARADO</v>
          </cell>
          <cell r="H1017" t="str">
            <v>006289</v>
          </cell>
          <cell r="AP1017" t="str">
            <v>PA</v>
          </cell>
          <cell r="AQ1017">
            <v>20</v>
          </cell>
          <cell r="AS1017">
            <v>200</v>
          </cell>
          <cell r="BA1017" t="e">
            <v>#N/A</v>
          </cell>
        </row>
        <row r="1018">
          <cell r="G1018" t="str">
            <v>FALTA</v>
          </cell>
          <cell r="H1018" t="str">
            <v>006289</v>
          </cell>
          <cell r="AP1018" t="str">
            <v>PA</v>
          </cell>
          <cell r="AQ1018">
            <v>2.9</v>
          </cell>
          <cell r="AR1018">
            <v>0</v>
          </cell>
          <cell r="AS1018">
            <v>29</v>
          </cell>
          <cell r="BA1018" t="e">
            <v>#N/A</v>
          </cell>
        </row>
        <row r="1019">
          <cell r="G1019" t="str">
            <v>FALTA</v>
          </cell>
          <cell r="H1019" t="str">
            <v>006289</v>
          </cell>
          <cell r="AP1019" t="str">
            <v>PA</v>
          </cell>
          <cell r="AQ1019">
            <v>0.2</v>
          </cell>
          <cell r="AR1019">
            <v>0</v>
          </cell>
          <cell r="AS1019">
            <v>0.8</v>
          </cell>
          <cell r="BA1019" t="e">
            <v>#N/A</v>
          </cell>
        </row>
        <row r="1020">
          <cell r="G1020" t="str">
            <v>RETIRADO</v>
          </cell>
          <cell r="H1020" t="str">
            <v>006289</v>
          </cell>
          <cell r="AP1020" t="str">
            <v>PA</v>
          </cell>
          <cell r="AQ1020">
            <v>0</v>
          </cell>
          <cell r="AS1020">
            <v>0</v>
          </cell>
          <cell r="BA1020" t="e">
            <v>#N/A</v>
          </cell>
        </row>
        <row r="1021">
          <cell r="G1021" t="str">
            <v>SEPARADO</v>
          </cell>
          <cell r="H1021" t="str">
            <v>006289</v>
          </cell>
          <cell r="AP1021" t="str">
            <v>PA</v>
          </cell>
          <cell r="AQ1021">
            <v>0</v>
          </cell>
          <cell r="AS1021">
            <v>0</v>
          </cell>
          <cell r="BA1021" t="e">
            <v>#N/A</v>
          </cell>
        </row>
        <row r="1022">
          <cell r="G1022" t="str">
            <v>SEPARADO</v>
          </cell>
          <cell r="H1022" t="str">
            <v>006289</v>
          </cell>
          <cell r="AP1022" t="str">
            <v>PA</v>
          </cell>
          <cell r="AQ1022">
            <v>0.15</v>
          </cell>
          <cell r="AS1022">
            <v>2.4</v>
          </cell>
          <cell r="BA1022" t="e">
            <v>#N/A</v>
          </cell>
        </row>
        <row r="1023">
          <cell r="G1023" t="str">
            <v>SEPARADO</v>
          </cell>
          <cell r="H1023" t="str">
            <v>006289</v>
          </cell>
          <cell r="AP1023" t="str">
            <v>PA</v>
          </cell>
          <cell r="AQ1023">
            <v>28.5</v>
          </cell>
          <cell r="AR1023">
            <v>0</v>
          </cell>
          <cell r="AS1023">
            <v>57</v>
          </cell>
          <cell r="BA1023" t="str">
            <v>MECANICA</v>
          </cell>
        </row>
        <row r="1024">
          <cell r="G1024" t="str">
            <v>FALTA</v>
          </cell>
          <cell r="H1024" t="str">
            <v>006289</v>
          </cell>
          <cell r="AP1024" t="str">
            <v>PA</v>
          </cell>
          <cell r="AQ1024">
            <v>7</v>
          </cell>
          <cell r="AR1024">
            <v>0</v>
          </cell>
          <cell r="AS1024">
            <v>14</v>
          </cell>
          <cell r="BA1024" t="e">
            <v>#N/A</v>
          </cell>
        </row>
        <row r="1025">
          <cell r="G1025" t="str">
            <v>FALTA</v>
          </cell>
          <cell r="H1025" t="str">
            <v>006289</v>
          </cell>
          <cell r="AP1025" t="str">
            <v>PA</v>
          </cell>
          <cell r="AQ1025">
            <v>9.5</v>
          </cell>
          <cell r="AR1025">
            <v>0</v>
          </cell>
          <cell r="AS1025">
            <v>114</v>
          </cell>
          <cell r="BA1025" t="e">
            <v>#N/A</v>
          </cell>
        </row>
        <row r="1026">
          <cell r="G1026" t="str">
            <v>FALTA</v>
          </cell>
          <cell r="H1026" t="str">
            <v>006289</v>
          </cell>
          <cell r="AP1026" t="str">
            <v>PA</v>
          </cell>
          <cell r="AQ1026">
            <v>28.5</v>
          </cell>
          <cell r="AR1026">
            <v>0</v>
          </cell>
          <cell r="AS1026">
            <v>57</v>
          </cell>
          <cell r="BA1026" t="e">
            <v>#N/A</v>
          </cell>
        </row>
        <row r="1027">
          <cell r="G1027" t="str">
            <v>FALTA</v>
          </cell>
          <cell r="H1027" t="str">
            <v>006289</v>
          </cell>
          <cell r="AP1027" t="str">
            <v>PA</v>
          </cell>
          <cell r="AQ1027">
            <v>28.5</v>
          </cell>
          <cell r="AR1027">
            <v>0</v>
          </cell>
          <cell r="AS1027">
            <v>85.5</v>
          </cell>
          <cell r="BA1027" t="e">
            <v>#N/A</v>
          </cell>
        </row>
        <row r="1028">
          <cell r="G1028" t="str">
            <v>SEPARADO</v>
          </cell>
          <cell r="H1028" t="str">
            <v>006289</v>
          </cell>
          <cell r="AP1028" t="str">
            <v>PA</v>
          </cell>
          <cell r="AQ1028">
            <v>3.8</v>
          </cell>
          <cell r="AS1028">
            <v>53.199999999999996</v>
          </cell>
          <cell r="BA1028" t="str">
            <v>ELETRICA</v>
          </cell>
        </row>
        <row r="1029">
          <cell r="G1029" t="str">
            <v>FALTA</v>
          </cell>
          <cell r="H1029" t="str">
            <v>006289</v>
          </cell>
          <cell r="AQ1029">
            <v>0</v>
          </cell>
          <cell r="AR1029">
            <v>0</v>
          </cell>
          <cell r="AS1029">
            <v>0</v>
          </cell>
          <cell r="BA1029" t="e">
            <v>#N/A</v>
          </cell>
        </row>
        <row r="1030">
          <cell r="G1030" t="str">
            <v>SEPARADO</v>
          </cell>
          <cell r="H1030" t="str">
            <v>006289</v>
          </cell>
          <cell r="AP1030" t="str">
            <v>PA</v>
          </cell>
          <cell r="AQ1030">
            <v>46.92</v>
          </cell>
          <cell r="AS1030">
            <v>46.92</v>
          </cell>
          <cell r="BA1030" t="str">
            <v>MECANICA</v>
          </cell>
        </row>
        <row r="1031">
          <cell r="G1031" t="str">
            <v>FALTA</v>
          </cell>
          <cell r="H1031" t="str">
            <v>006289</v>
          </cell>
          <cell r="AP1031" t="str">
            <v>PA</v>
          </cell>
          <cell r="AQ1031">
            <v>347.73</v>
          </cell>
          <cell r="AR1031">
            <v>3.2500000000000001E-2</v>
          </cell>
          <cell r="AS1031">
            <v>359.03122500000001</v>
          </cell>
          <cell r="BA1031" t="e">
            <v>#N/A</v>
          </cell>
        </row>
        <row r="1032">
          <cell r="G1032" t="str">
            <v>FALTA</v>
          </cell>
          <cell r="H1032" t="str">
            <v>006289</v>
          </cell>
          <cell r="AP1032" t="str">
            <v>PA</v>
          </cell>
          <cell r="AQ1032">
            <v>37.340000000000003</v>
          </cell>
          <cell r="AR1032">
            <v>5.1999999999999998E-2</v>
          </cell>
          <cell r="AS1032">
            <v>39.281680000000001</v>
          </cell>
          <cell r="BA1032" t="e">
            <v>#N/A</v>
          </cell>
        </row>
        <row r="1033">
          <cell r="G1033" t="str">
            <v>FALTA</v>
          </cell>
          <cell r="H1033" t="str">
            <v>006289</v>
          </cell>
          <cell r="AP1033" t="str">
            <v>PA</v>
          </cell>
          <cell r="AQ1033">
            <v>250</v>
          </cell>
          <cell r="AR1033">
            <v>0</v>
          </cell>
          <cell r="AS1033">
            <v>250</v>
          </cell>
          <cell r="BA1033" t="str">
            <v>BASE</v>
          </cell>
        </row>
        <row r="1034">
          <cell r="G1034" t="str">
            <v>FALTA</v>
          </cell>
          <cell r="H1034" t="str">
            <v>006289</v>
          </cell>
          <cell r="AP1034" t="str">
            <v>PA</v>
          </cell>
          <cell r="AQ1034">
            <v>800</v>
          </cell>
          <cell r="AR1034">
            <v>0</v>
          </cell>
          <cell r="AS1034">
            <v>800</v>
          </cell>
          <cell r="BA1034" t="e">
            <v>#N/A</v>
          </cell>
        </row>
        <row r="1035">
          <cell r="G1035" t="str">
            <v>FALTA</v>
          </cell>
          <cell r="H1035" t="str">
            <v>006289</v>
          </cell>
          <cell r="AP1035" t="str">
            <v>PA</v>
          </cell>
          <cell r="AQ1035">
            <v>650</v>
          </cell>
          <cell r="AR1035">
            <v>0</v>
          </cell>
          <cell r="AS1035">
            <v>650</v>
          </cell>
          <cell r="BA1035" t="e">
            <v>#N/A</v>
          </cell>
        </row>
        <row r="1036">
          <cell r="G1036" t="str">
            <v>SEPARADO</v>
          </cell>
          <cell r="H1036" t="str">
            <v>006289</v>
          </cell>
          <cell r="AP1036" t="str">
            <v>PA</v>
          </cell>
          <cell r="AQ1036">
            <v>0</v>
          </cell>
          <cell r="AS1036">
            <v>0</v>
          </cell>
          <cell r="BA1036" t="e">
            <v>#N/A</v>
          </cell>
        </row>
        <row r="1037">
          <cell r="G1037" t="str">
            <v>SEPARADO</v>
          </cell>
          <cell r="H1037" t="str">
            <v>006289</v>
          </cell>
          <cell r="AP1037" t="str">
            <v>PA</v>
          </cell>
          <cell r="AQ1037">
            <v>0.2</v>
          </cell>
          <cell r="AS1037">
            <v>4</v>
          </cell>
          <cell r="BA1037" t="e">
            <v>#N/A</v>
          </cell>
        </row>
        <row r="1038">
          <cell r="G1038" t="str">
            <v>FALTA</v>
          </cell>
          <cell r="H1038" t="str">
            <v>006289</v>
          </cell>
          <cell r="AP1038" t="str">
            <v>PA</v>
          </cell>
          <cell r="AQ1038">
            <v>98.087500000000006</v>
          </cell>
          <cell r="AR1038">
            <v>0</v>
          </cell>
          <cell r="AS1038">
            <v>196.17500000000001</v>
          </cell>
          <cell r="BA1038" t="str">
            <v>MECANICA</v>
          </cell>
        </row>
        <row r="1039">
          <cell r="G1039" t="str">
            <v>FALTA</v>
          </cell>
          <cell r="H1039" t="str">
            <v>006289</v>
          </cell>
          <cell r="AQ1039">
            <v>3.8</v>
          </cell>
          <cell r="AR1039">
            <v>0</v>
          </cell>
          <cell r="AS1039">
            <v>15.2</v>
          </cell>
          <cell r="BA1039" t="str">
            <v>MECANICA</v>
          </cell>
        </row>
        <row r="1040">
          <cell r="G1040" t="str">
            <v>SEPARADO</v>
          </cell>
          <cell r="H1040" t="str">
            <v>006289</v>
          </cell>
          <cell r="AP1040" t="str">
            <v>PA</v>
          </cell>
          <cell r="AQ1040">
            <v>80</v>
          </cell>
          <cell r="AS1040">
            <v>48</v>
          </cell>
          <cell r="BA1040" t="str">
            <v>KANBAN</v>
          </cell>
        </row>
        <row r="1041">
          <cell r="G1041" t="str">
            <v>FALTA</v>
          </cell>
          <cell r="H1041" t="str">
            <v>006289</v>
          </cell>
          <cell r="AP1041" t="str">
            <v>PA</v>
          </cell>
          <cell r="AQ1041">
            <v>18876.96</v>
          </cell>
          <cell r="AR1041">
            <v>0</v>
          </cell>
          <cell r="AS1041">
            <v>18876.96</v>
          </cell>
          <cell r="BA1041" t="str">
            <v>MOTOR</v>
          </cell>
        </row>
        <row r="1042">
          <cell r="G1042" t="str">
            <v>FALTA</v>
          </cell>
          <cell r="H1042" t="str">
            <v>006289</v>
          </cell>
          <cell r="AP1042" t="str">
            <v>PA</v>
          </cell>
          <cell r="AQ1042">
            <v>6178.28</v>
          </cell>
          <cell r="AR1042">
            <v>0</v>
          </cell>
          <cell r="AS1042">
            <v>6178.28</v>
          </cell>
          <cell r="BA1042" t="str">
            <v>ALTERNADOR</v>
          </cell>
        </row>
        <row r="1043">
          <cell r="G1043" t="str">
            <v>SEPARADO</v>
          </cell>
          <cell r="H1043" t="str">
            <v>006289</v>
          </cell>
          <cell r="AP1043" t="str">
            <v>PA</v>
          </cell>
          <cell r="AQ1043">
            <v>250</v>
          </cell>
          <cell r="AR1043">
            <v>0</v>
          </cell>
          <cell r="AS1043">
            <v>250</v>
          </cell>
          <cell r="BA1043" t="e">
            <v>#N/A</v>
          </cell>
        </row>
        <row r="1044">
          <cell r="G1044" t="str">
            <v>FALTA</v>
          </cell>
          <cell r="H1044" t="str">
            <v>006289</v>
          </cell>
          <cell r="AP1044" t="str">
            <v>PA</v>
          </cell>
          <cell r="AQ1044">
            <v>1059.79</v>
          </cell>
          <cell r="AR1044">
            <v>0</v>
          </cell>
          <cell r="AS1044">
            <v>1059.79</v>
          </cell>
          <cell r="BA1044" t="e">
            <v>#N/A</v>
          </cell>
        </row>
        <row r="1045">
          <cell r="G1045" t="str">
            <v>FALTA</v>
          </cell>
          <cell r="H1045" t="str">
            <v>006289</v>
          </cell>
          <cell r="AP1045" t="str">
            <v>PA</v>
          </cell>
          <cell r="AQ1045">
            <v>670</v>
          </cell>
          <cell r="AR1045">
            <v>0</v>
          </cell>
          <cell r="AS1045">
            <v>670</v>
          </cell>
          <cell r="BA1045" t="str">
            <v>MECANICA</v>
          </cell>
        </row>
        <row r="1046">
          <cell r="G1046" t="str">
            <v>FALTA</v>
          </cell>
          <cell r="H1046" t="str">
            <v>006289</v>
          </cell>
          <cell r="AP1046" t="str">
            <v>PA</v>
          </cell>
          <cell r="AQ1046">
            <v>43.365000000000002</v>
          </cell>
          <cell r="AR1046">
            <v>0</v>
          </cell>
          <cell r="AS1046">
            <v>43.365000000000002</v>
          </cell>
          <cell r="BA1046" t="str">
            <v>SHEET METAL</v>
          </cell>
        </row>
        <row r="1047">
          <cell r="G1047" t="str">
            <v>FALTA</v>
          </cell>
          <cell r="H1047" t="str">
            <v>006289</v>
          </cell>
          <cell r="AP1047" t="str">
            <v>PA</v>
          </cell>
          <cell r="AQ1047">
            <v>550</v>
          </cell>
          <cell r="AR1047">
            <v>0</v>
          </cell>
          <cell r="AS1047">
            <v>550</v>
          </cell>
          <cell r="BA1047" t="e">
            <v>#N/A</v>
          </cell>
        </row>
        <row r="1048">
          <cell r="G1048" t="str">
            <v>FALTA</v>
          </cell>
          <cell r="H1048" t="str">
            <v>006289</v>
          </cell>
          <cell r="AP1048" t="str">
            <v>PA</v>
          </cell>
          <cell r="AQ1048">
            <v>199.12</v>
          </cell>
          <cell r="AR1048">
            <v>0</v>
          </cell>
          <cell r="AS1048">
            <v>199.12</v>
          </cell>
          <cell r="BA1048" t="str">
            <v>ELETRICA</v>
          </cell>
        </row>
        <row r="1049">
          <cell r="G1049" t="str">
            <v>FALTA</v>
          </cell>
          <cell r="H1049" t="str">
            <v>006289</v>
          </cell>
          <cell r="AP1049" t="str">
            <v>PA</v>
          </cell>
          <cell r="AQ1049">
            <v>68.900000000000006</v>
          </cell>
          <cell r="AR1049">
            <v>0</v>
          </cell>
          <cell r="AS1049">
            <v>275.60000000000002</v>
          </cell>
          <cell r="BA1049" t="e">
            <v>#N/A</v>
          </cell>
        </row>
        <row r="1050">
          <cell r="G1050" t="str">
            <v>RETIRADO</v>
          </cell>
          <cell r="H1050" t="str">
            <v>006289</v>
          </cell>
          <cell r="AP1050" t="str">
            <v>PA</v>
          </cell>
          <cell r="AQ1050">
            <v>7.14</v>
          </cell>
          <cell r="AR1050">
            <v>0</v>
          </cell>
          <cell r="AS1050">
            <v>14.28</v>
          </cell>
          <cell r="BA1050" t="e">
            <v>#N/A</v>
          </cell>
        </row>
        <row r="1051">
          <cell r="G1051" t="str">
            <v>SEPARADO</v>
          </cell>
          <cell r="H1051" t="str">
            <v>006289</v>
          </cell>
          <cell r="AP1051" t="str">
            <v>PA</v>
          </cell>
          <cell r="AQ1051">
            <v>5.58</v>
          </cell>
          <cell r="AS1051">
            <v>66.960000000000008</v>
          </cell>
          <cell r="BA1051" t="str">
            <v>KANBAN</v>
          </cell>
        </row>
        <row r="1052">
          <cell r="G1052" t="str">
            <v>SEPARADO</v>
          </cell>
          <cell r="H1052" t="str">
            <v>006289</v>
          </cell>
          <cell r="AP1052" t="str">
            <v>PA</v>
          </cell>
          <cell r="AQ1052">
            <v>5.1099999999999994</v>
          </cell>
          <cell r="AS1052">
            <v>40.879999999999995</v>
          </cell>
          <cell r="BA1052" t="str">
            <v>KANBAN</v>
          </cell>
        </row>
        <row r="1053">
          <cell r="G1053" t="str">
            <v>SEPARADO</v>
          </cell>
          <cell r="H1053" t="str">
            <v>006289</v>
          </cell>
          <cell r="AP1053" t="str">
            <v>PA</v>
          </cell>
          <cell r="AQ1053">
            <v>0.15</v>
          </cell>
          <cell r="AS1053">
            <v>3</v>
          </cell>
          <cell r="BA1053" t="e">
            <v>#N/A</v>
          </cell>
        </row>
        <row r="1054">
          <cell r="G1054" t="str">
            <v>FALTA</v>
          </cell>
          <cell r="H1054" t="str">
            <v>006289</v>
          </cell>
          <cell r="AP1054" t="str">
            <v>PA</v>
          </cell>
          <cell r="AQ1054">
            <v>28.5</v>
          </cell>
          <cell r="AR1054">
            <v>0</v>
          </cell>
          <cell r="AS1054">
            <v>28.5</v>
          </cell>
          <cell r="BA1054" t="e">
            <v>#N/A</v>
          </cell>
        </row>
        <row r="1055">
          <cell r="G1055" t="str">
            <v>FALTA</v>
          </cell>
          <cell r="H1055" t="str">
            <v>006289</v>
          </cell>
          <cell r="AP1055" t="str">
            <v>PA</v>
          </cell>
          <cell r="AQ1055">
            <v>28.5</v>
          </cell>
          <cell r="AR1055">
            <v>0</v>
          </cell>
          <cell r="AS1055">
            <v>28.5</v>
          </cell>
          <cell r="BA1055" t="e">
            <v>#N/A</v>
          </cell>
        </row>
        <row r="1056">
          <cell r="G1056" t="str">
            <v>FALTA</v>
          </cell>
          <cell r="H1056" t="str">
            <v>006289</v>
          </cell>
          <cell r="AP1056" t="str">
            <v>PA</v>
          </cell>
          <cell r="AQ1056">
            <v>28.5</v>
          </cell>
          <cell r="AR1056">
            <v>0</v>
          </cell>
          <cell r="AS1056">
            <v>28.5</v>
          </cell>
          <cell r="BA1056" t="e">
            <v>#N/A</v>
          </cell>
        </row>
        <row r="1057">
          <cell r="G1057" t="str">
            <v>SEPARADO</v>
          </cell>
          <cell r="H1057" t="str">
            <v>006289</v>
          </cell>
          <cell r="AP1057" t="str">
            <v>PA</v>
          </cell>
          <cell r="AQ1057">
            <v>0</v>
          </cell>
          <cell r="AS1057">
            <v>0</v>
          </cell>
          <cell r="BA1057" t="str">
            <v>KANBAN</v>
          </cell>
        </row>
        <row r="1058">
          <cell r="G1058" t="str">
            <v>FALTA</v>
          </cell>
          <cell r="H1058" t="str">
            <v>006289</v>
          </cell>
          <cell r="AP1058" t="str">
            <v>PA</v>
          </cell>
          <cell r="AQ1058">
            <v>1222.6199999999999</v>
          </cell>
          <cell r="AR1058">
            <v>0</v>
          </cell>
          <cell r="AS1058">
            <v>1222.6199999999999</v>
          </cell>
          <cell r="BA1058" t="str">
            <v>ELETRICA</v>
          </cell>
        </row>
        <row r="1059">
          <cell r="G1059" t="str">
            <v>SEPARADO</v>
          </cell>
          <cell r="H1059" t="str">
            <v>006289</v>
          </cell>
          <cell r="AP1059" t="str">
            <v>PA</v>
          </cell>
          <cell r="AQ1059">
            <v>470</v>
          </cell>
          <cell r="AS1059">
            <v>470</v>
          </cell>
          <cell r="BA1059" t="str">
            <v>ELETRICA</v>
          </cell>
        </row>
        <row r="1060">
          <cell r="G1060" t="str">
            <v>SEPARADO</v>
          </cell>
          <cell r="H1060" t="str">
            <v>006289</v>
          </cell>
          <cell r="AP1060" t="str">
            <v>PA</v>
          </cell>
          <cell r="AQ1060">
            <v>104.97</v>
          </cell>
          <cell r="AS1060">
            <v>104.97</v>
          </cell>
          <cell r="BA1060" t="str">
            <v>ELETRICA</v>
          </cell>
        </row>
        <row r="1061">
          <cell r="G1061" t="str">
            <v>FALTA</v>
          </cell>
          <cell r="H1061" t="str">
            <v>006289</v>
          </cell>
          <cell r="AQ1061">
            <v>0</v>
          </cell>
          <cell r="AR1061">
            <v>0</v>
          </cell>
          <cell r="AS1061">
            <v>0</v>
          </cell>
          <cell r="BA1061" t="str">
            <v>ELETRICA</v>
          </cell>
        </row>
        <row r="1062">
          <cell r="G1062" t="str">
            <v>SEPARADO</v>
          </cell>
          <cell r="H1062" t="str">
            <v>006289</v>
          </cell>
          <cell r="AP1062" t="str">
            <v>PA</v>
          </cell>
          <cell r="AQ1062">
            <v>75</v>
          </cell>
          <cell r="AS1062">
            <v>29.25</v>
          </cell>
          <cell r="BA1062" t="str">
            <v>KANBAN</v>
          </cell>
        </row>
        <row r="1063">
          <cell r="G1063" t="str">
            <v>SEPARADO</v>
          </cell>
          <cell r="H1063" t="str">
            <v>006289</v>
          </cell>
          <cell r="AP1063" t="str">
            <v>PA</v>
          </cell>
          <cell r="AQ1063">
            <v>0</v>
          </cell>
          <cell r="AS1063">
            <v>0</v>
          </cell>
          <cell r="BA1063">
            <v>0</v>
          </cell>
        </row>
        <row r="1064">
          <cell r="G1064" t="str">
            <v>SEPARADO</v>
          </cell>
          <cell r="H1064" t="str">
            <v>006289</v>
          </cell>
          <cell r="AP1064" t="str">
            <v>PA</v>
          </cell>
          <cell r="AQ1064">
            <v>10.89</v>
          </cell>
          <cell r="AS1064">
            <v>21.78</v>
          </cell>
          <cell r="BA1064" t="e">
            <v>#N/A</v>
          </cell>
        </row>
        <row r="1065">
          <cell r="G1065" t="str">
            <v>SEPARADO</v>
          </cell>
          <cell r="H1065" t="str">
            <v>006289</v>
          </cell>
          <cell r="AP1065" t="str">
            <v>PA</v>
          </cell>
          <cell r="AQ1065">
            <v>12.82</v>
          </cell>
          <cell r="AS1065">
            <v>25.64</v>
          </cell>
          <cell r="BA1065" t="e">
            <v>#N/A</v>
          </cell>
        </row>
        <row r="1066">
          <cell r="G1066" t="str">
            <v>SEPARADO</v>
          </cell>
          <cell r="H1066" t="str">
            <v>006289</v>
          </cell>
          <cell r="AP1066" t="str">
            <v>PA</v>
          </cell>
          <cell r="AQ1066">
            <v>31.06</v>
          </cell>
          <cell r="AS1066">
            <v>31.06</v>
          </cell>
          <cell r="BA1066" t="str">
            <v>ELETRICA</v>
          </cell>
        </row>
        <row r="1067">
          <cell r="G1067" t="str">
            <v>FALTA</v>
          </cell>
          <cell r="H1067" t="str">
            <v>006289</v>
          </cell>
          <cell r="AP1067" t="str">
            <v>PA</v>
          </cell>
          <cell r="AQ1067">
            <v>31.06</v>
          </cell>
          <cell r="AR1067">
            <v>6.5000000000000002E-2</v>
          </cell>
          <cell r="AS1067">
            <v>33.078899999999997</v>
          </cell>
          <cell r="BA1067" t="str">
            <v>ELETRICA</v>
          </cell>
        </row>
        <row r="1068">
          <cell r="G1068" t="str">
            <v>SEPARADO</v>
          </cell>
          <cell r="H1068" t="str">
            <v>006289</v>
          </cell>
          <cell r="AP1068" t="str">
            <v>PA</v>
          </cell>
          <cell r="AQ1068">
            <v>0</v>
          </cell>
          <cell r="AS1068">
            <v>0</v>
          </cell>
          <cell r="BA1068" t="str">
            <v>ELETRICA</v>
          </cell>
        </row>
        <row r="1069">
          <cell r="G1069" t="str">
            <v>RETIRADO</v>
          </cell>
          <cell r="H1069" t="str">
            <v>006289</v>
          </cell>
          <cell r="AP1069" t="str">
            <v>PA</v>
          </cell>
          <cell r="AQ1069">
            <v>0</v>
          </cell>
          <cell r="AS1069">
            <v>0</v>
          </cell>
          <cell r="BA1069" t="e">
            <v>#N/A</v>
          </cell>
        </row>
        <row r="1070">
          <cell r="G1070" t="str">
            <v>SEPARADO</v>
          </cell>
          <cell r="H1070" t="str">
            <v>006289</v>
          </cell>
          <cell r="AP1070" t="str">
            <v>PA</v>
          </cell>
          <cell r="AQ1070">
            <v>10.2811</v>
          </cell>
          <cell r="AS1070">
            <v>5.1405500000000002</v>
          </cell>
          <cell r="BA1070" t="str">
            <v>KANBAN</v>
          </cell>
        </row>
        <row r="1071">
          <cell r="G1071" t="str">
            <v>SEPARADO</v>
          </cell>
          <cell r="H1071" t="str">
            <v>006289</v>
          </cell>
          <cell r="AP1071" t="str">
            <v>PA</v>
          </cell>
          <cell r="AQ1071">
            <v>9.06</v>
          </cell>
          <cell r="AS1071">
            <v>18.12</v>
          </cell>
          <cell r="BA1071" t="str">
            <v>ELETRICA</v>
          </cell>
        </row>
        <row r="1072">
          <cell r="G1072" t="str">
            <v>SEPARADO</v>
          </cell>
          <cell r="H1072" t="str">
            <v>006289</v>
          </cell>
          <cell r="AP1072" t="str">
            <v>PA</v>
          </cell>
          <cell r="AQ1072">
            <v>105.6</v>
          </cell>
          <cell r="AS1072">
            <v>316.79999999999995</v>
          </cell>
          <cell r="BA1072">
            <v>0</v>
          </cell>
        </row>
        <row r="1073">
          <cell r="G1073" t="str">
            <v>FALTA</v>
          </cell>
          <cell r="H1073" t="str">
            <v>006289</v>
          </cell>
          <cell r="AP1073" t="str">
            <v>PA</v>
          </cell>
          <cell r="AQ1073">
            <v>825</v>
          </cell>
          <cell r="AR1073">
            <v>0</v>
          </cell>
          <cell r="AS1073">
            <v>825</v>
          </cell>
          <cell r="BA1073" t="e">
            <v>#N/A</v>
          </cell>
        </row>
        <row r="1074">
          <cell r="G1074" t="str">
            <v>FALTA</v>
          </cell>
          <cell r="H1074" t="str">
            <v>006289</v>
          </cell>
          <cell r="AP1074" t="str">
            <v>PA</v>
          </cell>
          <cell r="AQ1074">
            <v>40.83</v>
          </cell>
          <cell r="AR1074">
            <v>9.7500000000000003E-2</v>
          </cell>
          <cell r="AS1074">
            <v>44.810924999999997</v>
          </cell>
          <cell r="BA1074" t="e">
            <v>#N/A</v>
          </cell>
        </row>
        <row r="1075">
          <cell r="G1075" t="str">
            <v>FALTA</v>
          </cell>
          <cell r="H1075" t="str">
            <v>006289</v>
          </cell>
          <cell r="AP1075" t="str">
            <v>PA</v>
          </cell>
          <cell r="AQ1075">
            <v>1200</v>
          </cell>
          <cell r="AR1075">
            <v>0</v>
          </cell>
          <cell r="AS1075">
            <v>1200</v>
          </cell>
          <cell r="BA1075" t="e">
            <v>#N/A</v>
          </cell>
        </row>
        <row r="1076">
          <cell r="G1076" t="str">
            <v>FALTA</v>
          </cell>
          <cell r="H1076" t="str">
            <v>006289</v>
          </cell>
          <cell r="AP1076" t="str">
            <v>PA</v>
          </cell>
          <cell r="AQ1076">
            <v>300</v>
          </cell>
          <cell r="AR1076">
            <v>0</v>
          </cell>
          <cell r="AS1076">
            <v>300</v>
          </cell>
          <cell r="BA1076" t="e">
            <v>#N/A</v>
          </cell>
        </row>
        <row r="1077">
          <cell r="G1077" t="str">
            <v>FALTA</v>
          </cell>
          <cell r="H1077" t="str">
            <v>006289</v>
          </cell>
          <cell r="AP1077" t="str">
            <v>PA</v>
          </cell>
          <cell r="AQ1077">
            <v>250</v>
          </cell>
          <cell r="AR1077">
            <v>0</v>
          </cell>
          <cell r="AS1077">
            <v>250</v>
          </cell>
          <cell r="BA1077" t="e">
            <v>#N/A</v>
          </cell>
        </row>
        <row r="1078">
          <cell r="G1078" t="str">
            <v>SEPARADO</v>
          </cell>
          <cell r="H1078" t="str">
            <v>006289</v>
          </cell>
          <cell r="AP1078" t="str">
            <v>PA</v>
          </cell>
          <cell r="AQ1078">
            <v>0</v>
          </cell>
          <cell r="AS1078">
            <v>0</v>
          </cell>
          <cell r="BA1078" t="e">
            <v>#N/A</v>
          </cell>
        </row>
        <row r="1079">
          <cell r="G1079" t="str">
            <v>FALTA</v>
          </cell>
          <cell r="H1079" t="str">
            <v>006289</v>
          </cell>
          <cell r="AP1079" t="str">
            <v>PA</v>
          </cell>
          <cell r="AQ1079">
            <v>16.100000000000001</v>
          </cell>
          <cell r="AR1079">
            <v>0</v>
          </cell>
          <cell r="AS1079">
            <v>32.200000000000003</v>
          </cell>
          <cell r="BA1079" t="str">
            <v>ELETRICA</v>
          </cell>
        </row>
        <row r="1080">
          <cell r="G1080" t="str">
            <v>SEPARADO</v>
          </cell>
          <cell r="H1080" t="str">
            <v>006289</v>
          </cell>
          <cell r="AP1080" t="str">
            <v>PA</v>
          </cell>
          <cell r="AQ1080">
            <v>38.54</v>
          </cell>
          <cell r="AR1080">
            <v>0</v>
          </cell>
          <cell r="AS1080">
            <v>38.54</v>
          </cell>
          <cell r="BA1080" t="str">
            <v>SHEET METAL</v>
          </cell>
        </row>
        <row r="1081">
          <cell r="G1081" t="str">
            <v>FALTA</v>
          </cell>
          <cell r="H1081" t="str">
            <v>006289</v>
          </cell>
          <cell r="AP1081" t="str">
            <v>PA</v>
          </cell>
          <cell r="AQ1081">
            <v>350</v>
          </cell>
          <cell r="AR1081">
            <v>0</v>
          </cell>
          <cell r="AS1081">
            <v>700</v>
          </cell>
          <cell r="BA1081" t="e">
            <v>#N/A</v>
          </cell>
        </row>
        <row r="1082">
          <cell r="G1082" t="str">
            <v>SEPARADO</v>
          </cell>
          <cell r="H1082" t="str">
            <v>006289</v>
          </cell>
          <cell r="AP1082" t="str">
            <v>PA</v>
          </cell>
          <cell r="AQ1082">
            <v>0</v>
          </cell>
          <cell r="AS1082">
            <v>0</v>
          </cell>
          <cell r="BA1082" t="e">
            <v>#N/A</v>
          </cell>
        </row>
        <row r="1083">
          <cell r="G1083" t="str">
            <v>SEPARADO</v>
          </cell>
          <cell r="H1083" t="str">
            <v>006289</v>
          </cell>
          <cell r="AP1083" t="str">
            <v>PA</v>
          </cell>
          <cell r="AQ1083">
            <v>0</v>
          </cell>
          <cell r="AS1083">
            <v>0</v>
          </cell>
          <cell r="BA1083" t="e">
            <v>#N/A</v>
          </cell>
        </row>
        <row r="1084">
          <cell r="G1084" t="str">
            <v>SEPARADO</v>
          </cell>
          <cell r="H1084" t="str">
            <v>006289</v>
          </cell>
          <cell r="AP1084" t="str">
            <v>PA</v>
          </cell>
          <cell r="AQ1084">
            <v>48.61</v>
          </cell>
          <cell r="AR1084">
            <v>6.5000000000000002E-2</v>
          </cell>
          <cell r="AS1084">
            <v>103.5393</v>
          </cell>
          <cell r="BA1084" t="e">
            <v>#N/A</v>
          </cell>
        </row>
        <row r="1085">
          <cell r="G1085" t="str">
            <v>SEPARADO</v>
          </cell>
          <cell r="H1085" t="str">
            <v>006289</v>
          </cell>
          <cell r="AP1085" t="str">
            <v>PA</v>
          </cell>
          <cell r="AQ1085">
            <v>35</v>
          </cell>
          <cell r="AS1085">
            <v>35</v>
          </cell>
          <cell r="BA1085" t="e">
            <v>#N/A</v>
          </cell>
        </row>
        <row r="1086">
          <cell r="G1086" t="str">
            <v>FALTA</v>
          </cell>
          <cell r="H1086" t="str">
            <v>006289</v>
          </cell>
          <cell r="AP1086" t="str">
            <v>PA</v>
          </cell>
          <cell r="AQ1086">
            <v>250.11</v>
          </cell>
          <cell r="AR1086">
            <v>3.2500000000000001E-2</v>
          </cell>
          <cell r="AS1086">
            <v>516.47715000000005</v>
          </cell>
          <cell r="BA1086" t="e">
            <v>#N/A</v>
          </cell>
        </row>
        <row r="1087">
          <cell r="G1087" t="str">
            <v>FALTA</v>
          </cell>
          <cell r="H1087" t="str">
            <v>006289</v>
          </cell>
          <cell r="AP1087" t="str">
            <v>PA</v>
          </cell>
          <cell r="AQ1087">
            <v>25.76</v>
          </cell>
          <cell r="AR1087">
            <v>9.7500000000000003E-2</v>
          </cell>
          <cell r="AS1087">
            <v>28.271600000000003</v>
          </cell>
          <cell r="BA1087" t="e">
            <v>#N/A</v>
          </cell>
        </row>
        <row r="1088">
          <cell r="G1088" t="str">
            <v>RETIRADO</v>
          </cell>
          <cell r="H1088" t="str">
            <v>006289</v>
          </cell>
          <cell r="AP1088" t="str">
            <v>PA</v>
          </cell>
          <cell r="AQ1088">
            <v>7.14</v>
          </cell>
          <cell r="AS1088">
            <v>21.419999999999998</v>
          </cell>
          <cell r="BA1088" t="e">
            <v>#N/A</v>
          </cell>
        </row>
        <row r="1089">
          <cell r="G1089" t="str">
            <v>RETIRADO</v>
          </cell>
          <cell r="H1089" t="str">
            <v>006289</v>
          </cell>
          <cell r="AP1089" t="str">
            <v>PA</v>
          </cell>
          <cell r="AQ1089">
            <v>1027.72</v>
          </cell>
          <cell r="AR1089">
            <v>0</v>
          </cell>
          <cell r="AS1089">
            <v>1027.72</v>
          </cell>
          <cell r="BA1089" t="str">
            <v>ELETRICA</v>
          </cell>
        </row>
        <row r="1090">
          <cell r="G1090" t="str">
            <v>FALTA</v>
          </cell>
          <cell r="H1090" t="str">
            <v>006289</v>
          </cell>
          <cell r="AP1090" t="str">
            <v>PA</v>
          </cell>
          <cell r="AQ1090">
            <v>1027.72</v>
          </cell>
          <cell r="AR1090">
            <v>0</v>
          </cell>
          <cell r="AS1090">
            <v>1027.72</v>
          </cell>
          <cell r="BA1090" t="e">
            <v>#N/A</v>
          </cell>
        </row>
        <row r="1091">
          <cell r="G1091" t="str">
            <v>FALTA</v>
          </cell>
          <cell r="H1091" t="str">
            <v>006289</v>
          </cell>
          <cell r="AP1091" t="str">
            <v>PA</v>
          </cell>
          <cell r="AQ1091">
            <v>523.61</v>
          </cell>
          <cell r="AR1091">
            <v>0</v>
          </cell>
          <cell r="AS1091">
            <v>523.61</v>
          </cell>
          <cell r="BA1091" t="e">
            <v>#N/A</v>
          </cell>
        </row>
        <row r="1092">
          <cell r="G1092" t="str">
            <v>SEPARADO</v>
          </cell>
          <cell r="H1092" t="str">
            <v>006289</v>
          </cell>
          <cell r="AP1092" t="str">
            <v>PA</v>
          </cell>
          <cell r="AQ1092">
            <v>5.91</v>
          </cell>
          <cell r="AS1092">
            <v>23.64</v>
          </cell>
          <cell r="BA1092" t="str">
            <v>SHEET METAL</v>
          </cell>
        </row>
        <row r="1093">
          <cell r="G1093" t="str">
            <v>FALTA</v>
          </cell>
          <cell r="H1093" t="str">
            <v>006289</v>
          </cell>
          <cell r="AP1093" t="str">
            <v>PA</v>
          </cell>
          <cell r="AQ1093">
            <v>9.33</v>
          </cell>
          <cell r="AR1093">
            <v>9.7500000000000003E-2</v>
          </cell>
          <cell r="AS1093">
            <v>30.719025000000002</v>
          </cell>
          <cell r="BA1093" t="str">
            <v>ELETRICA</v>
          </cell>
        </row>
        <row r="1094">
          <cell r="G1094" t="str">
            <v>FALTA</v>
          </cell>
          <cell r="H1094" t="str">
            <v>006289</v>
          </cell>
          <cell r="AP1094" t="str">
            <v>PA</v>
          </cell>
          <cell r="AQ1094">
            <v>9.33</v>
          </cell>
          <cell r="AR1094">
            <v>9.7500000000000003E-2</v>
          </cell>
          <cell r="AS1094">
            <v>61.438050000000004</v>
          </cell>
          <cell r="BA1094" t="str">
            <v>ELETRICA</v>
          </cell>
        </row>
        <row r="1095">
          <cell r="G1095" t="str">
            <v>SEPARADO</v>
          </cell>
          <cell r="H1095" t="str">
            <v>006289</v>
          </cell>
          <cell r="AP1095" t="str">
            <v>PA</v>
          </cell>
          <cell r="AQ1095">
            <v>63</v>
          </cell>
          <cell r="AS1095">
            <v>126</v>
          </cell>
          <cell r="BA1095" t="str">
            <v>ELETRICA</v>
          </cell>
        </row>
        <row r="1096">
          <cell r="G1096" t="str">
            <v>SEPARADO</v>
          </cell>
          <cell r="H1096" t="str">
            <v>006289</v>
          </cell>
          <cell r="AP1096" t="str">
            <v>PA</v>
          </cell>
          <cell r="AQ1096">
            <v>59.13</v>
          </cell>
          <cell r="AS1096">
            <v>59.13</v>
          </cell>
          <cell r="BA1096" t="str">
            <v>ELETRICA</v>
          </cell>
        </row>
        <row r="1097">
          <cell r="G1097" t="str">
            <v>FALTA</v>
          </cell>
          <cell r="H1097" t="str">
            <v>006289</v>
          </cell>
          <cell r="AP1097" t="str">
            <v>PA</v>
          </cell>
          <cell r="AQ1097">
            <v>40.97</v>
          </cell>
          <cell r="AR1097">
            <v>9.7500000000000003E-2</v>
          </cell>
          <cell r="AS1097">
            <v>44.964574999999996</v>
          </cell>
          <cell r="BA1097" t="str">
            <v>ELETRICA</v>
          </cell>
        </row>
        <row r="1098">
          <cell r="G1098" t="str">
            <v>SEPARADO</v>
          </cell>
          <cell r="H1098" t="str">
            <v>006289</v>
          </cell>
          <cell r="AP1098" t="str">
            <v>PA</v>
          </cell>
          <cell r="AQ1098">
            <v>25.7</v>
          </cell>
          <cell r="AS1098">
            <v>25.7</v>
          </cell>
          <cell r="BA1098" t="str">
            <v>ELETRICA</v>
          </cell>
        </row>
        <row r="1099">
          <cell r="G1099" t="str">
            <v>SEPARADO</v>
          </cell>
          <cell r="H1099" t="str">
            <v>006289</v>
          </cell>
          <cell r="AP1099" t="str">
            <v>PA</v>
          </cell>
          <cell r="AQ1099">
            <v>39.17</v>
          </cell>
          <cell r="AS1099">
            <v>78.34</v>
          </cell>
          <cell r="BA1099" t="str">
            <v>ELETRICA</v>
          </cell>
        </row>
        <row r="1100">
          <cell r="G1100" t="str">
            <v>SEPARADO</v>
          </cell>
          <cell r="H1100" t="str">
            <v>006289</v>
          </cell>
          <cell r="AP1100" t="str">
            <v>PA</v>
          </cell>
          <cell r="AQ1100">
            <v>52.9634</v>
          </cell>
          <cell r="AS1100">
            <v>1414.1227799999999</v>
          </cell>
          <cell r="BA1100" t="e">
            <v>#N/A</v>
          </cell>
        </row>
        <row r="1101">
          <cell r="G1101" t="str">
            <v>SEPARADO</v>
          </cell>
          <cell r="H1101" t="str">
            <v>006289</v>
          </cell>
          <cell r="AP1101" t="str">
            <v>PA</v>
          </cell>
          <cell r="AQ1101">
            <v>16.100000000000001</v>
          </cell>
          <cell r="AS1101">
            <v>16.100000000000001</v>
          </cell>
          <cell r="BA1101" t="str">
            <v>KANBAN</v>
          </cell>
        </row>
        <row r="1102">
          <cell r="G1102" t="str">
            <v>SEPARADO</v>
          </cell>
          <cell r="H1102" t="str">
            <v>006289</v>
          </cell>
          <cell r="AP1102" t="str">
            <v>PA</v>
          </cell>
          <cell r="AQ1102">
            <v>16.39</v>
          </cell>
          <cell r="AS1102">
            <v>16.39</v>
          </cell>
          <cell r="BA1102" t="str">
            <v>KANBAN</v>
          </cell>
        </row>
        <row r="1103">
          <cell r="G1103" t="str">
            <v>FALTA</v>
          </cell>
          <cell r="H1103" t="str">
            <v>006289</v>
          </cell>
          <cell r="AP1103" t="str">
            <v>PA</v>
          </cell>
          <cell r="AQ1103">
            <v>1.38</v>
          </cell>
          <cell r="AR1103">
            <v>9.7500000000000003E-2</v>
          </cell>
          <cell r="AS1103">
            <v>7.5727499999999992</v>
          </cell>
          <cell r="BA1103" t="e">
            <v>#N/A</v>
          </cell>
        </row>
        <row r="1104">
          <cell r="G1104" t="str">
            <v>FALTA</v>
          </cell>
          <cell r="H1104" t="str">
            <v>006289</v>
          </cell>
          <cell r="AP1104" t="str">
            <v>PA</v>
          </cell>
          <cell r="AQ1104">
            <v>1.9</v>
          </cell>
          <cell r="AR1104">
            <v>9.7500000000000003E-2</v>
          </cell>
          <cell r="AS1104">
            <v>2.0852499999999998</v>
          </cell>
          <cell r="BA1104" t="e">
            <v>#N/A</v>
          </cell>
        </row>
        <row r="1105">
          <cell r="G1105" t="str">
            <v>FALTA</v>
          </cell>
          <cell r="H1105" t="str">
            <v>006289</v>
          </cell>
          <cell r="AP1105" t="str">
            <v>PA</v>
          </cell>
          <cell r="AQ1105">
            <v>2.0099999999999998</v>
          </cell>
          <cell r="AR1105">
            <v>9.7500000000000003E-2</v>
          </cell>
          <cell r="AS1105">
            <v>2.2059749999999996</v>
          </cell>
          <cell r="BA1105" t="e">
            <v>#N/A</v>
          </cell>
        </row>
        <row r="1106">
          <cell r="G1106" t="str">
            <v>FALTA</v>
          </cell>
          <cell r="H1106" t="str">
            <v>006289</v>
          </cell>
          <cell r="AP1106" t="str">
            <v>PA</v>
          </cell>
          <cell r="AQ1106">
            <v>1.38</v>
          </cell>
          <cell r="AR1106">
            <v>9.7500000000000003E-2</v>
          </cell>
          <cell r="AS1106">
            <v>1.5145499999999998</v>
          </cell>
          <cell r="BA1106" t="e">
            <v>#N/A</v>
          </cell>
        </row>
        <row r="1107">
          <cell r="G1107" t="str">
            <v>FALTA</v>
          </cell>
          <cell r="H1107" t="str">
            <v>006289</v>
          </cell>
          <cell r="AP1107" t="str">
            <v>PA</v>
          </cell>
          <cell r="AQ1107">
            <v>2.06</v>
          </cell>
          <cell r="AR1107">
            <v>9.7500000000000003E-2</v>
          </cell>
          <cell r="AS1107">
            <v>2.26085</v>
          </cell>
          <cell r="BA1107" t="e">
            <v>#N/A</v>
          </cell>
        </row>
        <row r="1108">
          <cell r="G1108" t="str">
            <v>SEPARADO</v>
          </cell>
          <cell r="H1108" t="str">
            <v>006289</v>
          </cell>
          <cell r="AP1108" t="str">
            <v>PA</v>
          </cell>
          <cell r="AQ1108">
            <v>79.52</v>
          </cell>
          <cell r="AS1108">
            <v>12.7232</v>
          </cell>
          <cell r="BA1108" t="str">
            <v>ELETRICA</v>
          </cell>
        </row>
        <row r="1109">
          <cell r="G1109" t="str">
            <v>FALTA</v>
          </cell>
          <cell r="H1109" t="str">
            <v>006289</v>
          </cell>
          <cell r="AP1109" t="str">
            <v>PA</v>
          </cell>
          <cell r="AQ1109">
            <v>17.41</v>
          </cell>
          <cell r="AR1109">
            <v>9.7500000000000003E-2</v>
          </cell>
          <cell r="AS1109">
            <v>19.107475000000001</v>
          </cell>
          <cell r="BA1109" t="e">
            <v>#N/A</v>
          </cell>
        </row>
        <row r="1110">
          <cell r="G1110" t="str">
            <v>FALTA</v>
          </cell>
          <cell r="H1110" t="str">
            <v>006289</v>
          </cell>
          <cell r="AP1110" t="str">
            <v>PA</v>
          </cell>
          <cell r="AQ1110">
            <v>2.19</v>
          </cell>
          <cell r="AR1110">
            <v>9.7199999999999995E-2</v>
          </cell>
          <cell r="AS1110">
            <v>2.4028679999999998</v>
          </cell>
          <cell r="BA1110" t="e">
            <v>#N/A</v>
          </cell>
        </row>
        <row r="1111">
          <cell r="G1111" t="str">
            <v>SEPARADO</v>
          </cell>
          <cell r="H1111" t="str">
            <v>006289</v>
          </cell>
          <cell r="AP1111" t="str">
            <v>PA</v>
          </cell>
          <cell r="AQ1111">
            <v>35.409999999999997</v>
          </cell>
          <cell r="AR1111">
            <v>3.2500000000000001E-2</v>
          </cell>
          <cell r="AS1111">
            <v>36.560824999999994</v>
          </cell>
          <cell r="BA1111" t="e">
            <v>#N/A</v>
          </cell>
        </row>
        <row r="1112">
          <cell r="G1112" t="str">
            <v>FALTA</v>
          </cell>
          <cell r="H1112" t="str">
            <v>006289</v>
          </cell>
          <cell r="AP1112" t="str">
            <v>PA</v>
          </cell>
          <cell r="AQ1112">
            <v>43.17</v>
          </cell>
          <cell r="AR1112">
            <v>6.5000000000000002E-2</v>
          </cell>
          <cell r="AS1112">
            <v>45.976050000000001</v>
          </cell>
          <cell r="BA1112" t="e">
            <v>#N/A</v>
          </cell>
        </row>
        <row r="1113">
          <cell r="G1113" t="str">
            <v>FALTA</v>
          </cell>
          <cell r="H1113" t="str">
            <v>006291</v>
          </cell>
          <cell r="AP1113" t="str">
            <v>PA</v>
          </cell>
          <cell r="AQ1113">
            <v>1370.12</v>
          </cell>
          <cell r="AR1113">
            <v>0</v>
          </cell>
          <cell r="AS1113">
            <v>1370.12</v>
          </cell>
          <cell r="BA1113" t="str">
            <v>MECANICA</v>
          </cell>
        </row>
        <row r="1114">
          <cell r="G1114" t="str">
            <v>FALTA</v>
          </cell>
          <cell r="H1114" t="str">
            <v>006291</v>
          </cell>
          <cell r="AP1114" t="str">
            <v>PA</v>
          </cell>
          <cell r="AQ1114">
            <v>200</v>
          </cell>
          <cell r="AS1114">
            <v>200</v>
          </cell>
          <cell r="BA1114" t="e">
            <v>#N/A</v>
          </cell>
        </row>
        <row r="1115">
          <cell r="G1115" t="str">
            <v>FALTA</v>
          </cell>
          <cell r="H1115" t="str">
            <v>006291</v>
          </cell>
          <cell r="AP1115" t="str">
            <v>PA</v>
          </cell>
          <cell r="AQ1115">
            <v>350</v>
          </cell>
          <cell r="AS1115">
            <v>350</v>
          </cell>
          <cell r="BA1115" t="e">
            <v>#N/A</v>
          </cell>
        </row>
        <row r="1116">
          <cell r="G1116" t="str">
            <v>FALTA</v>
          </cell>
          <cell r="H1116" t="str">
            <v>006291</v>
          </cell>
          <cell r="AP1116" t="str">
            <v>PA</v>
          </cell>
          <cell r="AQ1116">
            <v>41.66</v>
          </cell>
          <cell r="AR1116">
            <v>0</v>
          </cell>
          <cell r="AS1116">
            <v>83.32</v>
          </cell>
          <cell r="BA1116" t="e">
            <v>#N/A</v>
          </cell>
        </row>
        <row r="1117">
          <cell r="G1117" t="str">
            <v>FALTA</v>
          </cell>
          <cell r="H1117" t="str">
            <v>006291</v>
          </cell>
          <cell r="AP1117" t="str">
            <v>PA</v>
          </cell>
          <cell r="AQ1117">
            <v>1139.55</v>
          </cell>
          <cell r="AR1117">
            <v>0</v>
          </cell>
          <cell r="AS1117">
            <v>1139.55</v>
          </cell>
          <cell r="BA1117" t="e">
            <v>#N/A</v>
          </cell>
        </row>
        <row r="1118">
          <cell r="G1118" t="str">
            <v>FALTA</v>
          </cell>
          <cell r="H1118" t="str">
            <v>006291</v>
          </cell>
          <cell r="AP1118" t="str">
            <v>PA</v>
          </cell>
          <cell r="AQ1118">
            <v>457.8</v>
          </cell>
          <cell r="AR1118">
            <v>0</v>
          </cell>
          <cell r="AS1118">
            <v>457.8</v>
          </cell>
          <cell r="BA1118" t="e">
            <v>#N/A</v>
          </cell>
        </row>
        <row r="1119">
          <cell r="G1119" t="str">
            <v>FALTA</v>
          </cell>
          <cell r="H1119" t="str">
            <v>006291</v>
          </cell>
          <cell r="AP1119" t="str">
            <v>PA</v>
          </cell>
          <cell r="AQ1119">
            <v>348</v>
          </cell>
          <cell r="AR1119">
            <v>0</v>
          </cell>
          <cell r="AS1119">
            <v>348</v>
          </cell>
          <cell r="BA1119" t="e">
            <v>#N/A</v>
          </cell>
        </row>
        <row r="1120">
          <cell r="G1120" t="str">
            <v>FALTA</v>
          </cell>
          <cell r="H1120" t="str">
            <v>006291</v>
          </cell>
          <cell r="AP1120" t="str">
            <v>PA</v>
          </cell>
          <cell r="AQ1120">
            <v>558.44000000000005</v>
          </cell>
          <cell r="AR1120">
            <v>6.5000000000000002E-2</v>
          </cell>
          <cell r="AS1120">
            <v>594.73860000000002</v>
          </cell>
          <cell r="BA1120" t="str">
            <v>MECANICA</v>
          </cell>
        </row>
        <row r="1121">
          <cell r="G1121" t="str">
            <v>SEPARADO</v>
          </cell>
          <cell r="H1121" t="str">
            <v>006291</v>
          </cell>
          <cell r="AP1121" t="str">
            <v>PA</v>
          </cell>
          <cell r="AQ1121">
            <v>68.59</v>
          </cell>
          <cell r="AS1121">
            <v>137.18</v>
          </cell>
          <cell r="BA1121" t="str">
            <v>MECANICA</v>
          </cell>
        </row>
        <row r="1122">
          <cell r="G1122" t="str">
            <v>SEPARADO</v>
          </cell>
          <cell r="H1122" t="str">
            <v>006291</v>
          </cell>
          <cell r="AP1122" t="str">
            <v>PA</v>
          </cell>
          <cell r="AQ1122">
            <v>33.840000000000003</v>
          </cell>
          <cell r="AS1122">
            <v>67.680000000000007</v>
          </cell>
          <cell r="BA1122" t="e">
            <v>#N/A</v>
          </cell>
        </row>
        <row r="1123">
          <cell r="G1123" t="str">
            <v>FALTA</v>
          </cell>
          <cell r="H1123" t="str">
            <v>006291</v>
          </cell>
          <cell r="AP1123" t="str">
            <v>PA</v>
          </cell>
          <cell r="AQ1123">
            <v>3460.02</v>
          </cell>
          <cell r="AR1123">
            <v>0</v>
          </cell>
          <cell r="AS1123">
            <v>3460.02</v>
          </cell>
          <cell r="BA1123" t="e">
            <v>#N/A</v>
          </cell>
        </row>
        <row r="1124">
          <cell r="G1124" t="str">
            <v>FALTA</v>
          </cell>
          <cell r="H1124" t="str">
            <v>006291</v>
          </cell>
          <cell r="AP1124" t="str">
            <v>PA</v>
          </cell>
          <cell r="AQ1124">
            <v>37.340000000000003</v>
          </cell>
          <cell r="AR1124">
            <v>5.1999999999999998E-2</v>
          </cell>
          <cell r="AS1124">
            <v>78.563360000000003</v>
          </cell>
          <cell r="BA1124" t="e">
            <v>#N/A</v>
          </cell>
        </row>
        <row r="1125">
          <cell r="G1125" t="str">
            <v>FALTA</v>
          </cell>
          <cell r="H1125" t="str">
            <v>006291</v>
          </cell>
          <cell r="AP1125" t="str">
            <v>PA</v>
          </cell>
          <cell r="AQ1125">
            <v>503.31</v>
          </cell>
          <cell r="AR1125">
            <v>0</v>
          </cell>
          <cell r="AS1125">
            <v>503.31</v>
          </cell>
          <cell r="BA1125" t="str">
            <v>MECANICA</v>
          </cell>
        </row>
        <row r="1126">
          <cell r="G1126" t="str">
            <v>FALTA</v>
          </cell>
          <cell r="H1126" t="str">
            <v>006291</v>
          </cell>
          <cell r="AP1126" t="str">
            <v>PA</v>
          </cell>
          <cell r="AQ1126">
            <v>107.35</v>
          </cell>
          <cell r="AR1126">
            <v>0</v>
          </cell>
          <cell r="AS1126">
            <v>107.35</v>
          </cell>
          <cell r="BA1126" t="e">
            <v>#N/A</v>
          </cell>
        </row>
        <row r="1127">
          <cell r="G1127" t="str">
            <v>FALTA</v>
          </cell>
          <cell r="H1127" t="str">
            <v>006291</v>
          </cell>
          <cell r="AP1127" t="str">
            <v>PA</v>
          </cell>
          <cell r="AQ1127">
            <v>5</v>
          </cell>
          <cell r="AR1127">
            <v>0</v>
          </cell>
          <cell r="AS1127">
            <v>20</v>
          </cell>
          <cell r="BA1127" t="e">
            <v>#N/A</v>
          </cell>
        </row>
        <row r="1128">
          <cell r="G1128" t="str">
            <v>FALTA</v>
          </cell>
          <cell r="H1128" t="str">
            <v>006291</v>
          </cell>
          <cell r="AP1128" t="str">
            <v>PA</v>
          </cell>
          <cell r="AQ1128">
            <v>11</v>
          </cell>
          <cell r="AR1128">
            <v>0</v>
          </cell>
          <cell r="AS1128">
            <v>11</v>
          </cell>
          <cell r="BA1128" t="e">
            <v>#N/A</v>
          </cell>
        </row>
        <row r="1129">
          <cell r="G1129" t="str">
            <v>FALTA</v>
          </cell>
          <cell r="H1129" t="str">
            <v>006291</v>
          </cell>
          <cell r="AP1129" t="str">
            <v>PA</v>
          </cell>
          <cell r="AQ1129">
            <v>37.340000000000003</v>
          </cell>
          <cell r="AR1129">
            <v>5.1999999999999998E-2</v>
          </cell>
          <cell r="AS1129">
            <v>39.281680000000001</v>
          </cell>
          <cell r="BA1129" t="e">
            <v>#N/A</v>
          </cell>
        </row>
        <row r="1130">
          <cell r="G1130" t="str">
            <v>RETIRADO</v>
          </cell>
          <cell r="H1130" t="str">
            <v>006291</v>
          </cell>
          <cell r="AP1130" t="str">
            <v>PA</v>
          </cell>
          <cell r="AQ1130">
            <v>102</v>
          </cell>
          <cell r="AR1130">
            <v>0</v>
          </cell>
          <cell r="AS1130">
            <v>173.4</v>
          </cell>
          <cell r="BA1130" t="e">
            <v>#N/A</v>
          </cell>
        </row>
        <row r="1131">
          <cell r="G1131" t="str">
            <v>FALTA</v>
          </cell>
          <cell r="H1131" t="str">
            <v>006291</v>
          </cell>
          <cell r="AP1131" t="str">
            <v>PA</v>
          </cell>
          <cell r="AQ1131">
            <v>896.34</v>
          </cell>
          <cell r="AR1131">
            <v>0</v>
          </cell>
          <cell r="AS1131">
            <v>896.34</v>
          </cell>
          <cell r="BA1131" t="e">
            <v>#N/A</v>
          </cell>
        </row>
        <row r="1132">
          <cell r="G1132" t="str">
            <v>RETIRADO</v>
          </cell>
          <cell r="H1132" t="str">
            <v>006291</v>
          </cell>
          <cell r="AP1132" t="str">
            <v>PA</v>
          </cell>
          <cell r="AQ1132">
            <v>331.2</v>
          </cell>
          <cell r="AR1132">
            <v>6.5000000000000002E-2</v>
          </cell>
          <cell r="AS1132">
            <v>352.72800000000001</v>
          </cell>
          <cell r="BA1132" t="e">
            <v>#N/A</v>
          </cell>
        </row>
        <row r="1133">
          <cell r="G1133" t="str">
            <v>FALTA</v>
          </cell>
          <cell r="H1133" t="str">
            <v>006291</v>
          </cell>
          <cell r="AP1133" t="str">
            <v>PA</v>
          </cell>
          <cell r="AQ1133">
            <v>28.5</v>
          </cell>
          <cell r="AR1133">
            <v>0</v>
          </cell>
          <cell r="AS1133">
            <v>57</v>
          </cell>
          <cell r="BA1133" t="e">
            <v>#N/A</v>
          </cell>
        </row>
        <row r="1134">
          <cell r="G1134" t="str">
            <v>FALTA</v>
          </cell>
          <cell r="H1134" t="str">
            <v>006291</v>
          </cell>
          <cell r="AP1134" t="str">
            <v>PA</v>
          </cell>
          <cell r="AQ1134">
            <v>32.5</v>
          </cell>
          <cell r="AR1134">
            <v>0</v>
          </cell>
          <cell r="AS1134">
            <v>195</v>
          </cell>
          <cell r="BA1134" t="e">
            <v>#N/A</v>
          </cell>
        </row>
        <row r="1135">
          <cell r="G1135" t="str">
            <v>FALTA</v>
          </cell>
          <cell r="H1135" t="str">
            <v>006291</v>
          </cell>
          <cell r="AP1135" t="str">
            <v>PA</v>
          </cell>
          <cell r="AQ1135">
            <v>15.17</v>
          </cell>
          <cell r="AR1135">
            <v>0</v>
          </cell>
          <cell r="AS1135">
            <v>15.17</v>
          </cell>
          <cell r="BA1135" t="str">
            <v>MECANICA</v>
          </cell>
        </row>
        <row r="1136">
          <cell r="G1136" t="str">
            <v>FALTA</v>
          </cell>
          <cell r="H1136" t="str">
            <v>006291</v>
          </cell>
          <cell r="AP1136" t="str">
            <v>PA</v>
          </cell>
          <cell r="AQ1136">
            <v>26.56</v>
          </cell>
          <cell r="AR1136">
            <v>0</v>
          </cell>
          <cell r="AS1136">
            <v>26.56</v>
          </cell>
          <cell r="BA1136" t="str">
            <v>MECANICA</v>
          </cell>
        </row>
        <row r="1137">
          <cell r="G1137" t="str">
            <v>FALTA</v>
          </cell>
          <cell r="H1137" t="str">
            <v>006291</v>
          </cell>
          <cell r="AP1137" t="str">
            <v>PA</v>
          </cell>
          <cell r="AQ1137">
            <v>0.2</v>
          </cell>
          <cell r="AR1137">
            <v>0</v>
          </cell>
          <cell r="AS1137">
            <v>1.2000000000000002</v>
          </cell>
          <cell r="BA1137" t="str">
            <v>MECANICA</v>
          </cell>
        </row>
        <row r="1138">
          <cell r="G1138" t="str">
            <v>FALTA</v>
          </cell>
          <cell r="H1138" t="str">
            <v>006291</v>
          </cell>
          <cell r="AP1138" t="str">
            <v>PA</v>
          </cell>
          <cell r="AQ1138">
            <v>0.2</v>
          </cell>
          <cell r="AR1138">
            <v>0</v>
          </cell>
          <cell r="AS1138">
            <v>1.2000000000000002</v>
          </cell>
          <cell r="BA1138" t="str">
            <v>KANBAN</v>
          </cell>
        </row>
        <row r="1139">
          <cell r="G1139" t="str">
            <v>FALTA</v>
          </cell>
          <cell r="H1139" t="str">
            <v>006291</v>
          </cell>
          <cell r="AP1139" t="str">
            <v>PA</v>
          </cell>
          <cell r="AQ1139">
            <v>0.25</v>
          </cell>
          <cell r="AR1139">
            <v>0</v>
          </cell>
          <cell r="AS1139">
            <v>1.5</v>
          </cell>
          <cell r="BA1139" t="str">
            <v>KANBAN</v>
          </cell>
        </row>
        <row r="1140">
          <cell r="G1140" t="str">
            <v>FALTA</v>
          </cell>
          <cell r="H1140" t="str">
            <v>006291</v>
          </cell>
          <cell r="AP1140" t="str">
            <v>PA</v>
          </cell>
          <cell r="AQ1140">
            <v>31.66</v>
          </cell>
          <cell r="AR1140">
            <v>0</v>
          </cell>
          <cell r="AS1140">
            <v>63.32</v>
          </cell>
          <cell r="BA1140" t="str">
            <v>MECANICA</v>
          </cell>
        </row>
        <row r="1141">
          <cell r="G1141" t="str">
            <v>SEPARADO</v>
          </cell>
          <cell r="H1141" t="str">
            <v>006291</v>
          </cell>
          <cell r="AP1141" t="str">
            <v>PA</v>
          </cell>
          <cell r="AQ1141">
            <v>59.85</v>
          </cell>
          <cell r="AS1141">
            <v>478.8</v>
          </cell>
          <cell r="BA1141" t="e">
            <v>#N/A</v>
          </cell>
        </row>
        <row r="1142">
          <cell r="G1142" t="str">
            <v>SEPARADO</v>
          </cell>
          <cell r="H1142" t="str">
            <v>006291</v>
          </cell>
          <cell r="AP1142" t="str">
            <v>PA</v>
          </cell>
          <cell r="AQ1142">
            <v>49.3476</v>
          </cell>
          <cell r="AS1142">
            <v>394.7808</v>
          </cell>
          <cell r="BA1142" t="e">
            <v>#N/A</v>
          </cell>
        </row>
        <row r="1143">
          <cell r="G1143" t="str">
            <v>SEPARADO</v>
          </cell>
          <cell r="H1143" t="str">
            <v>006291</v>
          </cell>
          <cell r="AP1143" t="str">
            <v>PA</v>
          </cell>
          <cell r="AQ1143">
            <v>24.545999999999999</v>
          </cell>
          <cell r="AS1143">
            <v>441.82799999999997</v>
          </cell>
          <cell r="BA1143" t="e">
            <v>#N/A</v>
          </cell>
        </row>
        <row r="1144">
          <cell r="G1144" t="str">
            <v>SEPARADO</v>
          </cell>
          <cell r="H1144" t="str">
            <v>006291</v>
          </cell>
          <cell r="AP1144" t="str">
            <v>PA</v>
          </cell>
          <cell r="AQ1144">
            <v>0.2</v>
          </cell>
          <cell r="AS1144">
            <v>1.6</v>
          </cell>
          <cell r="BA1144" t="e">
            <v>#N/A</v>
          </cell>
        </row>
        <row r="1145">
          <cell r="G1145" t="str">
            <v>SEPARADO</v>
          </cell>
          <cell r="H1145" t="str">
            <v>006291</v>
          </cell>
          <cell r="AP1145" t="str">
            <v>PA</v>
          </cell>
          <cell r="AQ1145">
            <v>0.2</v>
          </cell>
          <cell r="AS1145">
            <v>7.2</v>
          </cell>
          <cell r="BA1145" t="e">
            <v>#N/A</v>
          </cell>
        </row>
        <row r="1146">
          <cell r="G1146" t="str">
            <v>SEPARADO</v>
          </cell>
          <cell r="H1146" t="str">
            <v>006291</v>
          </cell>
          <cell r="AP1146" t="str">
            <v>PA</v>
          </cell>
          <cell r="AQ1146">
            <v>0.2</v>
          </cell>
          <cell r="AS1146">
            <v>3.2</v>
          </cell>
          <cell r="BA1146" t="e">
            <v>#N/A</v>
          </cell>
        </row>
        <row r="1147">
          <cell r="G1147" t="str">
            <v>SEPARADO</v>
          </cell>
          <cell r="H1147" t="str">
            <v>006291</v>
          </cell>
          <cell r="AP1147" t="str">
            <v>PA</v>
          </cell>
          <cell r="AQ1147">
            <v>0.2</v>
          </cell>
          <cell r="AS1147">
            <v>3.2</v>
          </cell>
          <cell r="BA1147" t="e">
            <v>#N/A</v>
          </cell>
        </row>
        <row r="1148">
          <cell r="G1148" t="str">
            <v>SEPARADO</v>
          </cell>
          <cell r="H1148" t="str">
            <v>006291</v>
          </cell>
          <cell r="AP1148" t="str">
            <v>PA</v>
          </cell>
          <cell r="AQ1148">
            <v>20</v>
          </cell>
          <cell r="AS1148">
            <v>200</v>
          </cell>
          <cell r="BA1148" t="e">
            <v>#N/A</v>
          </cell>
        </row>
        <row r="1149">
          <cell r="G1149" t="str">
            <v>FALTA</v>
          </cell>
          <cell r="H1149" t="str">
            <v>006291</v>
          </cell>
          <cell r="AP1149" t="str">
            <v>PA</v>
          </cell>
          <cell r="AQ1149">
            <v>2.9</v>
          </cell>
          <cell r="AR1149">
            <v>0</v>
          </cell>
          <cell r="AS1149">
            <v>29</v>
          </cell>
          <cell r="BA1149" t="e">
            <v>#N/A</v>
          </cell>
        </row>
        <row r="1150">
          <cell r="G1150" t="str">
            <v>FALTA</v>
          </cell>
          <cell r="H1150" t="str">
            <v>006291</v>
          </cell>
          <cell r="AP1150" t="str">
            <v>PA</v>
          </cell>
          <cell r="AQ1150">
            <v>0.2</v>
          </cell>
          <cell r="AR1150">
            <v>0</v>
          </cell>
          <cell r="AS1150">
            <v>0.8</v>
          </cell>
          <cell r="BA1150" t="e">
            <v>#N/A</v>
          </cell>
        </row>
        <row r="1151">
          <cell r="G1151" t="str">
            <v>RETIRADO</v>
          </cell>
          <cell r="H1151" t="str">
            <v>006291</v>
          </cell>
          <cell r="AP1151" t="str">
            <v>PA</v>
          </cell>
          <cell r="AQ1151">
            <v>0</v>
          </cell>
          <cell r="AS1151">
            <v>0</v>
          </cell>
          <cell r="BA1151" t="e">
            <v>#N/A</v>
          </cell>
        </row>
        <row r="1152">
          <cell r="G1152" t="str">
            <v>SEPARADO</v>
          </cell>
          <cell r="H1152" t="str">
            <v>006291</v>
          </cell>
          <cell r="AP1152" t="str">
            <v>PA</v>
          </cell>
          <cell r="AQ1152">
            <v>0</v>
          </cell>
          <cell r="AS1152">
            <v>0</v>
          </cell>
          <cell r="BA1152" t="e">
            <v>#N/A</v>
          </cell>
        </row>
        <row r="1153">
          <cell r="G1153" t="str">
            <v>SEPARADO</v>
          </cell>
          <cell r="H1153" t="str">
            <v>006291</v>
          </cell>
          <cell r="AP1153" t="str">
            <v>PA</v>
          </cell>
          <cell r="AQ1153">
            <v>0.15</v>
          </cell>
          <cell r="AS1153">
            <v>2.4</v>
          </cell>
          <cell r="BA1153" t="e">
            <v>#N/A</v>
          </cell>
        </row>
        <row r="1154">
          <cell r="G1154" t="str">
            <v>FALTA</v>
          </cell>
          <cell r="H1154" t="str">
            <v>006291</v>
          </cell>
          <cell r="AP1154" t="str">
            <v>PA</v>
          </cell>
          <cell r="AQ1154">
            <v>28.5</v>
          </cell>
          <cell r="AR1154">
            <v>0</v>
          </cell>
          <cell r="AS1154">
            <v>57</v>
          </cell>
          <cell r="BA1154" t="str">
            <v>MECANICA</v>
          </cell>
        </row>
        <row r="1155">
          <cell r="G1155" t="str">
            <v>FALTA</v>
          </cell>
          <cell r="H1155" t="str">
            <v>006291</v>
          </cell>
          <cell r="AP1155" t="str">
            <v>PA</v>
          </cell>
          <cell r="AQ1155">
            <v>7</v>
          </cell>
          <cell r="AR1155">
            <v>0</v>
          </cell>
          <cell r="AS1155">
            <v>14</v>
          </cell>
          <cell r="BA1155" t="e">
            <v>#N/A</v>
          </cell>
        </row>
        <row r="1156">
          <cell r="G1156" t="str">
            <v>FALTA</v>
          </cell>
          <cell r="H1156" t="str">
            <v>006291</v>
          </cell>
          <cell r="AP1156" t="str">
            <v>PA</v>
          </cell>
          <cell r="AQ1156">
            <v>9.5</v>
          </cell>
          <cell r="AR1156">
            <v>0</v>
          </cell>
          <cell r="AS1156">
            <v>114</v>
          </cell>
          <cell r="BA1156" t="e">
            <v>#N/A</v>
          </cell>
        </row>
        <row r="1157">
          <cell r="G1157" t="str">
            <v>FALTA</v>
          </cell>
          <cell r="H1157" t="str">
            <v>006291</v>
          </cell>
          <cell r="AP1157" t="str">
            <v>PA</v>
          </cell>
          <cell r="AQ1157">
            <v>28.5</v>
          </cell>
          <cell r="AR1157">
            <v>0</v>
          </cell>
          <cell r="AS1157">
            <v>57</v>
          </cell>
          <cell r="BA1157" t="e">
            <v>#N/A</v>
          </cell>
        </row>
        <row r="1158">
          <cell r="G1158" t="str">
            <v>FALTA</v>
          </cell>
          <cell r="H1158" t="str">
            <v>006291</v>
          </cell>
          <cell r="AP1158" t="str">
            <v>PA</v>
          </cell>
          <cell r="AQ1158">
            <v>28.5</v>
          </cell>
          <cell r="AR1158">
            <v>0</v>
          </cell>
          <cell r="AS1158">
            <v>85.5</v>
          </cell>
          <cell r="BA1158" t="e">
            <v>#N/A</v>
          </cell>
        </row>
        <row r="1159">
          <cell r="G1159" t="str">
            <v>SEPARADO</v>
          </cell>
          <cell r="H1159" t="str">
            <v>006291</v>
          </cell>
          <cell r="AP1159" t="str">
            <v>PA</v>
          </cell>
          <cell r="AQ1159">
            <v>3.8</v>
          </cell>
          <cell r="AS1159">
            <v>53.199999999999996</v>
          </cell>
          <cell r="BA1159" t="str">
            <v>ELETRICA</v>
          </cell>
        </row>
        <row r="1160">
          <cell r="G1160" t="str">
            <v>FALTA</v>
          </cell>
          <cell r="H1160" t="str">
            <v>006291</v>
          </cell>
          <cell r="AP1160" t="str">
            <v>PA</v>
          </cell>
          <cell r="AQ1160">
            <v>0</v>
          </cell>
          <cell r="AS1160">
            <v>0</v>
          </cell>
          <cell r="BA1160" t="e">
            <v>#N/A</v>
          </cell>
        </row>
        <row r="1161">
          <cell r="G1161" t="str">
            <v>SEPARADO</v>
          </cell>
          <cell r="H1161" t="str">
            <v>006291</v>
          </cell>
          <cell r="AP1161" t="str">
            <v>PA</v>
          </cell>
          <cell r="AQ1161">
            <v>46.92</v>
          </cell>
          <cell r="AS1161">
            <v>46.92</v>
          </cell>
          <cell r="BA1161" t="str">
            <v>MECANICA</v>
          </cell>
        </row>
        <row r="1162">
          <cell r="G1162" t="str">
            <v>FALTA</v>
          </cell>
          <cell r="H1162" t="str">
            <v>006291</v>
          </cell>
          <cell r="AP1162" t="str">
            <v>PA</v>
          </cell>
          <cell r="AQ1162">
            <v>347.73</v>
          </cell>
          <cell r="AR1162">
            <v>3.2500000000000001E-2</v>
          </cell>
          <cell r="AS1162">
            <v>359.03122500000001</v>
          </cell>
          <cell r="BA1162" t="e">
            <v>#N/A</v>
          </cell>
        </row>
        <row r="1163">
          <cell r="G1163" t="str">
            <v>FALTA</v>
          </cell>
          <cell r="H1163" t="str">
            <v>006291</v>
          </cell>
          <cell r="AP1163" t="str">
            <v>PA</v>
          </cell>
          <cell r="AQ1163">
            <v>37.340000000000003</v>
          </cell>
          <cell r="AR1163">
            <v>5.1999999999999998E-2</v>
          </cell>
          <cell r="AS1163">
            <v>39.281680000000001</v>
          </cell>
          <cell r="BA1163" t="e">
            <v>#N/A</v>
          </cell>
        </row>
        <row r="1164">
          <cell r="G1164" t="str">
            <v>FALTA</v>
          </cell>
          <cell r="H1164" t="str">
            <v>006291</v>
          </cell>
          <cell r="AP1164" t="str">
            <v>PA</v>
          </cell>
          <cell r="AQ1164">
            <v>2300</v>
          </cell>
          <cell r="AS1164">
            <v>2300</v>
          </cell>
          <cell r="BA1164" t="str">
            <v>BASE</v>
          </cell>
        </row>
        <row r="1165">
          <cell r="G1165" t="str">
            <v>FALTA</v>
          </cell>
          <cell r="H1165" t="str">
            <v>006291</v>
          </cell>
          <cell r="AP1165" t="str">
            <v>PA</v>
          </cell>
          <cell r="AQ1165">
            <v>1000</v>
          </cell>
          <cell r="AS1165">
            <v>1000</v>
          </cell>
          <cell r="BA1165" t="e">
            <v>#N/A</v>
          </cell>
        </row>
        <row r="1166">
          <cell r="G1166" t="str">
            <v>FALTA</v>
          </cell>
          <cell r="H1166" t="str">
            <v>006291</v>
          </cell>
          <cell r="AP1166" t="str">
            <v>PA</v>
          </cell>
          <cell r="AQ1166">
            <v>650</v>
          </cell>
          <cell r="AS1166">
            <v>650</v>
          </cell>
          <cell r="BA1166" t="e">
            <v>#N/A</v>
          </cell>
        </row>
        <row r="1167">
          <cell r="G1167" t="str">
            <v>SEPARADO</v>
          </cell>
          <cell r="H1167" t="str">
            <v>006291</v>
          </cell>
          <cell r="AP1167" t="str">
            <v>PA</v>
          </cell>
          <cell r="AQ1167">
            <v>0</v>
          </cell>
          <cell r="AS1167">
            <v>0</v>
          </cell>
          <cell r="BA1167" t="e">
            <v>#N/A</v>
          </cell>
        </row>
        <row r="1168">
          <cell r="G1168" t="str">
            <v>SEPARADO</v>
          </cell>
          <cell r="H1168" t="str">
            <v>006291</v>
          </cell>
          <cell r="AP1168" t="str">
            <v>PA</v>
          </cell>
          <cell r="AQ1168">
            <v>0.2</v>
          </cell>
          <cell r="AS1168">
            <v>4</v>
          </cell>
          <cell r="BA1168" t="e">
            <v>#N/A</v>
          </cell>
        </row>
        <row r="1169">
          <cell r="G1169" t="str">
            <v>FALTA</v>
          </cell>
          <cell r="H1169" t="str">
            <v>006291</v>
          </cell>
          <cell r="AP1169" t="str">
            <v>PA</v>
          </cell>
          <cell r="AQ1169">
            <v>58</v>
          </cell>
          <cell r="AS1169">
            <v>116</v>
          </cell>
          <cell r="BA1169" t="str">
            <v>MECANICA</v>
          </cell>
        </row>
        <row r="1170">
          <cell r="G1170" t="str">
            <v>RETIRADO</v>
          </cell>
          <cell r="H1170" t="str">
            <v>006291</v>
          </cell>
          <cell r="AP1170" t="str">
            <v>PA</v>
          </cell>
          <cell r="AQ1170">
            <v>24.048400000000001</v>
          </cell>
          <cell r="AS1170">
            <v>96.193600000000004</v>
          </cell>
          <cell r="BA1170" t="str">
            <v>MECANICA</v>
          </cell>
        </row>
        <row r="1171">
          <cell r="G1171" t="str">
            <v>SEPARADO</v>
          </cell>
          <cell r="H1171" t="str">
            <v>006291</v>
          </cell>
          <cell r="AP1171" t="str">
            <v>PA</v>
          </cell>
          <cell r="AQ1171">
            <v>80</v>
          </cell>
          <cell r="AS1171">
            <v>48</v>
          </cell>
          <cell r="BA1171" t="str">
            <v>KANBAN</v>
          </cell>
        </row>
        <row r="1172">
          <cell r="G1172" t="str">
            <v>FALTA</v>
          </cell>
          <cell r="H1172" t="str">
            <v>006291</v>
          </cell>
          <cell r="AP1172" t="str">
            <v>PA</v>
          </cell>
          <cell r="AQ1172">
            <v>18876.96</v>
          </cell>
          <cell r="AR1172">
            <v>0</v>
          </cell>
          <cell r="AS1172">
            <v>18876.96</v>
          </cell>
          <cell r="BA1172" t="str">
            <v>MOTOR</v>
          </cell>
        </row>
        <row r="1173">
          <cell r="G1173" t="str">
            <v>FALTA</v>
          </cell>
          <cell r="H1173" t="str">
            <v>006291</v>
          </cell>
          <cell r="AP1173" t="str">
            <v>PA</v>
          </cell>
          <cell r="AQ1173">
            <v>6178.28</v>
          </cell>
          <cell r="AR1173">
            <v>0</v>
          </cell>
          <cell r="AS1173">
            <v>6178.28</v>
          </cell>
          <cell r="BA1173" t="str">
            <v>ALTERNADOR</v>
          </cell>
        </row>
        <row r="1174">
          <cell r="G1174" t="str">
            <v>FALTA</v>
          </cell>
          <cell r="H1174" t="str">
            <v>006291</v>
          </cell>
          <cell r="AP1174" t="str">
            <v>PA</v>
          </cell>
          <cell r="AQ1174">
            <v>52</v>
          </cell>
          <cell r="AS1174">
            <v>52</v>
          </cell>
          <cell r="BA1174" t="e">
            <v>#N/A</v>
          </cell>
        </row>
        <row r="1175">
          <cell r="G1175" t="str">
            <v>FALTA</v>
          </cell>
          <cell r="H1175" t="str">
            <v>006291</v>
          </cell>
          <cell r="AP1175" t="str">
            <v>PA</v>
          </cell>
          <cell r="AQ1175">
            <v>1059.79</v>
          </cell>
          <cell r="AR1175">
            <v>0</v>
          </cell>
          <cell r="AS1175">
            <v>1059.79</v>
          </cell>
          <cell r="BA1175" t="e">
            <v>#N/A</v>
          </cell>
        </row>
        <row r="1176">
          <cell r="G1176" t="str">
            <v>FALTA</v>
          </cell>
          <cell r="H1176" t="str">
            <v>006291</v>
          </cell>
          <cell r="AP1176" t="str">
            <v>PA</v>
          </cell>
          <cell r="AQ1176">
            <v>670</v>
          </cell>
          <cell r="AR1176">
            <v>0</v>
          </cell>
          <cell r="AS1176">
            <v>670</v>
          </cell>
          <cell r="BA1176" t="str">
            <v>MECANICA</v>
          </cell>
        </row>
        <row r="1177">
          <cell r="G1177" t="str">
            <v>FALTA</v>
          </cell>
          <cell r="H1177" t="str">
            <v>006291</v>
          </cell>
          <cell r="AP1177" t="str">
            <v>PA</v>
          </cell>
          <cell r="AQ1177">
            <v>87.63</v>
          </cell>
          <cell r="AS1177">
            <v>87.63</v>
          </cell>
          <cell r="BA1177" t="str">
            <v>SHEET METAL</v>
          </cell>
        </row>
        <row r="1178">
          <cell r="G1178" t="str">
            <v>FALTA</v>
          </cell>
          <cell r="H1178" t="str">
            <v>006291</v>
          </cell>
          <cell r="AP1178" t="str">
            <v>PA</v>
          </cell>
          <cell r="AQ1178">
            <v>550</v>
          </cell>
          <cell r="AS1178">
            <v>550</v>
          </cell>
          <cell r="BA1178" t="e">
            <v>#N/A</v>
          </cell>
        </row>
        <row r="1179">
          <cell r="G1179" t="str">
            <v>FALTA</v>
          </cell>
          <cell r="H1179" t="str">
            <v>006291</v>
          </cell>
          <cell r="AP1179" t="str">
            <v>PA</v>
          </cell>
          <cell r="AQ1179">
            <v>199.12</v>
          </cell>
          <cell r="AR1179">
            <v>0</v>
          </cell>
          <cell r="AS1179">
            <v>199.12</v>
          </cell>
          <cell r="BA1179" t="str">
            <v>ELETRICA</v>
          </cell>
        </row>
        <row r="1180">
          <cell r="G1180" t="str">
            <v>FALTA</v>
          </cell>
          <cell r="H1180" t="str">
            <v>006291</v>
          </cell>
          <cell r="AP1180" t="str">
            <v>PA</v>
          </cell>
          <cell r="AQ1180">
            <v>68.900000000000006</v>
          </cell>
          <cell r="AR1180">
            <v>0</v>
          </cell>
          <cell r="AS1180">
            <v>275.60000000000002</v>
          </cell>
          <cell r="BA1180" t="e">
            <v>#N/A</v>
          </cell>
        </row>
        <row r="1181">
          <cell r="G1181" t="str">
            <v>SEPARADO</v>
          </cell>
          <cell r="H1181" t="str">
            <v>006291</v>
          </cell>
          <cell r="AP1181" t="str">
            <v>PA</v>
          </cell>
          <cell r="AQ1181">
            <v>7.14</v>
          </cell>
          <cell r="AS1181">
            <v>14.28</v>
          </cell>
          <cell r="BA1181" t="e">
            <v>#N/A</v>
          </cell>
        </row>
        <row r="1182">
          <cell r="G1182" t="str">
            <v>SEPARADO</v>
          </cell>
          <cell r="H1182" t="str">
            <v>006291</v>
          </cell>
          <cell r="AP1182" t="str">
            <v>PA</v>
          </cell>
          <cell r="AQ1182">
            <v>5.58</v>
          </cell>
          <cell r="AS1182">
            <v>66.960000000000008</v>
          </cell>
          <cell r="BA1182" t="str">
            <v>KANBAN</v>
          </cell>
        </row>
        <row r="1183">
          <cell r="G1183" t="str">
            <v>SEPARADO</v>
          </cell>
          <cell r="H1183" t="str">
            <v>006291</v>
          </cell>
          <cell r="AP1183" t="str">
            <v>PA</v>
          </cell>
          <cell r="AQ1183">
            <v>5.1099999999999994</v>
          </cell>
          <cell r="AS1183">
            <v>40.879999999999995</v>
          </cell>
          <cell r="BA1183" t="str">
            <v>KANBAN</v>
          </cell>
        </row>
        <row r="1184">
          <cell r="G1184" t="str">
            <v>SEPARADO</v>
          </cell>
          <cell r="H1184" t="str">
            <v>006291</v>
          </cell>
          <cell r="AP1184" t="str">
            <v>PA</v>
          </cell>
          <cell r="AQ1184">
            <v>0.15</v>
          </cell>
          <cell r="AS1184">
            <v>3</v>
          </cell>
          <cell r="BA1184" t="e">
            <v>#N/A</v>
          </cell>
        </row>
        <row r="1185">
          <cell r="G1185" t="str">
            <v>FALTA</v>
          </cell>
          <cell r="H1185" t="str">
            <v>006291</v>
          </cell>
          <cell r="AP1185" t="str">
            <v>PA</v>
          </cell>
          <cell r="AQ1185">
            <v>28.5</v>
          </cell>
          <cell r="AR1185">
            <v>0</v>
          </cell>
          <cell r="AS1185">
            <v>28.5</v>
          </cell>
          <cell r="BA1185" t="e">
            <v>#N/A</v>
          </cell>
        </row>
        <row r="1186">
          <cell r="G1186" t="str">
            <v>FALTA</v>
          </cell>
          <cell r="H1186" t="str">
            <v>006291</v>
          </cell>
          <cell r="AP1186" t="str">
            <v>PA</v>
          </cell>
          <cell r="AQ1186">
            <v>28.5</v>
          </cell>
          <cell r="AR1186">
            <v>0</v>
          </cell>
          <cell r="AS1186">
            <v>28.5</v>
          </cell>
          <cell r="BA1186" t="e">
            <v>#N/A</v>
          </cell>
        </row>
        <row r="1187">
          <cell r="G1187" t="str">
            <v>FALTA</v>
          </cell>
          <cell r="H1187" t="str">
            <v>006291</v>
          </cell>
          <cell r="AP1187" t="str">
            <v>PA</v>
          </cell>
          <cell r="AQ1187">
            <v>28.5</v>
          </cell>
          <cell r="AR1187">
            <v>0</v>
          </cell>
          <cell r="AS1187">
            <v>28.5</v>
          </cell>
          <cell r="BA1187" t="e">
            <v>#N/A</v>
          </cell>
        </row>
        <row r="1188">
          <cell r="G1188" t="str">
            <v>SEPARADO</v>
          </cell>
          <cell r="H1188" t="str">
            <v>006291</v>
          </cell>
          <cell r="AP1188" t="str">
            <v>PA</v>
          </cell>
          <cell r="AQ1188">
            <v>0</v>
          </cell>
          <cell r="AS1188">
            <v>0</v>
          </cell>
          <cell r="BA1188" t="str">
            <v>KANBAN</v>
          </cell>
        </row>
        <row r="1189">
          <cell r="G1189" t="str">
            <v>FALTA</v>
          </cell>
          <cell r="H1189" t="str">
            <v>006291</v>
          </cell>
          <cell r="AP1189" t="str">
            <v>PA</v>
          </cell>
          <cell r="AQ1189">
            <v>1222.6199999999999</v>
          </cell>
          <cell r="AR1189">
            <v>0</v>
          </cell>
          <cell r="AS1189">
            <v>1222.6199999999999</v>
          </cell>
          <cell r="BA1189" t="str">
            <v>ELETRICA</v>
          </cell>
        </row>
        <row r="1190">
          <cell r="G1190" t="str">
            <v>FALTA</v>
          </cell>
          <cell r="H1190" t="str">
            <v>006291</v>
          </cell>
          <cell r="AP1190" t="str">
            <v>PA</v>
          </cell>
          <cell r="AQ1190">
            <v>422.9</v>
          </cell>
          <cell r="AR1190">
            <v>0</v>
          </cell>
          <cell r="AS1190">
            <v>422.9</v>
          </cell>
          <cell r="BA1190" t="str">
            <v>ELETRICA</v>
          </cell>
        </row>
        <row r="1191">
          <cell r="G1191" t="str">
            <v>SEPARADO</v>
          </cell>
          <cell r="H1191" t="str">
            <v>006291</v>
          </cell>
          <cell r="AP1191" t="str">
            <v>PA</v>
          </cell>
          <cell r="AQ1191">
            <v>104.97</v>
          </cell>
          <cell r="AS1191">
            <v>104.97</v>
          </cell>
          <cell r="BA1191" t="str">
            <v>ELETRICA</v>
          </cell>
        </row>
        <row r="1192">
          <cell r="G1192" t="str">
            <v>FALTA</v>
          </cell>
          <cell r="H1192" t="str">
            <v>006291</v>
          </cell>
          <cell r="AP1192" t="str">
            <v>PA</v>
          </cell>
          <cell r="AQ1192">
            <v>0</v>
          </cell>
          <cell r="AS1192">
            <v>0</v>
          </cell>
          <cell r="BA1192" t="str">
            <v>ELETRICA</v>
          </cell>
        </row>
        <row r="1193">
          <cell r="G1193" t="str">
            <v>SEPARADO</v>
          </cell>
          <cell r="H1193" t="str">
            <v>006291</v>
          </cell>
          <cell r="AP1193" t="str">
            <v>PA</v>
          </cell>
          <cell r="AQ1193">
            <v>75</v>
          </cell>
          <cell r="AS1193">
            <v>29.25</v>
          </cell>
          <cell r="BA1193" t="str">
            <v>KANBAN</v>
          </cell>
        </row>
        <row r="1194">
          <cell r="G1194" t="str">
            <v>SEPARADO</v>
          </cell>
          <cell r="H1194" t="str">
            <v>006291</v>
          </cell>
          <cell r="AP1194" t="str">
            <v>PA</v>
          </cell>
          <cell r="AQ1194">
            <v>0</v>
          </cell>
          <cell r="AS1194">
            <v>0</v>
          </cell>
          <cell r="BA1194">
            <v>0</v>
          </cell>
        </row>
        <row r="1195">
          <cell r="G1195" t="str">
            <v>SEPARADO</v>
          </cell>
          <cell r="H1195" t="str">
            <v>006291</v>
          </cell>
          <cell r="AP1195" t="str">
            <v>PA</v>
          </cell>
          <cell r="AQ1195">
            <v>10.89</v>
          </cell>
          <cell r="AS1195">
            <v>21.78</v>
          </cell>
          <cell r="BA1195" t="e">
            <v>#N/A</v>
          </cell>
        </row>
        <row r="1196">
          <cell r="G1196" t="str">
            <v>SEPARADO</v>
          </cell>
          <cell r="H1196" t="str">
            <v>006291</v>
          </cell>
          <cell r="AP1196" t="str">
            <v>PA</v>
          </cell>
          <cell r="AQ1196">
            <v>12.82</v>
          </cell>
          <cell r="AS1196">
            <v>25.64</v>
          </cell>
          <cell r="BA1196" t="e">
            <v>#N/A</v>
          </cell>
        </row>
        <row r="1197">
          <cell r="G1197" t="str">
            <v>SEPARADO</v>
          </cell>
          <cell r="H1197" t="str">
            <v>006291</v>
          </cell>
          <cell r="AP1197" t="str">
            <v>PA</v>
          </cell>
          <cell r="AQ1197">
            <v>31.06</v>
          </cell>
          <cell r="AS1197">
            <v>31.06</v>
          </cell>
          <cell r="BA1197" t="str">
            <v>ELETRICA</v>
          </cell>
        </row>
        <row r="1198">
          <cell r="G1198" t="str">
            <v>FALTA</v>
          </cell>
          <cell r="H1198" t="str">
            <v>006291</v>
          </cell>
          <cell r="AP1198" t="str">
            <v>PA</v>
          </cell>
          <cell r="AQ1198">
            <v>31.06</v>
          </cell>
          <cell r="AR1198">
            <v>6.5000000000000002E-2</v>
          </cell>
          <cell r="AS1198">
            <v>33.078899999999997</v>
          </cell>
          <cell r="BA1198" t="str">
            <v>ELETRICA</v>
          </cell>
        </row>
        <row r="1199">
          <cell r="G1199" t="str">
            <v>SEPARADO</v>
          </cell>
          <cell r="H1199" t="str">
            <v>006291</v>
          </cell>
          <cell r="AP1199" t="str">
            <v>PA</v>
          </cell>
          <cell r="AQ1199">
            <v>0</v>
          </cell>
          <cell r="AS1199">
            <v>0</v>
          </cell>
          <cell r="BA1199" t="str">
            <v>ELETRICA</v>
          </cell>
        </row>
        <row r="1200">
          <cell r="G1200" t="str">
            <v>RETIRADO</v>
          </cell>
          <cell r="H1200" t="str">
            <v>006291</v>
          </cell>
          <cell r="AP1200" t="str">
            <v>PA</v>
          </cell>
          <cell r="AQ1200">
            <v>0</v>
          </cell>
          <cell r="AS1200">
            <v>0</v>
          </cell>
          <cell r="BA1200" t="e">
            <v>#N/A</v>
          </cell>
        </row>
        <row r="1201">
          <cell r="G1201" t="str">
            <v>SEPARADO</v>
          </cell>
          <cell r="H1201" t="str">
            <v>006291</v>
          </cell>
          <cell r="AP1201" t="str">
            <v>PA</v>
          </cell>
          <cell r="AQ1201">
            <v>10.2811</v>
          </cell>
          <cell r="AS1201">
            <v>5.1405500000000002</v>
          </cell>
          <cell r="BA1201" t="str">
            <v>KANBAN</v>
          </cell>
        </row>
        <row r="1202">
          <cell r="G1202" t="str">
            <v>SEPARADO</v>
          </cell>
          <cell r="H1202" t="str">
            <v>006291</v>
          </cell>
          <cell r="AP1202" t="str">
            <v>PA</v>
          </cell>
          <cell r="AQ1202">
            <v>9.06</v>
          </cell>
          <cell r="AS1202">
            <v>18.12</v>
          </cell>
          <cell r="BA1202" t="str">
            <v>ELETRICA</v>
          </cell>
        </row>
        <row r="1203">
          <cell r="G1203" t="str">
            <v>FALTA</v>
          </cell>
          <cell r="H1203" t="str">
            <v>006291</v>
          </cell>
          <cell r="AP1203" t="str">
            <v>PA</v>
          </cell>
          <cell r="AQ1203">
            <v>90</v>
          </cell>
          <cell r="AR1203">
            <v>6.5000000000000002E-2</v>
          </cell>
          <cell r="AS1203">
            <v>287.54999999999995</v>
          </cell>
          <cell r="BA1203">
            <v>0</v>
          </cell>
        </row>
        <row r="1204">
          <cell r="G1204" t="str">
            <v>FALTA</v>
          </cell>
          <cell r="H1204" t="str">
            <v>006291</v>
          </cell>
          <cell r="AP1204" t="str">
            <v>PA</v>
          </cell>
          <cell r="AQ1204">
            <v>825</v>
          </cell>
          <cell r="AR1204">
            <v>0</v>
          </cell>
          <cell r="AS1204">
            <v>825</v>
          </cell>
          <cell r="BA1204" t="e">
            <v>#N/A</v>
          </cell>
        </row>
        <row r="1205">
          <cell r="G1205" t="str">
            <v>FALTA</v>
          </cell>
          <cell r="H1205" t="str">
            <v>006291</v>
          </cell>
          <cell r="AP1205" t="str">
            <v>PA</v>
          </cell>
          <cell r="AQ1205">
            <v>40.83</v>
          </cell>
          <cell r="AR1205">
            <v>9.7500000000000003E-2</v>
          </cell>
          <cell r="AS1205">
            <v>44.810924999999997</v>
          </cell>
          <cell r="BA1205" t="e">
            <v>#N/A</v>
          </cell>
        </row>
        <row r="1206">
          <cell r="G1206" t="str">
            <v>FALTA</v>
          </cell>
          <cell r="H1206" t="str">
            <v>006291</v>
          </cell>
          <cell r="AP1206" t="str">
            <v>PA</v>
          </cell>
          <cell r="AQ1206">
            <v>1200</v>
          </cell>
          <cell r="AS1206">
            <v>1200</v>
          </cell>
          <cell r="BA1206" t="e">
            <v>#N/A</v>
          </cell>
        </row>
        <row r="1207">
          <cell r="G1207" t="str">
            <v>FALTA</v>
          </cell>
          <cell r="H1207" t="str">
            <v>006291</v>
          </cell>
          <cell r="AP1207" t="str">
            <v>PA</v>
          </cell>
          <cell r="AQ1207">
            <v>300</v>
          </cell>
          <cell r="AS1207">
            <v>300</v>
          </cell>
          <cell r="BA1207" t="e">
            <v>#N/A</v>
          </cell>
        </row>
        <row r="1208">
          <cell r="G1208" t="str">
            <v>FALTA</v>
          </cell>
          <cell r="H1208" t="str">
            <v>006291</v>
          </cell>
          <cell r="AP1208" t="str">
            <v>PA</v>
          </cell>
          <cell r="AQ1208">
            <v>250</v>
          </cell>
          <cell r="AS1208">
            <v>250</v>
          </cell>
          <cell r="BA1208" t="e">
            <v>#N/A</v>
          </cell>
        </row>
        <row r="1209">
          <cell r="G1209" t="str">
            <v>SEPARADO</v>
          </cell>
          <cell r="H1209" t="str">
            <v>006291</v>
          </cell>
          <cell r="AP1209" t="str">
            <v>PA</v>
          </cell>
          <cell r="AQ1209">
            <v>0</v>
          </cell>
          <cell r="AS1209">
            <v>0</v>
          </cell>
          <cell r="BA1209" t="e">
            <v>#N/A</v>
          </cell>
        </row>
        <row r="1210">
          <cell r="G1210" t="str">
            <v>FALTA</v>
          </cell>
          <cell r="H1210" t="str">
            <v>006291</v>
          </cell>
          <cell r="AP1210" t="str">
            <v>PA</v>
          </cell>
          <cell r="AQ1210">
            <v>16.100000000000001</v>
          </cell>
          <cell r="AR1210">
            <v>0</v>
          </cell>
          <cell r="AS1210">
            <v>32.200000000000003</v>
          </cell>
          <cell r="BA1210" t="str">
            <v>ELETRICA</v>
          </cell>
        </row>
        <row r="1211">
          <cell r="G1211" t="str">
            <v>SEPARADO</v>
          </cell>
          <cell r="H1211" t="str">
            <v>006291</v>
          </cell>
          <cell r="AP1211" t="str">
            <v>PA</v>
          </cell>
          <cell r="AQ1211">
            <v>38.54</v>
          </cell>
          <cell r="AR1211">
            <v>0</v>
          </cell>
          <cell r="AS1211">
            <v>38.54</v>
          </cell>
          <cell r="BA1211" t="str">
            <v>SHEET METAL</v>
          </cell>
        </row>
        <row r="1212">
          <cell r="G1212" t="str">
            <v>FALTA</v>
          </cell>
          <cell r="H1212" t="str">
            <v>006291</v>
          </cell>
          <cell r="AP1212" t="str">
            <v>PA</v>
          </cell>
          <cell r="AQ1212">
            <v>0.61</v>
          </cell>
          <cell r="AS1212">
            <v>1.22</v>
          </cell>
          <cell r="BA1212" t="e">
            <v>#N/A</v>
          </cell>
        </row>
        <row r="1213">
          <cell r="G1213" t="str">
            <v>SEPARADO</v>
          </cell>
          <cell r="H1213" t="str">
            <v>006291</v>
          </cell>
          <cell r="AP1213" t="str">
            <v>PA</v>
          </cell>
          <cell r="AQ1213">
            <v>0</v>
          </cell>
          <cell r="AS1213">
            <v>0</v>
          </cell>
          <cell r="BA1213" t="e">
            <v>#N/A</v>
          </cell>
        </row>
        <row r="1214">
          <cell r="G1214" t="str">
            <v>SEPARADO</v>
          </cell>
          <cell r="H1214" t="str">
            <v>006291</v>
          </cell>
          <cell r="AP1214" t="str">
            <v>PA</v>
          </cell>
          <cell r="AQ1214">
            <v>0</v>
          </cell>
          <cell r="AS1214">
            <v>0</v>
          </cell>
          <cell r="BA1214" t="e">
            <v>#N/A</v>
          </cell>
        </row>
        <row r="1215">
          <cell r="G1215" t="str">
            <v>FALTA</v>
          </cell>
          <cell r="H1215" t="str">
            <v>006291</v>
          </cell>
          <cell r="AP1215" t="str">
            <v>PA</v>
          </cell>
          <cell r="AQ1215">
            <v>48.61</v>
          </cell>
          <cell r="AR1215">
            <v>6.5000000000000002E-2</v>
          </cell>
          <cell r="AS1215">
            <v>103.5393</v>
          </cell>
          <cell r="BA1215" t="e">
            <v>#N/A</v>
          </cell>
        </row>
        <row r="1216">
          <cell r="G1216" t="str">
            <v>SEPARADO</v>
          </cell>
          <cell r="H1216" t="str">
            <v>006291</v>
          </cell>
          <cell r="AP1216" t="str">
            <v>PA</v>
          </cell>
          <cell r="AQ1216">
            <v>35</v>
          </cell>
          <cell r="AS1216">
            <v>35</v>
          </cell>
          <cell r="BA1216" t="e">
            <v>#N/A</v>
          </cell>
        </row>
        <row r="1217">
          <cell r="G1217" t="str">
            <v>FALTA</v>
          </cell>
          <cell r="H1217" t="str">
            <v>006291</v>
          </cell>
          <cell r="AP1217" t="str">
            <v>PA</v>
          </cell>
          <cell r="AQ1217">
            <v>250.11</v>
          </cell>
          <cell r="AR1217">
            <v>3.2500000000000001E-2</v>
          </cell>
          <cell r="AS1217">
            <v>516.47715000000005</v>
          </cell>
          <cell r="BA1217" t="e">
            <v>#N/A</v>
          </cell>
        </row>
        <row r="1218">
          <cell r="G1218" t="str">
            <v>FALTA</v>
          </cell>
          <cell r="H1218" t="str">
            <v>006291</v>
          </cell>
          <cell r="AP1218" t="str">
            <v>PA</v>
          </cell>
          <cell r="AQ1218">
            <v>25.76</v>
          </cell>
          <cell r="AR1218">
            <v>9.7500000000000003E-2</v>
          </cell>
          <cell r="AS1218">
            <v>28.271600000000003</v>
          </cell>
          <cell r="BA1218" t="e">
            <v>#N/A</v>
          </cell>
        </row>
        <row r="1219">
          <cell r="G1219" t="str">
            <v>SEPARADO</v>
          </cell>
          <cell r="H1219" t="str">
            <v>006291</v>
          </cell>
          <cell r="AP1219" t="str">
            <v>PA</v>
          </cell>
          <cell r="AQ1219">
            <v>7.14</v>
          </cell>
          <cell r="AS1219">
            <v>21.419999999999998</v>
          </cell>
          <cell r="BA1219" t="e">
            <v>#N/A</v>
          </cell>
        </row>
        <row r="1220">
          <cell r="G1220" t="str">
            <v>RETIRADO</v>
          </cell>
          <cell r="H1220" t="str">
            <v>006291</v>
          </cell>
          <cell r="AP1220" t="str">
            <v>PA</v>
          </cell>
          <cell r="AQ1220">
            <v>1027.72</v>
          </cell>
          <cell r="AR1220">
            <v>0</v>
          </cell>
          <cell r="AS1220">
            <v>1027.72</v>
          </cell>
          <cell r="BA1220" t="str">
            <v>ELETRICA</v>
          </cell>
        </row>
        <row r="1221">
          <cell r="G1221" t="str">
            <v>FALTA</v>
          </cell>
          <cell r="H1221" t="str">
            <v>006291</v>
          </cell>
          <cell r="AP1221" t="str">
            <v>PA</v>
          </cell>
          <cell r="AQ1221">
            <v>1027.72</v>
          </cell>
          <cell r="AR1221">
            <v>0</v>
          </cell>
          <cell r="AS1221">
            <v>1027.72</v>
          </cell>
          <cell r="BA1221" t="e">
            <v>#N/A</v>
          </cell>
        </row>
        <row r="1222">
          <cell r="G1222" t="str">
            <v>FALTA</v>
          </cell>
          <cell r="H1222" t="str">
            <v>006291</v>
          </cell>
          <cell r="AP1222" t="str">
            <v>PA</v>
          </cell>
          <cell r="AQ1222">
            <v>523.61</v>
          </cell>
          <cell r="AR1222">
            <v>0</v>
          </cell>
          <cell r="AS1222">
            <v>523.61</v>
          </cell>
          <cell r="BA1222" t="e">
            <v>#N/A</v>
          </cell>
        </row>
        <row r="1223">
          <cell r="G1223" t="str">
            <v>FALTA</v>
          </cell>
          <cell r="H1223" t="str">
            <v>006291</v>
          </cell>
          <cell r="AP1223" t="str">
            <v>PA</v>
          </cell>
          <cell r="AQ1223">
            <v>5.55</v>
          </cell>
          <cell r="AR1223">
            <v>9.7500000000000003E-2</v>
          </cell>
          <cell r="AS1223">
            <v>24.3645</v>
          </cell>
          <cell r="BA1223" t="str">
            <v>SHEET METAL</v>
          </cell>
        </row>
        <row r="1224">
          <cell r="G1224" t="str">
            <v>FALTA</v>
          </cell>
          <cell r="H1224" t="str">
            <v>006291</v>
          </cell>
          <cell r="AP1224" t="str">
            <v>PA</v>
          </cell>
          <cell r="AQ1224">
            <v>9.33</v>
          </cell>
          <cell r="AR1224">
            <v>9.7500000000000003E-2</v>
          </cell>
          <cell r="AS1224">
            <v>30.719025000000002</v>
          </cell>
          <cell r="BA1224" t="str">
            <v>ELETRICA</v>
          </cell>
        </row>
        <row r="1225">
          <cell r="G1225" t="str">
            <v>FALTA</v>
          </cell>
          <cell r="H1225" t="str">
            <v>006291</v>
          </cell>
          <cell r="AP1225" t="str">
            <v>PA</v>
          </cell>
          <cell r="AQ1225">
            <v>9.33</v>
          </cell>
          <cell r="AR1225">
            <v>9.7500000000000003E-2</v>
          </cell>
          <cell r="AS1225">
            <v>61.438050000000004</v>
          </cell>
          <cell r="BA1225" t="str">
            <v>ELETRICA</v>
          </cell>
        </row>
        <row r="1226">
          <cell r="G1226" t="str">
            <v>SEPARADO</v>
          </cell>
          <cell r="H1226" t="str">
            <v>006291</v>
          </cell>
          <cell r="AP1226" t="str">
            <v>PA</v>
          </cell>
          <cell r="AQ1226">
            <v>63</v>
          </cell>
          <cell r="AS1226">
            <v>126</v>
          </cell>
          <cell r="BA1226" t="str">
            <v>ELETRICA</v>
          </cell>
        </row>
        <row r="1227">
          <cell r="G1227" t="str">
            <v>SEPARADO</v>
          </cell>
          <cell r="H1227" t="str">
            <v>006291</v>
          </cell>
          <cell r="AP1227" t="str">
            <v>PA</v>
          </cell>
          <cell r="AQ1227">
            <v>59.13</v>
          </cell>
          <cell r="AS1227">
            <v>59.13</v>
          </cell>
          <cell r="BA1227" t="str">
            <v>ELETRICA</v>
          </cell>
        </row>
        <row r="1228">
          <cell r="G1228" t="str">
            <v>FALTA</v>
          </cell>
          <cell r="H1228" t="str">
            <v>006291</v>
          </cell>
          <cell r="AP1228" t="str">
            <v>PA</v>
          </cell>
          <cell r="AQ1228">
            <v>40.97</v>
          </cell>
          <cell r="AR1228">
            <v>9.7500000000000003E-2</v>
          </cell>
          <cell r="AS1228">
            <v>44.964574999999996</v>
          </cell>
          <cell r="BA1228" t="str">
            <v>ELETRICA</v>
          </cell>
        </row>
        <row r="1229">
          <cell r="G1229" t="str">
            <v>SEPARADO</v>
          </cell>
          <cell r="H1229" t="str">
            <v>006291</v>
          </cell>
          <cell r="AP1229" t="str">
            <v>PA</v>
          </cell>
          <cell r="AQ1229">
            <v>25.7</v>
          </cell>
          <cell r="AS1229">
            <v>25.7</v>
          </cell>
          <cell r="BA1229" t="str">
            <v>ELETRICA</v>
          </cell>
        </row>
        <row r="1230">
          <cell r="G1230" t="str">
            <v>SEPARADO</v>
          </cell>
          <cell r="H1230" t="str">
            <v>006291</v>
          </cell>
          <cell r="AP1230" t="str">
            <v>PA</v>
          </cell>
          <cell r="AQ1230">
            <v>39.17</v>
          </cell>
          <cell r="AS1230">
            <v>78.34</v>
          </cell>
          <cell r="BA1230" t="str">
            <v>ELETRICA</v>
          </cell>
        </row>
        <row r="1231">
          <cell r="G1231" t="str">
            <v>SEPARADO</v>
          </cell>
          <cell r="H1231" t="str">
            <v>006291</v>
          </cell>
          <cell r="AP1231" t="str">
            <v>PA</v>
          </cell>
          <cell r="AQ1231">
            <v>52.9634</v>
          </cell>
          <cell r="AS1231">
            <v>1414.1227799999999</v>
          </cell>
          <cell r="BA1231" t="e">
            <v>#N/A</v>
          </cell>
        </row>
        <row r="1232">
          <cell r="G1232" t="str">
            <v>SEPARADO</v>
          </cell>
          <cell r="H1232" t="str">
            <v>006291</v>
          </cell>
          <cell r="AP1232" t="str">
            <v>PA</v>
          </cell>
          <cell r="AQ1232">
            <v>16.100000000000001</v>
          </cell>
          <cell r="AS1232">
            <v>16.100000000000001</v>
          </cell>
          <cell r="BA1232" t="str">
            <v>KANBAN</v>
          </cell>
        </row>
        <row r="1233">
          <cell r="G1233" t="str">
            <v>SEPARADO</v>
          </cell>
          <cell r="H1233" t="str">
            <v>006291</v>
          </cell>
          <cell r="AP1233" t="str">
            <v>PA</v>
          </cell>
          <cell r="AQ1233">
            <v>16.39</v>
          </cell>
          <cell r="AS1233">
            <v>16.39</v>
          </cell>
          <cell r="BA1233" t="str">
            <v>KANBAN</v>
          </cell>
        </row>
        <row r="1234">
          <cell r="G1234" t="str">
            <v>FALTA</v>
          </cell>
          <cell r="H1234" t="str">
            <v>006291</v>
          </cell>
          <cell r="AP1234" t="str">
            <v>PA</v>
          </cell>
          <cell r="AQ1234">
            <v>1.38</v>
          </cell>
          <cell r="AR1234">
            <v>9.7500000000000003E-2</v>
          </cell>
          <cell r="AS1234">
            <v>7.5727499999999992</v>
          </cell>
          <cell r="BA1234" t="e">
            <v>#N/A</v>
          </cell>
        </row>
        <row r="1235">
          <cell r="G1235" t="str">
            <v>FALTA</v>
          </cell>
          <cell r="H1235" t="str">
            <v>006291</v>
          </cell>
          <cell r="AP1235" t="str">
            <v>PA</v>
          </cell>
          <cell r="AQ1235">
            <v>1.9</v>
          </cell>
          <cell r="AR1235">
            <v>9.7500000000000003E-2</v>
          </cell>
          <cell r="AS1235">
            <v>2.0852499999999998</v>
          </cell>
          <cell r="BA1235" t="e">
            <v>#N/A</v>
          </cell>
        </row>
        <row r="1236">
          <cell r="G1236" t="str">
            <v>FALTA</v>
          </cell>
          <cell r="H1236" t="str">
            <v>006291</v>
          </cell>
          <cell r="AP1236" t="str">
            <v>PA</v>
          </cell>
          <cell r="AQ1236">
            <v>2.0099999999999998</v>
          </cell>
          <cell r="AR1236">
            <v>9.7500000000000003E-2</v>
          </cell>
          <cell r="AS1236">
            <v>2.2059749999999996</v>
          </cell>
          <cell r="BA1236" t="e">
            <v>#N/A</v>
          </cell>
        </row>
        <row r="1237">
          <cell r="G1237" t="str">
            <v>FALTA</v>
          </cell>
          <cell r="H1237" t="str">
            <v>006291</v>
          </cell>
          <cell r="AP1237" t="str">
            <v>PA</v>
          </cell>
          <cell r="AQ1237">
            <v>1.38</v>
          </cell>
          <cell r="AR1237">
            <v>9.7500000000000003E-2</v>
          </cell>
          <cell r="AS1237">
            <v>1.5145499999999998</v>
          </cell>
          <cell r="BA1237" t="e">
            <v>#N/A</v>
          </cell>
        </row>
        <row r="1238">
          <cell r="G1238" t="str">
            <v>FALTA</v>
          </cell>
          <cell r="H1238" t="str">
            <v>006291</v>
          </cell>
          <cell r="AP1238" t="str">
            <v>PA</v>
          </cell>
          <cell r="AQ1238">
            <v>2.06</v>
          </cell>
          <cell r="AR1238">
            <v>9.7500000000000003E-2</v>
          </cell>
          <cell r="AS1238">
            <v>2.26085</v>
          </cell>
          <cell r="BA1238" t="e">
            <v>#N/A</v>
          </cell>
        </row>
        <row r="1239">
          <cell r="G1239" t="str">
            <v>SEPARADO</v>
          </cell>
          <cell r="H1239" t="str">
            <v>006291</v>
          </cell>
          <cell r="AP1239" t="str">
            <v>PA</v>
          </cell>
          <cell r="AQ1239">
            <v>79.52</v>
          </cell>
          <cell r="AS1239">
            <v>12.7232</v>
          </cell>
          <cell r="BA1239" t="str">
            <v>ELETRICA</v>
          </cell>
        </row>
        <row r="1240">
          <cell r="G1240" t="str">
            <v>FALTA</v>
          </cell>
          <cell r="H1240" t="str">
            <v>006291</v>
          </cell>
          <cell r="AP1240" t="str">
            <v>PA</v>
          </cell>
          <cell r="AQ1240">
            <v>17.41</v>
          </cell>
          <cell r="AR1240">
            <v>9.7500000000000003E-2</v>
          </cell>
          <cell r="AS1240">
            <v>19.107475000000001</v>
          </cell>
          <cell r="BA1240" t="e">
            <v>#N/A</v>
          </cell>
        </row>
        <row r="1241">
          <cell r="G1241" t="str">
            <v>FALTA</v>
          </cell>
          <cell r="H1241" t="str">
            <v>006291</v>
          </cell>
          <cell r="AP1241" t="str">
            <v>PA</v>
          </cell>
          <cell r="AQ1241">
            <v>2.19</v>
          </cell>
          <cell r="AR1241">
            <v>9.7199999999999995E-2</v>
          </cell>
          <cell r="AS1241">
            <v>2.4028679999999998</v>
          </cell>
          <cell r="BA1241" t="e">
            <v>#N/A</v>
          </cell>
        </row>
        <row r="1242">
          <cell r="G1242" t="str">
            <v>FALTA</v>
          </cell>
          <cell r="H1242" t="str">
            <v>006291</v>
          </cell>
          <cell r="AP1242" t="str">
            <v>PA</v>
          </cell>
          <cell r="AQ1242">
            <v>35.409999999999997</v>
          </cell>
          <cell r="AR1242">
            <v>3.2500000000000001E-2</v>
          </cell>
          <cell r="AS1242">
            <v>36.560824999999994</v>
          </cell>
          <cell r="BA1242" t="e">
            <v>#N/A</v>
          </cell>
        </row>
        <row r="1243">
          <cell r="G1243" t="str">
            <v>FALTA</v>
          </cell>
          <cell r="H1243" t="str">
            <v>006291</v>
          </cell>
          <cell r="AP1243" t="str">
            <v>PA</v>
          </cell>
          <cell r="AQ1243">
            <v>43.17</v>
          </cell>
          <cell r="AR1243">
            <v>6.5000000000000002E-2</v>
          </cell>
          <cell r="AS1243">
            <v>45.976050000000001</v>
          </cell>
          <cell r="BA1243" t="e">
            <v>#N/A</v>
          </cell>
        </row>
        <row r="1244">
          <cell r="G1244" t="str">
            <v>FALTA</v>
          </cell>
          <cell r="H1244" t="str">
            <v>006293</v>
          </cell>
          <cell r="AP1244" t="str">
            <v>PA</v>
          </cell>
          <cell r="AQ1244">
            <v>1370.12</v>
          </cell>
          <cell r="AR1244">
            <v>0</v>
          </cell>
          <cell r="AS1244">
            <v>1370.12</v>
          </cell>
          <cell r="BA1244" t="str">
            <v>MECANICA</v>
          </cell>
        </row>
        <row r="1245">
          <cell r="G1245" t="str">
            <v>FALTA</v>
          </cell>
          <cell r="H1245" t="str">
            <v>006293</v>
          </cell>
          <cell r="AP1245" t="str">
            <v>PA</v>
          </cell>
          <cell r="AQ1245">
            <v>200</v>
          </cell>
          <cell r="AS1245">
            <v>200</v>
          </cell>
          <cell r="BA1245" t="e">
            <v>#N/A</v>
          </cell>
        </row>
        <row r="1246">
          <cell r="G1246" t="str">
            <v>FALTA</v>
          </cell>
          <cell r="H1246" t="str">
            <v>006293</v>
          </cell>
          <cell r="AP1246" t="str">
            <v>PA</v>
          </cell>
          <cell r="AQ1246">
            <v>350</v>
          </cell>
          <cell r="AS1246">
            <v>350</v>
          </cell>
          <cell r="BA1246" t="e">
            <v>#N/A</v>
          </cell>
        </row>
        <row r="1247">
          <cell r="G1247" t="str">
            <v>FALTA</v>
          </cell>
          <cell r="H1247" t="str">
            <v>006293</v>
          </cell>
          <cell r="AP1247" t="str">
            <v>PA</v>
          </cell>
          <cell r="AQ1247">
            <v>41.66</v>
          </cell>
          <cell r="AR1247">
            <v>0</v>
          </cell>
          <cell r="AS1247">
            <v>83.32</v>
          </cell>
          <cell r="BA1247" t="e">
            <v>#N/A</v>
          </cell>
        </row>
        <row r="1248">
          <cell r="G1248" t="str">
            <v>FALTA</v>
          </cell>
          <cell r="H1248" t="str">
            <v>006293</v>
          </cell>
          <cell r="AP1248" t="str">
            <v>PA</v>
          </cell>
          <cell r="AQ1248">
            <v>1139.55</v>
          </cell>
          <cell r="AR1248">
            <v>0</v>
          </cell>
          <cell r="AS1248">
            <v>1139.55</v>
          </cell>
          <cell r="BA1248" t="e">
            <v>#N/A</v>
          </cell>
        </row>
        <row r="1249">
          <cell r="G1249" t="str">
            <v>FALTA</v>
          </cell>
          <cell r="H1249" t="str">
            <v>006293</v>
          </cell>
          <cell r="AP1249" t="str">
            <v>PA</v>
          </cell>
          <cell r="AQ1249">
            <v>457.8</v>
          </cell>
          <cell r="AR1249">
            <v>0</v>
          </cell>
          <cell r="AS1249">
            <v>457.8</v>
          </cell>
          <cell r="BA1249" t="e">
            <v>#N/A</v>
          </cell>
        </row>
        <row r="1250">
          <cell r="G1250" t="str">
            <v>FALTA</v>
          </cell>
          <cell r="H1250" t="str">
            <v>006293</v>
          </cell>
          <cell r="AP1250" t="str">
            <v>PA</v>
          </cell>
          <cell r="AQ1250">
            <v>348</v>
          </cell>
          <cell r="AR1250">
            <v>0</v>
          </cell>
          <cell r="AS1250">
            <v>348</v>
          </cell>
          <cell r="BA1250" t="e">
            <v>#N/A</v>
          </cell>
        </row>
        <row r="1251">
          <cell r="G1251" t="str">
            <v>FALTA</v>
          </cell>
          <cell r="H1251" t="str">
            <v>006293</v>
          </cell>
          <cell r="AP1251" t="str">
            <v>PA</v>
          </cell>
          <cell r="AQ1251">
            <v>558.44000000000005</v>
          </cell>
          <cell r="AR1251">
            <v>6.5000000000000002E-2</v>
          </cell>
          <cell r="AS1251">
            <v>594.73860000000002</v>
          </cell>
          <cell r="BA1251" t="str">
            <v>MECANICA</v>
          </cell>
        </row>
        <row r="1252">
          <cell r="G1252" t="str">
            <v>SEPARADO</v>
          </cell>
          <cell r="H1252" t="str">
            <v>006293</v>
          </cell>
          <cell r="AP1252" t="str">
            <v>PA</v>
          </cell>
          <cell r="AQ1252">
            <v>68.59</v>
          </cell>
          <cell r="AS1252">
            <v>137.18</v>
          </cell>
          <cell r="BA1252" t="str">
            <v>MECANICA</v>
          </cell>
        </row>
        <row r="1253">
          <cell r="G1253" t="str">
            <v>SEPARADO</v>
          </cell>
          <cell r="H1253" t="str">
            <v>006293</v>
          </cell>
          <cell r="AP1253" t="str">
            <v>PA</v>
          </cell>
          <cell r="AQ1253">
            <v>33.840000000000003</v>
          </cell>
          <cell r="AS1253">
            <v>67.680000000000007</v>
          </cell>
          <cell r="BA1253" t="e">
            <v>#N/A</v>
          </cell>
        </row>
        <row r="1254">
          <cell r="G1254" t="str">
            <v>FALTA</v>
          </cell>
          <cell r="H1254" t="str">
            <v>006293</v>
          </cell>
          <cell r="AP1254" t="str">
            <v>PA</v>
          </cell>
          <cell r="AQ1254">
            <v>3460.02</v>
          </cell>
          <cell r="AR1254">
            <v>0</v>
          </cell>
          <cell r="AS1254">
            <v>3460.02</v>
          </cell>
          <cell r="BA1254" t="e">
            <v>#N/A</v>
          </cell>
        </row>
        <row r="1255">
          <cell r="G1255" t="str">
            <v>FALTA</v>
          </cell>
          <cell r="H1255" t="str">
            <v>006293</v>
          </cell>
          <cell r="AP1255" t="str">
            <v>PA</v>
          </cell>
          <cell r="AQ1255">
            <v>37.340000000000003</v>
          </cell>
          <cell r="AR1255">
            <v>5.1999999999999998E-2</v>
          </cell>
          <cell r="AS1255">
            <v>78.563360000000003</v>
          </cell>
          <cell r="BA1255" t="e">
            <v>#N/A</v>
          </cell>
        </row>
        <row r="1256">
          <cell r="G1256" t="str">
            <v>FALTA</v>
          </cell>
          <cell r="H1256" t="str">
            <v>006293</v>
          </cell>
          <cell r="AP1256" t="str">
            <v>PA</v>
          </cell>
          <cell r="AQ1256">
            <v>503.31</v>
          </cell>
          <cell r="AR1256">
            <v>0</v>
          </cell>
          <cell r="AS1256">
            <v>503.31</v>
          </cell>
          <cell r="BA1256" t="str">
            <v>MECANICA</v>
          </cell>
        </row>
        <row r="1257">
          <cell r="G1257" t="str">
            <v>FALTA</v>
          </cell>
          <cell r="H1257" t="str">
            <v>006293</v>
          </cell>
          <cell r="AP1257" t="str">
            <v>PA</v>
          </cell>
          <cell r="AQ1257">
            <v>107.35</v>
          </cell>
          <cell r="AR1257">
            <v>0</v>
          </cell>
          <cell r="AS1257">
            <v>107.35</v>
          </cell>
          <cell r="BA1257" t="e">
            <v>#N/A</v>
          </cell>
        </row>
        <row r="1258">
          <cell r="G1258" t="str">
            <v>FALTA</v>
          </cell>
          <cell r="H1258" t="str">
            <v>006293</v>
          </cell>
          <cell r="AP1258" t="str">
            <v>PA</v>
          </cell>
          <cell r="AQ1258">
            <v>5</v>
          </cell>
          <cell r="AR1258">
            <v>0</v>
          </cell>
          <cell r="AS1258">
            <v>20</v>
          </cell>
          <cell r="BA1258" t="e">
            <v>#N/A</v>
          </cell>
        </row>
        <row r="1259">
          <cell r="G1259" t="str">
            <v>FALTA</v>
          </cell>
          <cell r="H1259" t="str">
            <v>006293</v>
          </cell>
          <cell r="AP1259" t="str">
            <v>PA</v>
          </cell>
          <cell r="AQ1259">
            <v>11</v>
          </cell>
          <cell r="AR1259">
            <v>0</v>
          </cell>
          <cell r="AS1259">
            <v>11</v>
          </cell>
          <cell r="BA1259" t="e">
            <v>#N/A</v>
          </cell>
        </row>
        <row r="1260">
          <cell r="G1260" t="str">
            <v>FALTA</v>
          </cell>
          <cell r="H1260" t="str">
            <v>006293</v>
          </cell>
          <cell r="AP1260" t="str">
            <v>PA</v>
          </cell>
          <cell r="AQ1260">
            <v>37.340000000000003</v>
          </cell>
          <cell r="AR1260">
            <v>5.1999999999999998E-2</v>
          </cell>
          <cell r="AS1260">
            <v>39.281680000000001</v>
          </cell>
          <cell r="BA1260" t="e">
            <v>#N/A</v>
          </cell>
        </row>
        <row r="1261">
          <cell r="G1261" t="str">
            <v>RETIRADO</v>
          </cell>
          <cell r="H1261" t="str">
            <v>006293</v>
          </cell>
          <cell r="AP1261" t="str">
            <v>PA</v>
          </cell>
          <cell r="AQ1261">
            <v>102</v>
          </cell>
          <cell r="AR1261">
            <v>0</v>
          </cell>
          <cell r="AS1261">
            <v>173.4</v>
          </cell>
          <cell r="BA1261" t="e">
            <v>#N/A</v>
          </cell>
        </row>
        <row r="1262">
          <cell r="G1262" t="str">
            <v>FALTA</v>
          </cell>
          <cell r="H1262" t="str">
            <v>006293</v>
          </cell>
          <cell r="AP1262" t="str">
            <v>PA</v>
          </cell>
          <cell r="AQ1262">
            <v>896.34</v>
          </cell>
          <cell r="AR1262">
            <v>0</v>
          </cell>
          <cell r="AS1262">
            <v>896.34</v>
          </cell>
          <cell r="BA1262" t="e">
            <v>#N/A</v>
          </cell>
        </row>
        <row r="1263">
          <cell r="G1263" t="str">
            <v>RETIRADO</v>
          </cell>
          <cell r="H1263" t="str">
            <v>006293</v>
          </cell>
          <cell r="AP1263" t="str">
            <v>PA</v>
          </cell>
          <cell r="AQ1263">
            <v>331.2</v>
          </cell>
          <cell r="AR1263">
            <v>6.5000000000000002E-2</v>
          </cell>
          <cell r="AS1263">
            <v>352.72800000000001</v>
          </cell>
          <cell r="BA1263" t="e">
            <v>#N/A</v>
          </cell>
        </row>
        <row r="1264">
          <cell r="G1264" t="str">
            <v>FALTA</v>
          </cell>
          <cell r="H1264" t="str">
            <v>006293</v>
          </cell>
          <cell r="AP1264" t="str">
            <v>PA</v>
          </cell>
          <cell r="AQ1264">
            <v>28.5</v>
          </cell>
          <cell r="AR1264">
            <v>0</v>
          </cell>
          <cell r="AS1264">
            <v>57</v>
          </cell>
          <cell r="BA1264" t="e">
            <v>#N/A</v>
          </cell>
        </row>
        <row r="1265">
          <cell r="G1265" t="str">
            <v>FALTA</v>
          </cell>
          <cell r="H1265" t="str">
            <v>006293</v>
          </cell>
          <cell r="AP1265" t="str">
            <v>PA</v>
          </cell>
          <cell r="AQ1265">
            <v>32.5</v>
          </cell>
          <cell r="AR1265">
            <v>0</v>
          </cell>
          <cell r="AS1265">
            <v>195</v>
          </cell>
          <cell r="BA1265" t="e">
            <v>#N/A</v>
          </cell>
        </row>
        <row r="1266">
          <cell r="G1266" t="str">
            <v>FALTA</v>
          </cell>
          <cell r="H1266" t="str">
            <v>006293</v>
          </cell>
          <cell r="AP1266" t="str">
            <v>PA</v>
          </cell>
          <cell r="AQ1266">
            <v>15.17</v>
          </cell>
          <cell r="AR1266">
            <v>0</v>
          </cell>
          <cell r="AS1266">
            <v>15.17</v>
          </cell>
          <cell r="BA1266" t="str">
            <v>MECANICA</v>
          </cell>
        </row>
        <row r="1267">
          <cell r="G1267" t="str">
            <v>FALTA</v>
          </cell>
          <cell r="H1267" t="str">
            <v>006293</v>
          </cell>
          <cell r="AP1267" t="str">
            <v>PA</v>
          </cell>
          <cell r="AQ1267">
            <v>26.56</v>
          </cell>
          <cell r="AR1267">
            <v>0</v>
          </cell>
          <cell r="AS1267">
            <v>26.56</v>
          </cell>
          <cell r="BA1267" t="str">
            <v>MECANICA</v>
          </cell>
        </row>
        <row r="1268">
          <cell r="G1268" t="str">
            <v>FALTA</v>
          </cell>
          <cell r="H1268" t="str">
            <v>006293</v>
          </cell>
          <cell r="AP1268" t="str">
            <v>PA</v>
          </cell>
          <cell r="AQ1268">
            <v>0.2</v>
          </cell>
          <cell r="AR1268">
            <v>0</v>
          </cell>
          <cell r="AS1268">
            <v>1.2000000000000002</v>
          </cell>
          <cell r="BA1268" t="str">
            <v>MECANICA</v>
          </cell>
        </row>
        <row r="1269">
          <cell r="G1269" t="str">
            <v>FALTA</v>
          </cell>
          <cell r="H1269" t="str">
            <v>006293</v>
          </cell>
          <cell r="AP1269" t="str">
            <v>PA</v>
          </cell>
          <cell r="AQ1269">
            <v>0.2</v>
          </cell>
          <cell r="AR1269">
            <v>0</v>
          </cell>
          <cell r="AS1269">
            <v>1.2000000000000002</v>
          </cell>
          <cell r="BA1269" t="str">
            <v>KANBAN</v>
          </cell>
        </row>
        <row r="1270">
          <cell r="G1270" t="str">
            <v>FALTA</v>
          </cell>
          <cell r="H1270" t="str">
            <v>006293</v>
          </cell>
          <cell r="AP1270" t="str">
            <v>PA</v>
          </cell>
          <cell r="AQ1270">
            <v>0.25</v>
          </cell>
          <cell r="AR1270">
            <v>0</v>
          </cell>
          <cell r="AS1270">
            <v>1.5</v>
          </cell>
          <cell r="BA1270" t="str">
            <v>KANBAN</v>
          </cell>
        </row>
        <row r="1271">
          <cell r="G1271" t="str">
            <v>FALTA</v>
          </cell>
          <cell r="H1271" t="str">
            <v>006293</v>
          </cell>
          <cell r="AP1271" t="str">
            <v>PA</v>
          </cell>
          <cell r="AQ1271">
            <v>31.66</v>
          </cell>
          <cell r="AR1271">
            <v>0</v>
          </cell>
          <cell r="AS1271">
            <v>63.32</v>
          </cell>
          <cell r="BA1271" t="str">
            <v>MECANICA</v>
          </cell>
        </row>
        <row r="1272">
          <cell r="G1272" t="str">
            <v>SEPARADO</v>
          </cell>
          <cell r="H1272" t="str">
            <v>006293</v>
          </cell>
          <cell r="AP1272" t="str">
            <v>PA</v>
          </cell>
          <cell r="AQ1272">
            <v>59.85</v>
          </cell>
          <cell r="AS1272">
            <v>478.8</v>
          </cell>
          <cell r="BA1272" t="e">
            <v>#N/A</v>
          </cell>
        </row>
        <row r="1273">
          <cell r="G1273" t="str">
            <v>SEPARADO</v>
          </cell>
          <cell r="H1273" t="str">
            <v>006293</v>
          </cell>
          <cell r="AP1273" t="str">
            <v>PA</v>
          </cell>
          <cell r="AQ1273">
            <v>49.3476</v>
          </cell>
          <cell r="AS1273">
            <v>394.7808</v>
          </cell>
          <cell r="BA1273" t="e">
            <v>#N/A</v>
          </cell>
        </row>
        <row r="1274">
          <cell r="G1274" t="str">
            <v>SEPARADO</v>
          </cell>
          <cell r="H1274" t="str">
            <v>006293</v>
          </cell>
          <cell r="AP1274" t="str">
            <v>PA</v>
          </cell>
          <cell r="AQ1274">
            <v>24.545999999999999</v>
          </cell>
          <cell r="AS1274">
            <v>441.82799999999997</v>
          </cell>
          <cell r="BA1274" t="e">
            <v>#N/A</v>
          </cell>
        </row>
        <row r="1275">
          <cell r="G1275" t="str">
            <v>SEPARADO</v>
          </cell>
          <cell r="H1275" t="str">
            <v>006293</v>
          </cell>
          <cell r="AP1275" t="str">
            <v>PA</v>
          </cell>
          <cell r="AQ1275">
            <v>0.2</v>
          </cell>
          <cell r="AS1275">
            <v>1.6</v>
          </cell>
          <cell r="BA1275" t="e">
            <v>#N/A</v>
          </cell>
        </row>
        <row r="1276">
          <cell r="G1276" t="str">
            <v>FALTA</v>
          </cell>
          <cell r="H1276" t="str">
            <v>006293</v>
          </cell>
          <cell r="AP1276" t="str">
            <v>PA</v>
          </cell>
          <cell r="AQ1276">
            <v>0.25</v>
          </cell>
          <cell r="AR1276">
            <v>0</v>
          </cell>
          <cell r="AS1276">
            <v>9</v>
          </cell>
          <cell r="BA1276" t="e">
            <v>#N/A</v>
          </cell>
        </row>
        <row r="1277">
          <cell r="G1277" t="str">
            <v>SEPARADO</v>
          </cell>
          <cell r="H1277" t="str">
            <v>006293</v>
          </cell>
          <cell r="AP1277" t="str">
            <v>PA</v>
          </cell>
          <cell r="AQ1277">
            <v>0.2</v>
          </cell>
          <cell r="AS1277">
            <v>3.2</v>
          </cell>
          <cell r="BA1277" t="e">
            <v>#N/A</v>
          </cell>
        </row>
        <row r="1278">
          <cell r="G1278" t="str">
            <v>SEPARADO</v>
          </cell>
          <cell r="H1278" t="str">
            <v>006293</v>
          </cell>
          <cell r="AP1278" t="str">
            <v>PA</v>
          </cell>
          <cell r="AQ1278">
            <v>0.2</v>
          </cell>
          <cell r="AS1278">
            <v>3.2</v>
          </cell>
          <cell r="BA1278" t="e">
            <v>#N/A</v>
          </cell>
        </row>
        <row r="1279">
          <cell r="G1279" t="str">
            <v>SEPARADO</v>
          </cell>
          <cell r="H1279" t="str">
            <v>006293</v>
          </cell>
          <cell r="AP1279" t="str">
            <v>PA</v>
          </cell>
          <cell r="AQ1279">
            <v>20</v>
          </cell>
          <cell r="AS1279">
            <v>200</v>
          </cell>
          <cell r="BA1279" t="e">
            <v>#N/A</v>
          </cell>
        </row>
        <row r="1280">
          <cell r="G1280" t="str">
            <v>FALTA</v>
          </cell>
          <cell r="H1280" t="str">
            <v>006293</v>
          </cell>
          <cell r="AP1280" t="str">
            <v>PA</v>
          </cell>
          <cell r="AQ1280">
            <v>2.9</v>
          </cell>
          <cell r="AR1280">
            <v>0</v>
          </cell>
          <cell r="AS1280">
            <v>29</v>
          </cell>
          <cell r="BA1280" t="e">
            <v>#N/A</v>
          </cell>
        </row>
        <row r="1281">
          <cell r="G1281" t="str">
            <v>FALTA</v>
          </cell>
          <cell r="H1281" t="str">
            <v>006293</v>
          </cell>
          <cell r="AP1281" t="str">
            <v>PA</v>
          </cell>
          <cell r="AQ1281">
            <v>0.2</v>
          </cell>
          <cell r="AR1281">
            <v>0</v>
          </cell>
          <cell r="AS1281">
            <v>0.8</v>
          </cell>
          <cell r="BA1281" t="e">
            <v>#N/A</v>
          </cell>
        </row>
        <row r="1282">
          <cell r="G1282" t="str">
            <v>RETIRADO</v>
          </cell>
          <cell r="H1282" t="str">
            <v>006293</v>
          </cell>
          <cell r="AP1282" t="str">
            <v>PA</v>
          </cell>
          <cell r="AQ1282">
            <v>0</v>
          </cell>
          <cell r="AS1282">
            <v>0</v>
          </cell>
          <cell r="BA1282" t="e">
            <v>#N/A</v>
          </cell>
        </row>
        <row r="1283">
          <cell r="G1283" t="str">
            <v>SEPARADO</v>
          </cell>
          <cell r="H1283" t="str">
            <v>006293</v>
          </cell>
          <cell r="AP1283" t="str">
            <v>PA</v>
          </cell>
          <cell r="AQ1283">
            <v>0</v>
          </cell>
          <cell r="AS1283">
            <v>0</v>
          </cell>
          <cell r="BA1283" t="e">
            <v>#N/A</v>
          </cell>
        </row>
        <row r="1284">
          <cell r="G1284" t="str">
            <v>SEPARADO</v>
          </cell>
          <cell r="H1284" t="str">
            <v>006293</v>
          </cell>
          <cell r="AP1284" t="str">
            <v>PA</v>
          </cell>
          <cell r="AQ1284">
            <v>0.15</v>
          </cell>
          <cell r="AS1284">
            <v>2.4</v>
          </cell>
          <cell r="BA1284" t="e">
            <v>#N/A</v>
          </cell>
        </row>
        <row r="1285">
          <cell r="G1285" t="str">
            <v>FALTA</v>
          </cell>
          <cell r="H1285" t="str">
            <v>006293</v>
          </cell>
          <cell r="AP1285" t="str">
            <v>PA</v>
          </cell>
          <cell r="AQ1285">
            <v>28.5</v>
          </cell>
          <cell r="AR1285">
            <v>0</v>
          </cell>
          <cell r="AS1285">
            <v>57</v>
          </cell>
          <cell r="BA1285" t="str">
            <v>MECANICA</v>
          </cell>
        </row>
        <row r="1286">
          <cell r="G1286" t="str">
            <v>FALTA</v>
          </cell>
          <cell r="H1286" t="str">
            <v>006293</v>
          </cell>
          <cell r="AP1286" t="str">
            <v>PA</v>
          </cell>
          <cell r="AQ1286">
            <v>7</v>
          </cell>
          <cell r="AR1286">
            <v>0</v>
          </cell>
          <cell r="AS1286">
            <v>14</v>
          </cell>
          <cell r="BA1286" t="e">
            <v>#N/A</v>
          </cell>
        </row>
        <row r="1287">
          <cell r="G1287" t="str">
            <v>FALTA</v>
          </cell>
          <cell r="H1287" t="str">
            <v>006293</v>
          </cell>
          <cell r="AP1287" t="str">
            <v>PA</v>
          </cell>
          <cell r="AQ1287">
            <v>9.5</v>
          </cell>
          <cell r="AR1287">
            <v>0</v>
          </cell>
          <cell r="AS1287">
            <v>114</v>
          </cell>
          <cell r="BA1287" t="e">
            <v>#N/A</v>
          </cell>
        </row>
        <row r="1288">
          <cell r="G1288" t="str">
            <v>FALTA</v>
          </cell>
          <cell r="H1288" t="str">
            <v>006293</v>
          </cell>
          <cell r="AP1288" t="str">
            <v>PA</v>
          </cell>
          <cell r="AQ1288">
            <v>28.5</v>
          </cell>
          <cell r="AR1288">
            <v>0</v>
          </cell>
          <cell r="AS1288">
            <v>57</v>
          </cell>
          <cell r="BA1288" t="e">
            <v>#N/A</v>
          </cell>
        </row>
        <row r="1289">
          <cell r="G1289" t="str">
            <v>FALTA</v>
          </cell>
          <cell r="H1289" t="str">
            <v>006293</v>
          </cell>
          <cell r="AP1289" t="str">
            <v>PA</v>
          </cell>
          <cell r="AQ1289">
            <v>28.5</v>
          </cell>
          <cell r="AR1289">
            <v>0</v>
          </cell>
          <cell r="AS1289">
            <v>85.5</v>
          </cell>
          <cell r="BA1289" t="e">
            <v>#N/A</v>
          </cell>
        </row>
        <row r="1290">
          <cell r="G1290" t="str">
            <v>SEPARADO</v>
          </cell>
          <cell r="H1290" t="str">
            <v>006293</v>
          </cell>
          <cell r="AP1290" t="str">
            <v>PA</v>
          </cell>
          <cell r="AQ1290">
            <v>3.8</v>
          </cell>
          <cell r="AS1290">
            <v>53.199999999999996</v>
          </cell>
          <cell r="BA1290" t="str">
            <v>ELETRICA</v>
          </cell>
        </row>
        <row r="1291">
          <cell r="G1291" t="str">
            <v>FALTA</v>
          </cell>
          <cell r="H1291" t="str">
            <v>006293</v>
          </cell>
          <cell r="AP1291" t="str">
            <v>PA</v>
          </cell>
          <cell r="AQ1291">
            <v>0</v>
          </cell>
          <cell r="AS1291">
            <v>0</v>
          </cell>
          <cell r="BA1291" t="e">
            <v>#N/A</v>
          </cell>
        </row>
        <row r="1292">
          <cell r="G1292" t="str">
            <v>SEPARADO</v>
          </cell>
          <cell r="H1292" t="str">
            <v>006293</v>
          </cell>
          <cell r="AP1292" t="str">
            <v>PA</v>
          </cell>
          <cell r="AQ1292">
            <v>46.92</v>
          </cell>
          <cell r="AS1292">
            <v>46.92</v>
          </cell>
          <cell r="BA1292" t="str">
            <v>MECANICA</v>
          </cell>
        </row>
        <row r="1293">
          <cell r="G1293" t="str">
            <v>FALTA</v>
          </cell>
          <cell r="H1293" t="str">
            <v>006293</v>
          </cell>
          <cell r="AP1293" t="str">
            <v>PA</v>
          </cell>
          <cell r="AQ1293">
            <v>347.73</v>
          </cell>
          <cell r="AR1293">
            <v>3.2500000000000001E-2</v>
          </cell>
          <cell r="AS1293">
            <v>359.03122500000001</v>
          </cell>
          <cell r="BA1293" t="e">
            <v>#N/A</v>
          </cell>
        </row>
        <row r="1294">
          <cell r="G1294" t="str">
            <v>FALTA</v>
          </cell>
          <cell r="H1294" t="str">
            <v>006293</v>
          </cell>
          <cell r="AP1294" t="str">
            <v>PA</v>
          </cell>
          <cell r="AQ1294">
            <v>37.340000000000003</v>
          </cell>
          <cell r="AR1294">
            <v>5.1999999999999998E-2</v>
          </cell>
          <cell r="AS1294">
            <v>39.281680000000001</v>
          </cell>
          <cell r="BA1294" t="e">
            <v>#N/A</v>
          </cell>
        </row>
        <row r="1295">
          <cell r="G1295" t="str">
            <v>FALTA</v>
          </cell>
          <cell r="H1295" t="str">
            <v>006293</v>
          </cell>
          <cell r="AP1295" t="str">
            <v>PA</v>
          </cell>
          <cell r="AQ1295">
            <v>2300</v>
          </cell>
          <cell r="AS1295">
            <v>2300</v>
          </cell>
          <cell r="BA1295" t="str">
            <v>BASE</v>
          </cell>
        </row>
        <row r="1296">
          <cell r="G1296" t="str">
            <v>FALTA</v>
          </cell>
          <cell r="H1296" t="str">
            <v>006293</v>
          </cell>
          <cell r="AP1296" t="str">
            <v>PA</v>
          </cell>
          <cell r="AQ1296">
            <v>1000</v>
          </cell>
          <cell r="AS1296">
            <v>1000</v>
          </cell>
          <cell r="BA1296" t="e">
            <v>#N/A</v>
          </cell>
        </row>
        <row r="1297">
          <cell r="G1297" t="str">
            <v>FALTA</v>
          </cell>
          <cell r="H1297" t="str">
            <v>006293</v>
          </cell>
          <cell r="AP1297" t="str">
            <v>PA</v>
          </cell>
          <cell r="AQ1297">
            <v>650</v>
          </cell>
          <cell r="AS1297">
            <v>650</v>
          </cell>
          <cell r="BA1297" t="e">
            <v>#N/A</v>
          </cell>
        </row>
        <row r="1298">
          <cell r="G1298" t="str">
            <v>SEPARADO</v>
          </cell>
          <cell r="H1298" t="str">
            <v>006293</v>
          </cell>
          <cell r="AP1298" t="str">
            <v>PA</v>
          </cell>
          <cell r="AQ1298">
            <v>0</v>
          </cell>
          <cell r="AS1298">
            <v>0</v>
          </cell>
          <cell r="BA1298" t="e">
            <v>#N/A</v>
          </cell>
        </row>
        <row r="1299">
          <cell r="G1299" t="str">
            <v>SEPARADO</v>
          </cell>
          <cell r="H1299" t="str">
            <v>006293</v>
          </cell>
          <cell r="AP1299" t="str">
            <v>PA</v>
          </cell>
          <cell r="AQ1299">
            <v>0.2</v>
          </cell>
          <cell r="AS1299">
            <v>4</v>
          </cell>
          <cell r="BA1299" t="e">
            <v>#N/A</v>
          </cell>
        </row>
        <row r="1300">
          <cell r="G1300" t="str">
            <v>FALTA</v>
          </cell>
          <cell r="H1300" t="str">
            <v>006293</v>
          </cell>
          <cell r="AP1300" t="str">
            <v>PA</v>
          </cell>
          <cell r="AQ1300">
            <v>58</v>
          </cell>
          <cell r="AS1300">
            <v>116</v>
          </cell>
          <cell r="BA1300" t="str">
            <v>MECANICA</v>
          </cell>
        </row>
        <row r="1301">
          <cell r="G1301" t="str">
            <v>FALTA</v>
          </cell>
          <cell r="H1301" t="str">
            <v>006293</v>
          </cell>
          <cell r="AP1301" t="str">
            <v>PA</v>
          </cell>
          <cell r="AQ1301">
            <v>3.8</v>
          </cell>
          <cell r="AS1301">
            <v>15.2</v>
          </cell>
          <cell r="BA1301" t="str">
            <v>MECANICA</v>
          </cell>
        </row>
        <row r="1302">
          <cell r="G1302" t="str">
            <v>SEPARADO</v>
          </cell>
          <cell r="H1302" t="str">
            <v>006293</v>
          </cell>
          <cell r="AP1302" t="str">
            <v>PA</v>
          </cell>
          <cell r="AQ1302">
            <v>80</v>
          </cell>
          <cell r="AS1302">
            <v>48</v>
          </cell>
          <cell r="BA1302" t="str">
            <v>KANBAN</v>
          </cell>
        </row>
        <row r="1303">
          <cell r="G1303" t="str">
            <v>FALTA</v>
          </cell>
          <cell r="H1303" t="str">
            <v>006293</v>
          </cell>
          <cell r="AP1303" t="str">
            <v>PA</v>
          </cell>
          <cell r="AQ1303">
            <v>18876.96</v>
          </cell>
          <cell r="AR1303">
            <v>0</v>
          </cell>
          <cell r="AS1303">
            <v>18876.96</v>
          </cell>
          <cell r="BA1303" t="str">
            <v>MOTOR</v>
          </cell>
        </row>
        <row r="1304">
          <cell r="G1304" t="str">
            <v>FALTA</v>
          </cell>
          <cell r="H1304" t="str">
            <v>006293</v>
          </cell>
          <cell r="AP1304" t="str">
            <v>PA</v>
          </cell>
          <cell r="AQ1304">
            <v>6178.28</v>
          </cell>
          <cell r="AR1304">
            <v>0</v>
          </cell>
          <cell r="AS1304">
            <v>6178.28</v>
          </cell>
          <cell r="BA1304" t="str">
            <v>ALTERNADOR</v>
          </cell>
        </row>
        <row r="1305">
          <cell r="G1305" t="str">
            <v>FALTA</v>
          </cell>
          <cell r="H1305" t="str">
            <v>006293</v>
          </cell>
          <cell r="AP1305" t="str">
            <v>PA</v>
          </cell>
          <cell r="AQ1305">
            <v>52</v>
          </cell>
          <cell r="AS1305">
            <v>52</v>
          </cell>
          <cell r="BA1305" t="e">
            <v>#N/A</v>
          </cell>
        </row>
        <row r="1306">
          <cell r="G1306" t="str">
            <v>FALTA</v>
          </cell>
          <cell r="H1306" t="str">
            <v>006293</v>
          </cell>
          <cell r="AP1306" t="str">
            <v>PA</v>
          </cell>
          <cell r="AQ1306">
            <v>1059.79</v>
          </cell>
          <cell r="AR1306">
            <v>0</v>
          </cell>
          <cell r="AS1306">
            <v>1059.79</v>
          </cell>
          <cell r="BA1306" t="e">
            <v>#N/A</v>
          </cell>
        </row>
        <row r="1307">
          <cell r="G1307" t="str">
            <v>FALTA</v>
          </cell>
          <cell r="H1307" t="str">
            <v>006293</v>
          </cell>
          <cell r="AP1307" t="str">
            <v>PA</v>
          </cell>
          <cell r="AQ1307">
            <v>670</v>
          </cell>
          <cell r="AR1307">
            <v>0</v>
          </cell>
          <cell r="AS1307">
            <v>670</v>
          </cell>
          <cell r="BA1307" t="str">
            <v>MECANICA</v>
          </cell>
        </row>
        <row r="1308">
          <cell r="G1308" t="str">
            <v>FALTA</v>
          </cell>
          <cell r="H1308" t="str">
            <v>006293</v>
          </cell>
          <cell r="AP1308" t="str">
            <v>PA</v>
          </cell>
          <cell r="AQ1308">
            <v>87.63</v>
          </cell>
          <cell r="AS1308">
            <v>87.63</v>
          </cell>
          <cell r="BA1308" t="str">
            <v>SHEET METAL</v>
          </cell>
        </row>
        <row r="1309">
          <cell r="G1309" t="str">
            <v>FALTA</v>
          </cell>
          <cell r="H1309" t="str">
            <v>006293</v>
          </cell>
          <cell r="AP1309" t="str">
            <v>PA</v>
          </cell>
          <cell r="AQ1309">
            <v>550</v>
          </cell>
          <cell r="AS1309">
            <v>550</v>
          </cell>
          <cell r="BA1309" t="e">
            <v>#N/A</v>
          </cell>
        </row>
        <row r="1310">
          <cell r="G1310" t="str">
            <v>FALTA</v>
          </cell>
          <cell r="H1310" t="str">
            <v>006293</v>
          </cell>
          <cell r="AP1310" t="str">
            <v>PA</v>
          </cell>
          <cell r="AQ1310">
            <v>199.12</v>
          </cell>
          <cell r="AR1310">
            <v>0</v>
          </cell>
          <cell r="AS1310">
            <v>199.12</v>
          </cell>
          <cell r="BA1310" t="str">
            <v>ELETRICA</v>
          </cell>
        </row>
        <row r="1311">
          <cell r="G1311" t="str">
            <v>FALTA</v>
          </cell>
          <cell r="H1311" t="str">
            <v>006293</v>
          </cell>
          <cell r="AP1311" t="str">
            <v>PA</v>
          </cell>
          <cell r="AQ1311">
            <v>68.900000000000006</v>
          </cell>
          <cell r="AR1311">
            <v>0</v>
          </cell>
          <cell r="AS1311">
            <v>275.60000000000002</v>
          </cell>
          <cell r="BA1311" t="e">
            <v>#N/A</v>
          </cell>
        </row>
        <row r="1312">
          <cell r="G1312" t="str">
            <v>RETIRADO</v>
          </cell>
          <cell r="H1312" t="str">
            <v>006293</v>
          </cell>
          <cell r="AP1312" t="str">
            <v>PA</v>
          </cell>
          <cell r="AQ1312">
            <v>7.14</v>
          </cell>
          <cell r="AS1312">
            <v>14.28</v>
          </cell>
          <cell r="BA1312" t="e">
            <v>#N/A</v>
          </cell>
        </row>
        <row r="1313">
          <cell r="G1313" t="str">
            <v>SEPARADO</v>
          </cell>
          <cell r="H1313" t="str">
            <v>006293</v>
          </cell>
          <cell r="AP1313" t="str">
            <v>PA</v>
          </cell>
          <cell r="AQ1313">
            <v>5.58</v>
          </cell>
          <cell r="AS1313">
            <v>66.960000000000008</v>
          </cell>
          <cell r="BA1313" t="str">
            <v>KANBAN</v>
          </cell>
        </row>
        <row r="1314">
          <cell r="G1314" t="str">
            <v>SEPARADO</v>
          </cell>
          <cell r="H1314" t="str">
            <v>006293</v>
          </cell>
          <cell r="AP1314" t="str">
            <v>PA</v>
          </cell>
          <cell r="AQ1314">
            <v>5.1099999999999994</v>
          </cell>
          <cell r="AS1314">
            <v>40.879999999999995</v>
          </cell>
          <cell r="BA1314" t="str">
            <v>KANBAN</v>
          </cell>
        </row>
        <row r="1315">
          <cell r="G1315" t="str">
            <v>SEPARADO</v>
          </cell>
          <cell r="H1315" t="str">
            <v>006293</v>
          </cell>
          <cell r="AP1315" t="str">
            <v>PA</v>
          </cell>
          <cell r="AQ1315">
            <v>0.15</v>
          </cell>
          <cell r="AS1315">
            <v>3</v>
          </cell>
          <cell r="BA1315" t="e">
            <v>#N/A</v>
          </cell>
        </row>
        <row r="1316">
          <cell r="G1316" t="str">
            <v>FALTA</v>
          </cell>
          <cell r="H1316" t="str">
            <v>006293</v>
          </cell>
          <cell r="AP1316" t="str">
            <v>PA</v>
          </cell>
          <cell r="AQ1316">
            <v>28.5</v>
          </cell>
          <cell r="AR1316">
            <v>0</v>
          </cell>
          <cell r="AS1316">
            <v>28.5</v>
          </cell>
          <cell r="BA1316" t="e">
            <v>#N/A</v>
          </cell>
        </row>
        <row r="1317">
          <cell r="G1317" t="str">
            <v>FALTA</v>
          </cell>
          <cell r="H1317" t="str">
            <v>006293</v>
          </cell>
          <cell r="AP1317" t="str">
            <v>PA</v>
          </cell>
          <cell r="AQ1317">
            <v>28.5</v>
          </cell>
          <cell r="AR1317">
            <v>0</v>
          </cell>
          <cell r="AS1317">
            <v>28.5</v>
          </cell>
          <cell r="BA1317" t="e">
            <v>#N/A</v>
          </cell>
        </row>
        <row r="1318">
          <cell r="G1318" t="str">
            <v>FALTA</v>
          </cell>
          <cell r="H1318" t="str">
            <v>006293</v>
          </cell>
          <cell r="AP1318" t="str">
            <v>PA</v>
          </cell>
          <cell r="AQ1318">
            <v>28.5</v>
          </cell>
          <cell r="AR1318">
            <v>0</v>
          </cell>
          <cell r="AS1318">
            <v>28.5</v>
          </cell>
          <cell r="BA1318" t="e">
            <v>#N/A</v>
          </cell>
        </row>
        <row r="1319">
          <cell r="G1319" t="str">
            <v>SEPARADO</v>
          </cell>
          <cell r="H1319" t="str">
            <v>006293</v>
          </cell>
          <cell r="AP1319" t="str">
            <v>PA</v>
          </cell>
          <cell r="AQ1319">
            <v>0</v>
          </cell>
          <cell r="AS1319">
            <v>0</v>
          </cell>
          <cell r="BA1319" t="str">
            <v>KANBAN</v>
          </cell>
        </row>
        <row r="1320">
          <cell r="G1320" t="str">
            <v>FALTA</v>
          </cell>
          <cell r="H1320" t="str">
            <v>006293</v>
          </cell>
          <cell r="AP1320" t="str">
            <v>PA</v>
          </cell>
          <cell r="AQ1320">
            <v>1222.6199999999999</v>
          </cell>
          <cell r="AR1320">
            <v>0</v>
          </cell>
          <cell r="AS1320">
            <v>1222.6199999999999</v>
          </cell>
          <cell r="BA1320" t="str">
            <v>ELETRICA</v>
          </cell>
        </row>
        <row r="1321">
          <cell r="G1321" t="str">
            <v>FALTA</v>
          </cell>
          <cell r="H1321" t="str">
            <v>006293</v>
          </cell>
          <cell r="AP1321" t="str">
            <v>PA</v>
          </cell>
          <cell r="AQ1321">
            <v>422.9</v>
          </cell>
          <cell r="AR1321">
            <v>0</v>
          </cell>
          <cell r="AS1321">
            <v>422.9</v>
          </cell>
          <cell r="BA1321" t="str">
            <v>ELETRICA</v>
          </cell>
        </row>
        <row r="1322">
          <cell r="G1322" t="str">
            <v>SEPARADO</v>
          </cell>
          <cell r="H1322" t="str">
            <v>006293</v>
          </cell>
          <cell r="AP1322" t="str">
            <v>PA</v>
          </cell>
          <cell r="AQ1322">
            <v>104.97</v>
          </cell>
          <cell r="AS1322">
            <v>104.97</v>
          </cell>
          <cell r="BA1322" t="str">
            <v>ELETRICA</v>
          </cell>
        </row>
        <row r="1323">
          <cell r="G1323" t="str">
            <v>FALTA</v>
          </cell>
          <cell r="H1323" t="str">
            <v>006293</v>
          </cell>
          <cell r="AP1323" t="str">
            <v>PA</v>
          </cell>
          <cell r="AQ1323">
            <v>0</v>
          </cell>
          <cell r="AS1323">
            <v>0</v>
          </cell>
          <cell r="BA1323" t="str">
            <v>ELETRICA</v>
          </cell>
        </row>
        <row r="1324">
          <cell r="G1324" t="str">
            <v>SEPARADO</v>
          </cell>
          <cell r="H1324" t="str">
            <v>006293</v>
          </cell>
          <cell r="AP1324" t="str">
            <v>PA</v>
          </cell>
          <cell r="AQ1324">
            <v>75</v>
          </cell>
          <cell r="AS1324">
            <v>29.25</v>
          </cell>
          <cell r="BA1324" t="str">
            <v>KANBAN</v>
          </cell>
        </row>
        <row r="1325">
          <cell r="G1325" t="str">
            <v>SEPARADO</v>
          </cell>
          <cell r="H1325" t="str">
            <v>006293</v>
          </cell>
          <cell r="AP1325" t="str">
            <v>PA</v>
          </cell>
          <cell r="AQ1325">
            <v>0</v>
          </cell>
          <cell r="AS1325">
            <v>0</v>
          </cell>
          <cell r="BA1325">
            <v>0</v>
          </cell>
        </row>
        <row r="1326">
          <cell r="G1326" t="str">
            <v>FALTA</v>
          </cell>
          <cell r="H1326" t="str">
            <v>006293</v>
          </cell>
          <cell r="AP1326" t="str">
            <v>PA</v>
          </cell>
          <cell r="AQ1326">
            <v>10.89</v>
          </cell>
          <cell r="AS1326">
            <v>21.78</v>
          </cell>
          <cell r="BA1326" t="e">
            <v>#N/A</v>
          </cell>
        </row>
        <row r="1327">
          <cell r="G1327" t="str">
            <v>SEPARADO</v>
          </cell>
          <cell r="H1327" t="str">
            <v>006293</v>
          </cell>
          <cell r="AP1327" t="str">
            <v>PA</v>
          </cell>
          <cell r="AQ1327">
            <v>12.82</v>
          </cell>
          <cell r="AS1327">
            <v>25.64</v>
          </cell>
          <cell r="BA1327" t="e">
            <v>#N/A</v>
          </cell>
        </row>
        <row r="1328">
          <cell r="G1328" t="str">
            <v>SEPARADO</v>
          </cell>
          <cell r="H1328" t="str">
            <v>006293</v>
          </cell>
          <cell r="AP1328" t="str">
            <v>PA</v>
          </cell>
          <cell r="AQ1328">
            <v>31.06</v>
          </cell>
          <cell r="AS1328">
            <v>31.06</v>
          </cell>
          <cell r="BA1328" t="str">
            <v>ELETRICA</v>
          </cell>
        </row>
        <row r="1329">
          <cell r="G1329" t="str">
            <v>FALTA</v>
          </cell>
          <cell r="H1329" t="str">
            <v>006293</v>
          </cell>
          <cell r="AP1329" t="str">
            <v>PA</v>
          </cell>
          <cell r="AQ1329">
            <v>31.06</v>
          </cell>
          <cell r="AR1329">
            <v>6.5000000000000002E-2</v>
          </cell>
          <cell r="AS1329">
            <v>33.078899999999997</v>
          </cell>
          <cell r="BA1329" t="str">
            <v>ELETRICA</v>
          </cell>
        </row>
        <row r="1330">
          <cell r="G1330" t="str">
            <v>SEPARADO</v>
          </cell>
          <cell r="H1330" t="str">
            <v>006293</v>
          </cell>
          <cell r="AP1330" t="str">
            <v>PA</v>
          </cell>
          <cell r="AQ1330">
            <v>0</v>
          </cell>
          <cell r="AS1330">
            <v>0</v>
          </cell>
          <cell r="BA1330" t="str">
            <v>ELETRICA</v>
          </cell>
        </row>
        <row r="1331">
          <cell r="G1331" t="str">
            <v>RETIRADO</v>
          </cell>
          <cell r="H1331" t="str">
            <v>006293</v>
          </cell>
          <cell r="AP1331" t="str">
            <v>PA</v>
          </cell>
          <cell r="AQ1331">
            <v>0</v>
          </cell>
          <cell r="AS1331">
            <v>0</v>
          </cell>
          <cell r="BA1331" t="e">
            <v>#N/A</v>
          </cell>
        </row>
        <row r="1332">
          <cell r="G1332" t="str">
            <v>SEPARADO</v>
          </cell>
          <cell r="H1332" t="str">
            <v>006293</v>
          </cell>
          <cell r="AP1332" t="str">
            <v>PA</v>
          </cell>
          <cell r="AQ1332">
            <v>10.2811</v>
          </cell>
          <cell r="AS1332">
            <v>5.1405500000000002</v>
          </cell>
          <cell r="BA1332" t="str">
            <v>KANBAN</v>
          </cell>
        </row>
        <row r="1333">
          <cell r="G1333" t="str">
            <v>SEPARADO</v>
          </cell>
          <cell r="H1333" t="str">
            <v>006293</v>
          </cell>
          <cell r="AP1333" t="str">
            <v>PA</v>
          </cell>
          <cell r="AQ1333">
            <v>9.06</v>
          </cell>
          <cell r="AS1333">
            <v>18.12</v>
          </cell>
          <cell r="BA1333" t="str">
            <v>ELETRICA</v>
          </cell>
        </row>
        <row r="1334">
          <cell r="G1334" t="str">
            <v>SEPARADO</v>
          </cell>
          <cell r="H1334" t="str">
            <v>006293</v>
          </cell>
          <cell r="AP1334" t="str">
            <v>PA</v>
          </cell>
          <cell r="AQ1334">
            <v>105.6</v>
          </cell>
          <cell r="AS1334">
            <v>316.79999999999995</v>
          </cell>
          <cell r="BA1334">
            <v>0</v>
          </cell>
        </row>
        <row r="1335">
          <cell r="G1335" t="str">
            <v>FALTA</v>
          </cell>
          <cell r="H1335" t="str">
            <v>006293</v>
          </cell>
          <cell r="AP1335" t="str">
            <v>PA</v>
          </cell>
          <cell r="AQ1335">
            <v>825</v>
          </cell>
          <cell r="AR1335">
            <v>0</v>
          </cell>
          <cell r="AS1335">
            <v>825</v>
          </cell>
          <cell r="BA1335" t="e">
            <v>#N/A</v>
          </cell>
        </row>
        <row r="1336">
          <cell r="G1336" t="str">
            <v>FALTA</v>
          </cell>
          <cell r="H1336" t="str">
            <v>006293</v>
          </cell>
          <cell r="AP1336" t="str">
            <v>PA</v>
          </cell>
          <cell r="AQ1336">
            <v>40.83</v>
          </cell>
          <cell r="AR1336">
            <v>9.7500000000000003E-2</v>
          </cell>
          <cell r="AS1336">
            <v>44.810924999999997</v>
          </cell>
          <cell r="BA1336" t="e">
            <v>#N/A</v>
          </cell>
        </row>
        <row r="1337">
          <cell r="G1337" t="str">
            <v>FALTA</v>
          </cell>
          <cell r="H1337" t="str">
            <v>006293</v>
          </cell>
          <cell r="AP1337" t="str">
            <v>PA</v>
          </cell>
          <cell r="AQ1337">
            <v>1200</v>
          </cell>
          <cell r="AS1337">
            <v>1200</v>
          </cell>
          <cell r="BA1337" t="e">
            <v>#N/A</v>
          </cell>
        </row>
        <row r="1338">
          <cell r="G1338" t="str">
            <v>FALTA</v>
          </cell>
          <cell r="H1338" t="str">
            <v>006293</v>
          </cell>
          <cell r="AP1338" t="str">
            <v>PA</v>
          </cell>
          <cell r="AQ1338">
            <v>300</v>
          </cell>
          <cell r="AS1338">
            <v>300</v>
          </cell>
          <cell r="BA1338" t="e">
            <v>#N/A</v>
          </cell>
        </row>
        <row r="1339">
          <cell r="G1339" t="str">
            <v>FALTA</v>
          </cell>
          <cell r="H1339" t="str">
            <v>006293</v>
          </cell>
          <cell r="AP1339" t="str">
            <v>PA</v>
          </cell>
          <cell r="AQ1339">
            <v>250</v>
          </cell>
          <cell r="AS1339">
            <v>250</v>
          </cell>
          <cell r="BA1339" t="e">
            <v>#N/A</v>
          </cell>
        </row>
        <row r="1340">
          <cell r="G1340" t="str">
            <v>SEPARADO</v>
          </cell>
          <cell r="H1340" t="str">
            <v>006293</v>
          </cell>
          <cell r="AP1340" t="str">
            <v>PA</v>
          </cell>
          <cell r="AQ1340">
            <v>0</v>
          </cell>
          <cell r="AS1340">
            <v>0</v>
          </cell>
          <cell r="BA1340" t="e">
            <v>#N/A</v>
          </cell>
        </row>
        <row r="1341">
          <cell r="G1341" t="str">
            <v>FALTA</v>
          </cell>
          <cell r="H1341" t="str">
            <v>006293</v>
          </cell>
          <cell r="AP1341" t="str">
            <v>PA</v>
          </cell>
          <cell r="AQ1341">
            <v>16.100000000000001</v>
          </cell>
          <cell r="AR1341">
            <v>0</v>
          </cell>
          <cell r="AS1341">
            <v>32.200000000000003</v>
          </cell>
          <cell r="BA1341" t="str">
            <v>ELETRICA</v>
          </cell>
        </row>
        <row r="1342">
          <cell r="G1342" t="str">
            <v>SEPARADO</v>
          </cell>
          <cell r="H1342" t="str">
            <v>006293</v>
          </cell>
          <cell r="AP1342" t="str">
            <v>PA</v>
          </cell>
          <cell r="AQ1342">
            <v>38.54</v>
          </cell>
          <cell r="AR1342">
            <v>0</v>
          </cell>
          <cell r="AS1342">
            <v>38.54</v>
          </cell>
          <cell r="BA1342" t="str">
            <v>SHEET METAL</v>
          </cell>
        </row>
        <row r="1343">
          <cell r="G1343" t="str">
            <v>FALTA</v>
          </cell>
          <cell r="H1343" t="str">
            <v>006293</v>
          </cell>
          <cell r="AP1343" t="str">
            <v>PA</v>
          </cell>
          <cell r="AQ1343">
            <v>0.61</v>
          </cell>
          <cell r="AS1343">
            <v>1.22</v>
          </cell>
          <cell r="BA1343" t="e">
            <v>#N/A</v>
          </cell>
        </row>
        <row r="1344">
          <cell r="G1344" t="str">
            <v>SEPARADO</v>
          </cell>
          <cell r="H1344" t="str">
            <v>006293</v>
          </cell>
          <cell r="AP1344" t="str">
            <v>PA</v>
          </cell>
          <cell r="AQ1344">
            <v>0</v>
          </cell>
          <cell r="AS1344">
            <v>0</v>
          </cell>
          <cell r="BA1344" t="e">
            <v>#N/A</v>
          </cell>
        </row>
        <row r="1345">
          <cell r="G1345" t="str">
            <v>SEPARADO</v>
          </cell>
          <cell r="H1345" t="str">
            <v>006293</v>
          </cell>
          <cell r="AP1345" t="str">
            <v>PA</v>
          </cell>
          <cell r="AQ1345">
            <v>0</v>
          </cell>
          <cell r="AS1345">
            <v>0</v>
          </cell>
          <cell r="BA1345" t="e">
            <v>#N/A</v>
          </cell>
        </row>
        <row r="1346">
          <cell r="G1346" t="str">
            <v>FALTA</v>
          </cell>
          <cell r="H1346" t="str">
            <v>006293</v>
          </cell>
          <cell r="AP1346" t="str">
            <v>PA</v>
          </cell>
          <cell r="AQ1346">
            <v>48.61</v>
          </cell>
          <cell r="AR1346">
            <v>6.5000000000000002E-2</v>
          </cell>
          <cell r="AS1346">
            <v>103.5393</v>
          </cell>
          <cell r="BA1346" t="e">
            <v>#N/A</v>
          </cell>
        </row>
        <row r="1347">
          <cell r="G1347" t="str">
            <v>SEPARADO</v>
          </cell>
          <cell r="H1347" t="str">
            <v>006293</v>
          </cell>
          <cell r="AP1347" t="str">
            <v>PA</v>
          </cell>
          <cell r="AQ1347">
            <v>35</v>
          </cell>
          <cell r="AS1347">
            <v>35</v>
          </cell>
          <cell r="BA1347" t="e">
            <v>#N/A</v>
          </cell>
        </row>
        <row r="1348">
          <cell r="G1348" t="str">
            <v>FALTA</v>
          </cell>
          <cell r="H1348" t="str">
            <v>006293</v>
          </cell>
          <cell r="AP1348" t="str">
            <v>PA</v>
          </cell>
          <cell r="AQ1348">
            <v>250.11</v>
          </cell>
          <cell r="AR1348">
            <v>3.2500000000000001E-2</v>
          </cell>
          <cell r="AS1348">
            <v>516.47715000000005</v>
          </cell>
          <cell r="BA1348" t="e">
            <v>#N/A</v>
          </cell>
        </row>
        <row r="1349">
          <cell r="G1349" t="str">
            <v>FALTA</v>
          </cell>
          <cell r="H1349" t="str">
            <v>006293</v>
          </cell>
          <cell r="AP1349" t="str">
            <v>PA</v>
          </cell>
          <cell r="AQ1349">
            <v>25.76</v>
          </cell>
          <cell r="AR1349">
            <v>9.7500000000000003E-2</v>
          </cell>
          <cell r="AS1349">
            <v>28.271600000000003</v>
          </cell>
          <cell r="BA1349" t="e">
            <v>#N/A</v>
          </cell>
        </row>
        <row r="1350">
          <cell r="G1350" t="str">
            <v>RETIRADO</v>
          </cell>
          <cell r="H1350" t="str">
            <v>006293</v>
          </cell>
          <cell r="AP1350" t="str">
            <v>PA</v>
          </cell>
          <cell r="AQ1350">
            <v>7.14</v>
          </cell>
          <cell r="AS1350">
            <v>21.419999999999998</v>
          </cell>
          <cell r="BA1350" t="e">
            <v>#N/A</v>
          </cell>
        </row>
        <row r="1351">
          <cell r="G1351" t="str">
            <v>RETIRADO</v>
          </cell>
          <cell r="H1351" t="str">
            <v>006293</v>
          </cell>
          <cell r="AP1351" t="str">
            <v>PA</v>
          </cell>
          <cell r="AQ1351">
            <v>1027.72</v>
          </cell>
          <cell r="AR1351">
            <v>0</v>
          </cell>
          <cell r="AS1351">
            <v>1027.72</v>
          </cell>
          <cell r="BA1351" t="str">
            <v>ELETRICA</v>
          </cell>
        </row>
        <row r="1352">
          <cell r="G1352" t="str">
            <v>FALTA</v>
          </cell>
          <cell r="H1352" t="str">
            <v>006293</v>
          </cell>
          <cell r="AP1352" t="str">
            <v>PA</v>
          </cell>
          <cell r="AQ1352">
            <v>1027.72</v>
          </cell>
          <cell r="AR1352">
            <v>0</v>
          </cell>
          <cell r="AS1352">
            <v>1027.72</v>
          </cell>
          <cell r="BA1352" t="e">
            <v>#N/A</v>
          </cell>
        </row>
        <row r="1353">
          <cell r="G1353" t="str">
            <v>FALTA</v>
          </cell>
          <cell r="H1353" t="str">
            <v>006293</v>
          </cell>
          <cell r="AP1353" t="str">
            <v>PA</v>
          </cell>
          <cell r="AQ1353">
            <v>523.61</v>
          </cell>
          <cell r="AR1353">
            <v>0</v>
          </cell>
          <cell r="AS1353">
            <v>523.61</v>
          </cell>
          <cell r="BA1353" t="e">
            <v>#N/A</v>
          </cell>
        </row>
        <row r="1354">
          <cell r="G1354" t="str">
            <v>FALTA</v>
          </cell>
          <cell r="H1354" t="str">
            <v>006293</v>
          </cell>
          <cell r="AP1354" t="str">
            <v>PA</v>
          </cell>
          <cell r="AQ1354">
            <v>5.55</v>
          </cell>
          <cell r="AR1354">
            <v>9.7500000000000003E-2</v>
          </cell>
          <cell r="AS1354">
            <v>24.3645</v>
          </cell>
          <cell r="BA1354" t="str">
            <v>SHEET METAL</v>
          </cell>
        </row>
        <row r="1355">
          <cell r="G1355" t="str">
            <v>FALTA</v>
          </cell>
          <cell r="H1355" t="str">
            <v>006293</v>
          </cell>
          <cell r="AP1355" t="str">
            <v>PA</v>
          </cell>
          <cell r="AQ1355">
            <v>9.33</v>
          </cell>
          <cell r="AR1355">
            <v>9.7500000000000003E-2</v>
          </cell>
          <cell r="AS1355">
            <v>30.719025000000002</v>
          </cell>
          <cell r="BA1355" t="str">
            <v>ELETRICA</v>
          </cell>
        </row>
        <row r="1356">
          <cell r="G1356" t="str">
            <v>FALTA</v>
          </cell>
          <cell r="H1356" t="str">
            <v>006293</v>
          </cell>
          <cell r="AP1356" t="str">
            <v>PA</v>
          </cell>
          <cell r="AQ1356">
            <v>9.33</v>
          </cell>
          <cell r="AR1356">
            <v>9.7500000000000003E-2</v>
          </cell>
          <cell r="AS1356">
            <v>61.438050000000004</v>
          </cell>
          <cell r="BA1356" t="str">
            <v>ELETRICA</v>
          </cell>
        </row>
        <row r="1357">
          <cell r="G1357" t="str">
            <v>SEPARADO</v>
          </cell>
          <cell r="H1357" t="str">
            <v>006293</v>
          </cell>
          <cell r="AP1357" t="str">
            <v>PA</v>
          </cell>
          <cell r="AQ1357">
            <v>63</v>
          </cell>
          <cell r="AS1357">
            <v>126</v>
          </cell>
          <cell r="BA1357" t="str">
            <v>ELETRICA</v>
          </cell>
        </row>
        <row r="1358">
          <cell r="G1358" t="str">
            <v>SEPARADO</v>
          </cell>
          <cell r="H1358" t="str">
            <v>006293</v>
          </cell>
          <cell r="AP1358" t="str">
            <v>PA</v>
          </cell>
          <cell r="AQ1358">
            <v>59.13</v>
          </cell>
          <cell r="AS1358">
            <v>59.13</v>
          </cell>
          <cell r="BA1358" t="str">
            <v>ELETRICA</v>
          </cell>
        </row>
        <row r="1359">
          <cell r="G1359" t="str">
            <v>FALTA</v>
          </cell>
          <cell r="H1359" t="str">
            <v>006293</v>
          </cell>
          <cell r="AP1359" t="str">
            <v>PA</v>
          </cell>
          <cell r="AQ1359">
            <v>40.97</v>
          </cell>
          <cell r="AR1359">
            <v>9.7500000000000003E-2</v>
          </cell>
          <cell r="AS1359">
            <v>44.964574999999996</v>
          </cell>
          <cell r="BA1359" t="str">
            <v>ELETRICA</v>
          </cell>
        </row>
        <row r="1360">
          <cell r="G1360" t="str">
            <v>SEPARADO</v>
          </cell>
          <cell r="H1360" t="str">
            <v>006293</v>
          </cell>
          <cell r="AP1360" t="str">
            <v>PA</v>
          </cell>
          <cell r="AQ1360">
            <v>25.7</v>
          </cell>
          <cell r="AS1360">
            <v>25.7</v>
          </cell>
          <cell r="BA1360" t="str">
            <v>ELETRICA</v>
          </cell>
        </row>
        <row r="1361">
          <cell r="G1361" t="str">
            <v>SEPARADO</v>
          </cell>
          <cell r="H1361" t="str">
            <v>006293</v>
          </cell>
          <cell r="AP1361" t="str">
            <v>PA</v>
          </cell>
          <cell r="AQ1361">
            <v>39.17</v>
          </cell>
          <cell r="AS1361">
            <v>78.34</v>
          </cell>
          <cell r="BA1361" t="str">
            <v>ELETRICA</v>
          </cell>
        </row>
        <row r="1362">
          <cell r="G1362" t="str">
            <v>SEPARADO</v>
          </cell>
          <cell r="H1362" t="str">
            <v>006293</v>
          </cell>
          <cell r="AP1362" t="str">
            <v>PA</v>
          </cell>
          <cell r="AQ1362">
            <v>52.9634</v>
          </cell>
          <cell r="AS1362">
            <v>1414.1227799999999</v>
          </cell>
          <cell r="BA1362" t="e">
            <v>#N/A</v>
          </cell>
        </row>
        <row r="1363">
          <cell r="G1363" t="str">
            <v>SEPARADO</v>
          </cell>
          <cell r="H1363" t="str">
            <v>006293</v>
          </cell>
          <cell r="AP1363" t="str">
            <v>PA</v>
          </cell>
          <cell r="AQ1363">
            <v>16.100000000000001</v>
          </cell>
          <cell r="AS1363">
            <v>16.100000000000001</v>
          </cell>
          <cell r="BA1363" t="str">
            <v>KANBAN</v>
          </cell>
        </row>
        <row r="1364">
          <cell r="G1364" t="str">
            <v>SEPARADO</v>
          </cell>
          <cell r="H1364" t="str">
            <v>006293</v>
          </cell>
          <cell r="AP1364" t="str">
            <v>PA</v>
          </cell>
          <cell r="AQ1364">
            <v>16.39</v>
          </cell>
          <cell r="AS1364">
            <v>16.39</v>
          </cell>
          <cell r="BA1364" t="str">
            <v>KANBAN</v>
          </cell>
        </row>
        <row r="1365">
          <cell r="G1365" t="str">
            <v>FALTA</v>
          </cell>
          <cell r="H1365" t="str">
            <v>006293</v>
          </cell>
          <cell r="AP1365" t="str">
            <v>PA</v>
          </cell>
          <cell r="AQ1365">
            <v>1.38</v>
          </cell>
          <cell r="AR1365">
            <v>9.7500000000000003E-2</v>
          </cell>
          <cell r="AS1365">
            <v>7.5727499999999992</v>
          </cell>
          <cell r="BA1365" t="e">
            <v>#N/A</v>
          </cell>
        </row>
        <row r="1366">
          <cell r="G1366" t="str">
            <v>FALTA</v>
          </cell>
          <cell r="H1366" t="str">
            <v>006293</v>
          </cell>
          <cell r="AP1366" t="str">
            <v>PA</v>
          </cell>
          <cell r="AQ1366">
            <v>1.9</v>
          </cell>
          <cell r="AR1366">
            <v>9.7500000000000003E-2</v>
          </cell>
          <cell r="AS1366">
            <v>2.0852499999999998</v>
          </cell>
          <cell r="BA1366" t="e">
            <v>#N/A</v>
          </cell>
        </row>
        <row r="1367">
          <cell r="G1367" t="str">
            <v>FALTA</v>
          </cell>
          <cell r="H1367" t="str">
            <v>006293</v>
          </cell>
          <cell r="AP1367" t="str">
            <v>PA</v>
          </cell>
          <cell r="AQ1367">
            <v>2.0099999999999998</v>
          </cell>
          <cell r="AR1367">
            <v>9.7500000000000003E-2</v>
          </cell>
          <cell r="AS1367">
            <v>2.2059749999999996</v>
          </cell>
          <cell r="BA1367" t="e">
            <v>#N/A</v>
          </cell>
        </row>
        <row r="1368">
          <cell r="G1368" t="str">
            <v>FALTA</v>
          </cell>
          <cell r="H1368" t="str">
            <v>006293</v>
          </cell>
          <cell r="AP1368" t="str">
            <v>PA</v>
          </cell>
          <cell r="AQ1368">
            <v>1.38</v>
          </cell>
          <cell r="AR1368">
            <v>9.7500000000000003E-2</v>
          </cell>
          <cell r="AS1368">
            <v>1.5145499999999998</v>
          </cell>
          <cell r="BA1368" t="e">
            <v>#N/A</v>
          </cell>
        </row>
        <row r="1369">
          <cell r="G1369" t="str">
            <v>FALTA</v>
          </cell>
          <cell r="H1369" t="str">
            <v>006293</v>
          </cell>
          <cell r="AP1369" t="str">
            <v>PA</v>
          </cell>
          <cell r="AQ1369">
            <v>2.06</v>
          </cell>
          <cell r="AR1369">
            <v>9.7500000000000003E-2</v>
          </cell>
          <cell r="AS1369">
            <v>2.26085</v>
          </cell>
          <cell r="BA1369" t="e">
            <v>#N/A</v>
          </cell>
        </row>
        <row r="1370">
          <cell r="G1370" t="str">
            <v>SEPARADO</v>
          </cell>
          <cell r="H1370" t="str">
            <v>006293</v>
          </cell>
          <cell r="AP1370" t="str">
            <v>PA</v>
          </cell>
          <cell r="AQ1370">
            <v>79.52</v>
          </cell>
          <cell r="AS1370">
            <v>12.7232</v>
          </cell>
          <cell r="BA1370" t="str">
            <v>ELETRICA</v>
          </cell>
        </row>
        <row r="1371">
          <cell r="G1371" t="str">
            <v>FALTA</v>
          </cell>
          <cell r="H1371" t="str">
            <v>006293</v>
          </cell>
          <cell r="AP1371" t="str">
            <v>PA</v>
          </cell>
          <cell r="AQ1371">
            <v>17.41</v>
          </cell>
          <cell r="AR1371">
            <v>9.7500000000000003E-2</v>
          </cell>
          <cell r="AS1371">
            <v>19.107475000000001</v>
          </cell>
          <cell r="BA1371" t="e">
            <v>#N/A</v>
          </cell>
        </row>
        <row r="1372">
          <cell r="G1372" t="str">
            <v>FALTA</v>
          </cell>
          <cell r="H1372" t="str">
            <v>006293</v>
          </cell>
          <cell r="AP1372" t="str">
            <v>PA</v>
          </cell>
          <cell r="AQ1372">
            <v>2.19</v>
          </cell>
          <cell r="AR1372">
            <v>9.7199999999999995E-2</v>
          </cell>
          <cell r="AS1372">
            <v>2.4028679999999998</v>
          </cell>
          <cell r="BA1372" t="e">
            <v>#N/A</v>
          </cell>
        </row>
        <row r="1373">
          <cell r="G1373" t="str">
            <v>FALTA</v>
          </cell>
          <cell r="H1373" t="str">
            <v>006293</v>
          </cell>
          <cell r="AP1373" t="str">
            <v>PA</v>
          </cell>
          <cell r="AQ1373">
            <v>35.409999999999997</v>
          </cell>
          <cell r="AR1373">
            <v>3.2500000000000001E-2</v>
          </cell>
          <cell r="AS1373">
            <v>36.560824999999994</v>
          </cell>
          <cell r="BA1373" t="e">
            <v>#N/A</v>
          </cell>
        </row>
        <row r="1374">
          <cell r="G1374" t="str">
            <v>FALTA</v>
          </cell>
          <cell r="H1374" t="str">
            <v>006293</v>
          </cell>
          <cell r="AP1374" t="str">
            <v>PA</v>
          </cell>
          <cell r="AQ1374">
            <v>43.17</v>
          </cell>
          <cell r="AR1374">
            <v>6.5000000000000002E-2</v>
          </cell>
          <cell r="AS1374">
            <v>45.976050000000001</v>
          </cell>
          <cell r="BA1374" t="e">
            <v>#N/A</v>
          </cell>
        </row>
        <row r="1375">
          <cell r="G1375" t="str">
            <v>FALTA</v>
          </cell>
          <cell r="H1375" t="str">
            <v>006295</v>
          </cell>
          <cell r="AP1375" t="str">
            <v>PA</v>
          </cell>
          <cell r="AQ1375">
            <v>1370.12</v>
          </cell>
          <cell r="AR1375">
            <v>0</v>
          </cell>
          <cell r="AS1375">
            <v>1370.12</v>
          </cell>
          <cell r="BA1375" t="str">
            <v>MECANICA</v>
          </cell>
        </row>
        <row r="1376">
          <cell r="G1376" t="str">
            <v>FALTA</v>
          </cell>
          <cell r="H1376" t="str">
            <v>006295</v>
          </cell>
          <cell r="AP1376" t="str">
            <v>PA</v>
          </cell>
          <cell r="AQ1376">
            <v>200</v>
          </cell>
          <cell r="AS1376">
            <v>200</v>
          </cell>
          <cell r="BA1376" t="e">
            <v>#N/A</v>
          </cell>
        </row>
        <row r="1377">
          <cell r="G1377" t="str">
            <v>FALTA</v>
          </cell>
          <cell r="H1377" t="str">
            <v>006295</v>
          </cell>
          <cell r="AP1377" t="str">
            <v>PA</v>
          </cell>
          <cell r="AQ1377">
            <v>350</v>
          </cell>
          <cell r="AS1377">
            <v>350</v>
          </cell>
          <cell r="BA1377" t="e">
            <v>#N/A</v>
          </cell>
        </row>
        <row r="1378">
          <cell r="G1378" t="str">
            <v>FALTA</v>
          </cell>
          <cell r="H1378" t="str">
            <v>006295</v>
          </cell>
          <cell r="AP1378" t="str">
            <v>PA</v>
          </cell>
          <cell r="AQ1378">
            <v>41.66</v>
          </cell>
          <cell r="AR1378">
            <v>0</v>
          </cell>
          <cell r="AS1378">
            <v>83.32</v>
          </cell>
          <cell r="BA1378" t="e">
            <v>#N/A</v>
          </cell>
        </row>
        <row r="1379">
          <cell r="G1379" t="str">
            <v>FALTA</v>
          </cell>
          <cell r="H1379" t="str">
            <v>006295</v>
          </cell>
          <cell r="AP1379" t="str">
            <v>PA</v>
          </cell>
          <cell r="AQ1379">
            <v>1139.55</v>
          </cell>
          <cell r="AR1379">
            <v>0</v>
          </cell>
          <cell r="AS1379">
            <v>1139.55</v>
          </cell>
          <cell r="BA1379" t="e">
            <v>#N/A</v>
          </cell>
        </row>
        <row r="1380">
          <cell r="G1380" t="str">
            <v>FALTA</v>
          </cell>
          <cell r="H1380" t="str">
            <v>006295</v>
          </cell>
          <cell r="AP1380" t="str">
            <v>PA</v>
          </cell>
          <cell r="AQ1380">
            <v>457.8</v>
          </cell>
          <cell r="AR1380">
            <v>0</v>
          </cell>
          <cell r="AS1380">
            <v>457.8</v>
          </cell>
          <cell r="BA1380" t="e">
            <v>#N/A</v>
          </cell>
        </row>
        <row r="1381">
          <cell r="G1381" t="str">
            <v>FALTA</v>
          </cell>
          <cell r="H1381" t="str">
            <v>006295</v>
          </cell>
          <cell r="AP1381" t="str">
            <v>PA</v>
          </cell>
          <cell r="AQ1381">
            <v>348</v>
          </cell>
          <cell r="AR1381">
            <v>0</v>
          </cell>
          <cell r="AS1381">
            <v>348</v>
          </cell>
          <cell r="BA1381" t="e">
            <v>#N/A</v>
          </cell>
        </row>
        <row r="1382">
          <cell r="G1382" t="str">
            <v>FALTA</v>
          </cell>
          <cell r="H1382" t="str">
            <v>006295</v>
          </cell>
          <cell r="AP1382" t="str">
            <v>PA</v>
          </cell>
          <cell r="AQ1382">
            <v>558.44000000000005</v>
          </cell>
          <cell r="AR1382">
            <v>6.5000000000000002E-2</v>
          </cell>
          <cell r="AS1382">
            <v>594.73860000000002</v>
          </cell>
          <cell r="BA1382" t="str">
            <v>MECANICA</v>
          </cell>
        </row>
        <row r="1383">
          <cell r="G1383" t="str">
            <v>SEPARADO</v>
          </cell>
          <cell r="H1383" t="str">
            <v>006295</v>
          </cell>
          <cell r="AP1383" t="str">
            <v>PA</v>
          </cell>
          <cell r="AQ1383">
            <v>168.59</v>
          </cell>
          <cell r="AS1383">
            <v>337.18</v>
          </cell>
          <cell r="BA1383" t="str">
            <v>MECANICA</v>
          </cell>
        </row>
        <row r="1384">
          <cell r="G1384" t="str">
            <v>SEPARADO</v>
          </cell>
          <cell r="H1384" t="str">
            <v>006295</v>
          </cell>
          <cell r="AP1384" t="str">
            <v>PA</v>
          </cell>
          <cell r="AQ1384">
            <v>73.84</v>
          </cell>
          <cell r="AS1384">
            <v>147.68</v>
          </cell>
          <cell r="BA1384" t="e">
            <v>#N/A</v>
          </cell>
        </row>
        <row r="1385">
          <cell r="G1385" t="str">
            <v>FALTA</v>
          </cell>
          <cell r="H1385" t="str">
            <v>006295</v>
          </cell>
          <cell r="AP1385" t="str">
            <v>PA</v>
          </cell>
          <cell r="AQ1385">
            <v>3460.02</v>
          </cell>
          <cell r="AR1385">
            <v>0</v>
          </cell>
          <cell r="AS1385">
            <v>3460.02</v>
          </cell>
          <cell r="BA1385" t="e">
            <v>#N/A</v>
          </cell>
        </row>
        <row r="1386">
          <cell r="G1386" t="str">
            <v>FALTA</v>
          </cell>
          <cell r="H1386" t="str">
            <v>006295</v>
          </cell>
          <cell r="AP1386" t="str">
            <v>PA</v>
          </cell>
          <cell r="AQ1386">
            <v>37.340000000000003</v>
          </cell>
          <cell r="AR1386">
            <v>5.1999999999999998E-2</v>
          </cell>
          <cell r="AS1386">
            <v>78.563360000000003</v>
          </cell>
          <cell r="BA1386" t="e">
            <v>#N/A</v>
          </cell>
        </row>
        <row r="1387">
          <cell r="G1387" t="str">
            <v>FALTA</v>
          </cell>
          <cell r="H1387" t="str">
            <v>006295</v>
          </cell>
          <cell r="AP1387" t="str">
            <v>PA</v>
          </cell>
          <cell r="AQ1387">
            <v>503.31</v>
          </cell>
          <cell r="AR1387">
            <v>0</v>
          </cell>
          <cell r="AS1387">
            <v>503.31</v>
          </cell>
          <cell r="BA1387" t="str">
            <v>MECANICA</v>
          </cell>
        </row>
        <row r="1388">
          <cell r="G1388" t="str">
            <v>FALTA</v>
          </cell>
          <cell r="H1388" t="str">
            <v>006295</v>
          </cell>
          <cell r="AP1388" t="str">
            <v>PA</v>
          </cell>
          <cell r="AQ1388">
            <v>107.35</v>
          </cell>
          <cell r="AR1388">
            <v>0</v>
          </cell>
          <cell r="AS1388">
            <v>107.35</v>
          </cell>
          <cell r="BA1388" t="e">
            <v>#N/A</v>
          </cell>
        </row>
        <row r="1389">
          <cell r="G1389" t="str">
            <v>FALTA</v>
          </cell>
          <cell r="H1389" t="str">
            <v>006295</v>
          </cell>
          <cell r="AP1389" t="str">
            <v>PA</v>
          </cell>
          <cell r="AQ1389">
            <v>5</v>
          </cell>
          <cell r="AR1389">
            <v>0</v>
          </cell>
          <cell r="AS1389">
            <v>20</v>
          </cell>
          <cell r="BA1389" t="e">
            <v>#N/A</v>
          </cell>
        </row>
        <row r="1390">
          <cell r="G1390" t="str">
            <v>FALTA</v>
          </cell>
          <cell r="H1390" t="str">
            <v>006295</v>
          </cell>
          <cell r="AP1390" t="str">
            <v>PA</v>
          </cell>
          <cell r="AQ1390">
            <v>11</v>
          </cell>
          <cell r="AR1390">
            <v>0</v>
          </cell>
          <cell r="AS1390">
            <v>11</v>
          </cell>
          <cell r="BA1390" t="e">
            <v>#N/A</v>
          </cell>
        </row>
        <row r="1391">
          <cell r="G1391" t="str">
            <v>FALTA</v>
          </cell>
          <cell r="H1391" t="str">
            <v>006295</v>
          </cell>
          <cell r="AP1391" t="str">
            <v>PA</v>
          </cell>
          <cell r="AQ1391">
            <v>37.340000000000003</v>
          </cell>
          <cell r="AR1391">
            <v>5.1999999999999998E-2</v>
          </cell>
          <cell r="AS1391">
            <v>39.281680000000001</v>
          </cell>
          <cell r="BA1391" t="e">
            <v>#N/A</v>
          </cell>
        </row>
        <row r="1392">
          <cell r="G1392" t="str">
            <v>RETIRADO</v>
          </cell>
          <cell r="H1392" t="str">
            <v>006295</v>
          </cell>
          <cell r="AP1392" t="str">
            <v>PA</v>
          </cell>
          <cell r="AQ1392">
            <v>102</v>
          </cell>
          <cell r="AR1392">
            <v>0</v>
          </cell>
          <cell r="AS1392">
            <v>173.4</v>
          </cell>
          <cell r="BA1392" t="e">
            <v>#N/A</v>
          </cell>
        </row>
        <row r="1393">
          <cell r="G1393" t="str">
            <v>FALTA</v>
          </cell>
          <cell r="H1393" t="str">
            <v>006295</v>
          </cell>
          <cell r="AP1393" t="str">
            <v>PA</v>
          </cell>
          <cell r="AQ1393">
            <v>896.34</v>
          </cell>
          <cell r="AR1393">
            <v>0</v>
          </cell>
          <cell r="AS1393">
            <v>896.34</v>
          </cell>
          <cell r="BA1393" t="e">
            <v>#N/A</v>
          </cell>
        </row>
        <row r="1394">
          <cell r="G1394" t="str">
            <v>RETIRADO</v>
          </cell>
          <cell r="H1394" t="str">
            <v>006295</v>
          </cell>
          <cell r="AP1394" t="str">
            <v>PA</v>
          </cell>
          <cell r="AQ1394">
            <v>331.2</v>
          </cell>
          <cell r="AR1394">
            <v>6.5000000000000002E-2</v>
          </cell>
          <cell r="AS1394">
            <v>352.72800000000001</v>
          </cell>
          <cell r="BA1394" t="e">
            <v>#N/A</v>
          </cell>
        </row>
        <row r="1395">
          <cell r="G1395" t="str">
            <v>FALTA</v>
          </cell>
          <cell r="H1395" t="str">
            <v>006295</v>
          </cell>
          <cell r="AP1395" t="str">
            <v>PA</v>
          </cell>
          <cell r="AQ1395">
            <v>28.5</v>
          </cell>
          <cell r="AR1395">
            <v>0</v>
          </cell>
          <cell r="AS1395">
            <v>57</v>
          </cell>
          <cell r="BA1395" t="e">
            <v>#N/A</v>
          </cell>
        </row>
        <row r="1396">
          <cell r="G1396" t="str">
            <v>FALTA</v>
          </cell>
          <cell r="H1396" t="str">
            <v>006295</v>
          </cell>
          <cell r="AP1396" t="str">
            <v>PA</v>
          </cell>
          <cell r="AQ1396">
            <v>32.5</v>
          </cell>
          <cell r="AR1396">
            <v>0</v>
          </cell>
          <cell r="AS1396">
            <v>195</v>
          </cell>
          <cell r="BA1396" t="e">
            <v>#N/A</v>
          </cell>
        </row>
        <row r="1397">
          <cell r="G1397" t="str">
            <v>FALTA</v>
          </cell>
          <cell r="H1397" t="str">
            <v>006295</v>
          </cell>
          <cell r="AP1397" t="str">
            <v>PA</v>
          </cell>
          <cell r="AQ1397">
            <v>15.17</v>
          </cell>
          <cell r="AR1397">
            <v>0</v>
          </cell>
          <cell r="AS1397">
            <v>15.17</v>
          </cell>
          <cell r="BA1397" t="str">
            <v>MECANICA</v>
          </cell>
        </row>
        <row r="1398">
          <cell r="G1398" t="str">
            <v>FALTA</v>
          </cell>
          <cell r="H1398" t="str">
            <v>006295</v>
          </cell>
          <cell r="AP1398" t="str">
            <v>PA</v>
          </cell>
          <cell r="AQ1398">
            <v>26.56</v>
          </cell>
          <cell r="AR1398">
            <v>0</v>
          </cell>
          <cell r="AS1398">
            <v>26.56</v>
          </cell>
          <cell r="BA1398" t="str">
            <v>MECANICA</v>
          </cell>
        </row>
        <row r="1399">
          <cell r="G1399" t="str">
            <v>FALTA</v>
          </cell>
          <cell r="H1399" t="str">
            <v>006295</v>
          </cell>
          <cell r="AP1399" t="str">
            <v>PA</v>
          </cell>
          <cell r="AQ1399">
            <v>0.2</v>
          </cell>
          <cell r="AR1399">
            <v>0</v>
          </cell>
          <cell r="AS1399">
            <v>1.2000000000000002</v>
          </cell>
          <cell r="BA1399" t="str">
            <v>MECANICA</v>
          </cell>
        </row>
        <row r="1400">
          <cell r="G1400" t="str">
            <v>FALTA</v>
          </cell>
          <cell r="H1400" t="str">
            <v>006295</v>
          </cell>
          <cell r="AP1400" t="str">
            <v>PA</v>
          </cell>
          <cell r="AQ1400">
            <v>0.2</v>
          </cell>
          <cell r="AR1400">
            <v>0</v>
          </cell>
          <cell r="AS1400">
            <v>1.2000000000000002</v>
          </cell>
          <cell r="BA1400" t="str">
            <v>KANBAN</v>
          </cell>
        </row>
        <row r="1401">
          <cell r="G1401" t="str">
            <v>FALTA</v>
          </cell>
          <cell r="H1401" t="str">
            <v>006295</v>
          </cell>
          <cell r="AP1401" t="str">
            <v>PA</v>
          </cell>
          <cell r="AQ1401">
            <v>0.25</v>
          </cell>
          <cell r="AR1401">
            <v>0</v>
          </cell>
          <cell r="AS1401">
            <v>1.5</v>
          </cell>
          <cell r="BA1401" t="str">
            <v>KANBAN</v>
          </cell>
        </row>
        <row r="1402">
          <cell r="G1402" t="str">
            <v>FALTA</v>
          </cell>
          <cell r="H1402" t="str">
            <v>006295</v>
          </cell>
          <cell r="AP1402" t="str">
            <v>PA</v>
          </cell>
          <cell r="AQ1402">
            <v>31.66</v>
          </cell>
          <cell r="AR1402">
            <v>0</v>
          </cell>
          <cell r="AS1402">
            <v>63.32</v>
          </cell>
          <cell r="BA1402" t="str">
            <v>MECANICA</v>
          </cell>
        </row>
        <row r="1403">
          <cell r="G1403" t="str">
            <v>SEPARADO</v>
          </cell>
          <cell r="H1403" t="str">
            <v>006295</v>
          </cell>
          <cell r="AP1403" t="str">
            <v>PA</v>
          </cell>
          <cell r="AQ1403">
            <v>89.85</v>
          </cell>
          <cell r="AS1403">
            <v>718.8</v>
          </cell>
          <cell r="BA1403" t="e">
            <v>#N/A</v>
          </cell>
        </row>
        <row r="1404">
          <cell r="G1404" t="str">
            <v>SEPARADO</v>
          </cell>
          <cell r="H1404" t="str">
            <v>006295</v>
          </cell>
          <cell r="AP1404" t="str">
            <v>PA</v>
          </cell>
          <cell r="AQ1404">
            <v>79.849999999999994</v>
          </cell>
          <cell r="AS1404">
            <v>638.79999999999995</v>
          </cell>
          <cell r="BA1404" t="e">
            <v>#N/A</v>
          </cell>
        </row>
        <row r="1405">
          <cell r="G1405" t="str">
            <v>SEPARADO</v>
          </cell>
          <cell r="H1405" t="str">
            <v>006295</v>
          </cell>
          <cell r="AP1405" t="str">
            <v>PA</v>
          </cell>
          <cell r="AQ1405">
            <v>55.55</v>
          </cell>
          <cell r="AS1405">
            <v>999.9</v>
          </cell>
          <cell r="BA1405" t="e">
            <v>#N/A</v>
          </cell>
        </row>
        <row r="1406">
          <cell r="G1406" t="str">
            <v>SEPARADO</v>
          </cell>
          <cell r="H1406" t="str">
            <v>006295</v>
          </cell>
          <cell r="AP1406" t="str">
            <v>PA</v>
          </cell>
          <cell r="AQ1406">
            <v>0.2</v>
          </cell>
          <cell r="AS1406">
            <v>1.6</v>
          </cell>
          <cell r="BA1406" t="e">
            <v>#N/A</v>
          </cell>
        </row>
        <row r="1407">
          <cell r="G1407" t="str">
            <v>FALTA</v>
          </cell>
          <cell r="H1407" t="str">
            <v>006295</v>
          </cell>
          <cell r="AP1407" t="str">
            <v>PA</v>
          </cell>
          <cell r="AQ1407">
            <v>0.25</v>
          </cell>
          <cell r="AR1407">
            <v>0</v>
          </cell>
          <cell r="AS1407">
            <v>9</v>
          </cell>
          <cell r="BA1407" t="e">
            <v>#N/A</v>
          </cell>
        </row>
        <row r="1408">
          <cell r="G1408" t="str">
            <v>SEPARADO</v>
          </cell>
          <cell r="H1408" t="str">
            <v>006295</v>
          </cell>
          <cell r="AP1408" t="str">
            <v>PA</v>
          </cell>
          <cell r="AQ1408">
            <v>0.2</v>
          </cell>
          <cell r="AS1408">
            <v>3.2</v>
          </cell>
          <cell r="BA1408" t="e">
            <v>#N/A</v>
          </cell>
        </row>
        <row r="1409">
          <cell r="G1409" t="str">
            <v>SEPARADO</v>
          </cell>
          <cell r="H1409" t="str">
            <v>006295</v>
          </cell>
          <cell r="AP1409" t="str">
            <v>PA</v>
          </cell>
          <cell r="AQ1409">
            <v>0.2</v>
          </cell>
          <cell r="AS1409">
            <v>3.2</v>
          </cell>
          <cell r="BA1409" t="e">
            <v>#N/A</v>
          </cell>
        </row>
        <row r="1410">
          <cell r="G1410" t="str">
            <v>SEPARADO</v>
          </cell>
          <cell r="H1410" t="str">
            <v>006295</v>
          </cell>
          <cell r="AP1410" t="str">
            <v>PA</v>
          </cell>
          <cell r="AQ1410">
            <v>45</v>
          </cell>
          <cell r="AS1410">
            <v>450</v>
          </cell>
          <cell r="BA1410" t="e">
            <v>#N/A</v>
          </cell>
        </row>
        <row r="1411">
          <cell r="G1411" t="str">
            <v>FALTA</v>
          </cell>
          <cell r="H1411" t="str">
            <v>006295</v>
          </cell>
          <cell r="AP1411" t="str">
            <v>PA</v>
          </cell>
          <cell r="AQ1411">
            <v>2.9</v>
          </cell>
          <cell r="AR1411">
            <v>0</v>
          </cell>
          <cell r="AS1411">
            <v>29</v>
          </cell>
          <cell r="BA1411" t="e">
            <v>#N/A</v>
          </cell>
        </row>
        <row r="1412">
          <cell r="G1412" t="str">
            <v>FALTA</v>
          </cell>
          <cell r="H1412" t="str">
            <v>006295</v>
          </cell>
          <cell r="AP1412" t="str">
            <v>PA</v>
          </cell>
          <cell r="AQ1412">
            <v>0.2</v>
          </cell>
          <cell r="AR1412">
            <v>0</v>
          </cell>
          <cell r="AS1412">
            <v>0.8</v>
          </cell>
          <cell r="BA1412" t="e">
            <v>#N/A</v>
          </cell>
        </row>
        <row r="1413">
          <cell r="G1413" t="str">
            <v>SEPARADO</v>
          </cell>
          <cell r="H1413" t="str">
            <v>006295</v>
          </cell>
          <cell r="AP1413" t="str">
            <v>PA</v>
          </cell>
          <cell r="AQ1413">
            <v>100</v>
          </cell>
          <cell r="AS1413">
            <v>200</v>
          </cell>
          <cell r="BA1413" t="e">
            <v>#N/A</v>
          </cell>
        </row>
        <row r="1414">
          <cell r="G1414" t="str">
            <v>SEPARADO</v>
          </cell>
          <cell r="H1414" t="str">
            <v>006295</v>
          </cell>
          <cell r="AP1414" t="str">
            <v>PA</v>
          </cell>
          <cell r="AQ1414">
            <v>100</v>
          </cell>
          <cell r="AS1414">
            <v>200</v>
          </cell>
          <cell r="BA1414" t="e">
            <v>#N/A</v>
          </cell>
        </row>
        <row r="1415">
          <cell r="G1415" t="str">
            <v>SEPARADO</v>
          </cell>
          <cell r="H1415" t="str">
            <v>006295</v>
          </cell>
          <cell r="AP1415" t="str">
            <v>PA</v>
          </cell>
          <cell r="AQ1415">
            <v>0.15</v>
          </cell>
          <cell r="AS1415">
            <v>2.4</v>
          </cell>
          <cell r="BA1415" t="e">
            <v>#N/A</v>
          </cell>
        </row>
        <row r="1416">
          <cell r="G1416" t="str">
            <v>FALTA</v>
          </cell>
          <cell r="H1416" t="str">
            <v>006295</v>
          </cell>
          <cell r="AP1416" t="str">
            <v>PA</v>
          </cell>
          <cell r="AQ1416">
            <v>28.5</v>
          </cell>
          <cell r="AR1416">
            <v>0</v>
          </cell>
          <cell r="AS1416">
            <v>57</v>
          </cell>
          <cell r="BA1416" t="str">
            <v>MECANICA</v>
          </cell>
        </row>
        <row r="1417">
          <cell r="G1417" t="str">
            <v>FALTA</v>
          </cell>
          <cell r="H1417" t="str">
            <v>006295</v>
          </cell>
          <cell r="AP1417" t="str">
            <v>PA</v>
          </cell>
          <cell r="AQ1417">
            <v>7</v>
          </cell>
          <cell r="AR1417">
            <v>0</v>
          </cell>
          <cell r="AS1417">
            <v>14</v>
          </cell>
          <cell r="BA1417" t="e">
            <v>#N/A</v>
          </cell>
        </row>
        <row r="1418">
          <cell r="G1418" t="str">
            <v>FALTA</v>
          </cell>
          <cell r="H1418" t="str">
            <v>006295</v>
          </cell>
          <cell r="AP1418" t="str">
            <v>PA</v>
          </cell>
          <cell r="AQ1418">
            <v>9.5</v>
          </cell>
          <cell r="AR1418">
            <v>0</v>
          </cell>
          <cell r="AS1418">
            <v>114</v>
          </cell>
          <cell r="BA1418" t="e">
            <v>#N/A</v>
          </cell>
        </row>
        <row r="1419">
          <cell r="G1419" t="str">
            <v>FALTA</v>
          </cell>
          <cell r="H1419" t="str">
            <v>006295</v>
          </cell>
          <cell r="AP1419" t="str">
            <v>PA</v>
          </cell>
          <cell r="AQ1419">
            <v>28.5</v>
          </cell>
          <cell r="AR1419">
            <v>0</v>
          </cell>
          <cell r="AS1419">
            <v>57</v>
          </cell>
          <cell r="BA1419" t="e">
            <v>#N/A</v>
          </cell>
        </row>
        <row r="1420">
          <cell r="G1420" t="str">
            <v>FALTA</v>
          </cell>
          <cell r="H1420" t="str">
            <v>006295</v>
          </cell>
          <cell r="AP1420" t="str">
            <v>PA</v>
          </cell>
          <cell r="AQ1420">
            <v>28.5</v>
          </cell>
          <cell r="AR1420">
            <v>0</v>
          </cell>
          <cell r="AS1420">
            <v>85.5</v>
          </cell>
          <cell r="BA1420" t="e">
            <v>#N/A</v>
          </cell>
        </row>
        <row r="1421">
          <cell r="G1421" t="str">
            <v>FALTA</v>
          </cell>
          <cell r="H1421" t="str">
            <v>006295</v>
          </cell>
          <cell r="AP1421" t="str">
            <v>PA</v>
          </cell>
          <cell r="AQ1421">
            <v>3.8</v>
          </cell>
          <cell r="AR1421">
            <v>0</v>
          </cell>
          <cell r="AS1421">
            <v>53.199999999999996</v>
          </cell>
          <cell r="BA1421" t="str">
            <v>ELETRICA</v>
          </cell>
        </row>
        <row r="1422">
          <cell r="G1422" t="str">
            <v>FALTA</v>
          </cell>
          <cell r="H1422" t="str">
            <v>006295</v>
          </cell>
          <cell r="AP1422" t="str">
            <v>PA</v>
          </cell>
          <cell r="AQ1422">
            <v>0</v>
          </cell>
          <cell r="AS1422">
            <v>0</v>
          </cell>
          <cell r="BA1422" t="e">
            <v>#N/A</v>
          </cell>
        </row>
        <row r="1423">
          <cell r="G1423" t="str">
            <v>SEPARADO</v>
          </cell>
          <cell r="H1423" t="str">
            <v>006295</v>
          </cell>
          <cell r="AP1423" t="str">
            <v>PA</v>
          </cell>
          <cell r="AQ1423">
            <v>46.92</v>
          </cell>
          <cell r="AS1423">
            <v>46.92</v>
          </cell>
          <cell r="BA1423" t="str">
            <v>MECANICA</v>
          </cell>
        </row>
        <row r="1424">
          <cell r="G1424" t="str">
            <v>FALTA</v>
          </cell>
          <cell r="H1424" t="str">
            <v>006295</v>
          </cell>
          <cell r="AP1424" t="str">
            <v>PA</v>
          </cell>
          <cell r="AQ1424">
            <v>347.73</v>
          </cell>
          <cell r="AR1424">
            <v>3.2500000000000001E-2</v>
          </cell>
          <cell r="AS1424">
            <v>359.03122500000001</v>
          </cell>
          <cell r="BA1424" t="e">
            <v>#N/A</v>
          </cell>
        </row>
        <row r="1425">
          <cell r="G1425" t="str">
            <v>FALTA</v>
          </cell>
          <cell r="H1425" t="str">
            <v>006295</v>
          </cell>
          <cell r="AP1425" t="str">
            <v>PA</v>
          </cell>
          <cell r="AQ1425">
            <v>37.340000000000003</v>
          </cell>
          <cell r="AR1425">
            <v>5.1999999999999998E-2</v>
          </cell>
          <cell r="AS1425">
            <v>39.281680000000001</v>
          </cell>
          <cell r="BA1425" t="e">
            <v>#N/A</v>
          </cell>
        </row>
        <row r="1426">
          <cell r="G1426" t="str">
            <v>FALTA</v>
          </cell>
          <cell r="H1426" t="str">
            <v>006295</v>
          </cell>
          <cell r="AP1426" t="str">
            <v>PA</v>
          </cell>
          <cell r="AQ1426">
            <v>2300</v>
          </cell>
          <cell r="AS1426">
            <v>2300</v>
          </cell>
          <cell r="BA1426" t="str">
            <v>BASE</v>
          </cell>
        </row>
        <row r="1427">
          <cell r="G1427" t="str">
            <v>FALTA</v>
          </cell>
          <cell r="H1427" t="str">
            <v>006295</v>
          </cell>
          <cell r="AP1427" t="str">
            <v>PA</v>
          </cell>
          <cell r="AQ1427">
            <v>1000</v>
          </cell>
          <cell r="AS1427">
            <v>1000</v>
          </cell>
          <cell r="BA1427" t="e">
            <v>#N/A</v>
          </cell>
        </row>
        <row r="1428">
          <cell r="G1428" t="str">
            <v>FALTA</v>
          </cell>
          <cell r="H1428" t="str">
            <v>006295</v>
          </cell>
          <cell r="AP1428" t="str">
            <v>PA</v>
          </cell>
          <cell r="AQ1428">
            <v>650</v>
          </cell>
          <cell r="AS1428">
            <v>650</v>
          </cell>
          <cell r="BA1428" t="e">
            <v>#N/A</v>
          </cell>
        </row>
        <row r="1429">
          <cell r="G1429" t="str">
            <v>SEPARADO</v>
          </cell>
          <cell r="H1429" t="str">
            <v>006295</v>
          </cell>
          <cell r="AP1429" t="str">
            <v>PA</v>
          </cell>
          <cell r="AQ1429">
            <v>0</v>
          </cell>
          <cell r="AS1429">
            <v>0</v>
          </cell>
          <cell r="BA1429" t="e">
            <v>#N/A</v>
          </cell>
        </row>
        <row r="1430">
          <cell r="G1430" t="str">
            <v>FALTA</v>
          </cell>
          <cell r="H1430" t="str">
            <v>006295</v>
          </cell>
          <cell r="AP1430" t="str">
            <v>PA</v>
          </cell>
          <cell r="AQ1430">
            <v>0.25</v>
          </cell>
          <cell r="AR1430">
            <v>0</v>
          </cell>
          <cell r="AS1430">
            <v>5</v>
          </cell>
          <cell r="BA1430" t="e">
            <v>#N/A</v>
          </cell>
        </row>
        <row r="1431">
          <cell r="G1431" t="str">
            <v>FALTA</v>
          </cell>
          <cell r="H1431" t="str">
            <v>006295</v>
          </cell>
          <cell r="AP1431" t="str">
            <v>PA</v>
          </cell>
          <cell r="AQ1431">
            <v>58</v>
          </cell>
          <cell r="AS1431">
            <v>116</v>
          </cell>
          <cell r="BA1431" t="str">
            <v>MECANICA</v>
          </cell>
        </row>
        <row r="1432">
          <cell r="G1432" t="str">
            <v>FALTA</v>
          </cell>
          <cell r="H1432" t="str">
            <v>006295</v>
          </cell>
          <cell r="AP1432" t="str">
            <v>PA</v>
          </cell>
          <cell r="AQ1432">
            <v>3.8</v>
          </cell>
          <cell r="AS1432">
            <v>15.2</v>
          </cell>
          <cell r="BA1432" t="str">
            <v>MECANICA</v>
          </cell>
        </row>
        <row r="1433">
          <cell r="G1433" t="str">
            <v>SEPARADO</v>
          </cell>
          <cell r="H1433" t="str">
            <v>006295</v>
          </cell>
          <cell r="AP1433" t="str">
            <v>PA</v>
          </cell>
          <cell r="AQ1433">
            <v>80</v>
          </cell>
          <cell r="AS1433">
            <v>48</v>
          </cell>
          <cell r="BA1433" t="str">
            <v>KANBAN</v>
          </cell>
        </row>
        <row r="1434">
          <cell r="G1434" t="str">
            <v>FALTA</v>
          </cell>
          <cell r="H1434" t="str">
            <v>006295</v>
          </cell>
          <cell r="AP1434" t="str">
            <v>PA</v>
          </cell>
          <cell r="AQ1434">
            <v>18876.96</v>
          </cell>
          <cell r="AR1434">
            <v>0</v>
          </cell>
          <cell r="AS1434">
            <v>18876.96</v>
          </cell>
          <cell r="BA1434" t="str">
            <v>MOTOR</v>
          </cell>
        </row>
        <row r="1435">
          <cell r="G1435" t="str">
            <v>FALTA</v>
          </cell>
          <cell r="H1435" t="str">
            <v>006295</v>
          </cell>
          <cell r="AP1435" t="str">
            <v>PA</v>
          </cell>
          <cell r="AQ1435">
            <v>6178.28</v>
          </cell>
          <cell r="AR1435">
            <v>0</v>
          </cell>
          <cell r="AS1435">
            <v>6178.28</v>
          </cell>
          <cell r="BA1435" t="str">
            <v>ALTERNADOR</v>
          </cell>
        </row>
        <row r="1436">
          <cell r="G1436" t="str">
            <v>FALTA</v>
          </cell>
          <cell r="H1436" t="str">
            <v>006295</v>
          </cell>
          <cell r="AP1436" t="str">
            <v>PA</v>
          </cell>
          <cell r="AQ1436">
            <v>52</v>
          </cell>
          <cell r="AS1436">
            <v>52</v>
          </cell>
          <cell r="BA1436" t="e">
            <v>#N/A</v>
          </cell>
        </row>
        <row r="1437">
          <cell r="G1437" t="str">
            <v>FALTA</v>
          </cell>
          <cell r="H1437" t="str">
            <v>006295</v>
          </cell>
          <cell r="AP1437" t="str">
            <v>PA</v>
          </cell>
          <cell r="AQ1437">
            <v>1059.79</v>
          </cell>
          <cell r="AR1437">
            <v>0</v>
          </cell>
          <cell r="AS1437">
            <v>1059.79</v>
          </cell>
          <cell r="BA1437" t="e">
            <v>#N/A</v>
          </cell>
        </row>
        <row r="1438">
          <cell r="G1438" t="str">
            <v>FALTA</v>
          </cell>
          <cell r="H1438" t="str">
            <v>006295</v>
          </cell>
          <cell r="AP1438" t="str">
            <v>PA</v>
          </cell>
          <cell r="AQ1438">
            <v>670</v>
          </cell>
          <cell r="AR1438">
            <v>0</v>
          </cell>
          <cell r="AS1438">
            <v>670</v>
          </cell>
          <cell r="BA1438" t="str">
            <v>MECANICA</v>
          </cell>
        </row>
        <row r="1439">
          <cell r="G1439" t="str">
            <v>FALTA</v>
          </cell>
          <cell r="H1439" t="str">
            <v>006295</v>
          </cell>
          <cell r="AP1439" t="str">
            <v>PA</v>
          </cell>
          <cell r="AQ1439">
            <v>87.63</v>
          </cell>
          <cell r="AS1439">
            <v>87.63</v>
          </cell>
          <cell r="BA1439" t="str">
            <v>SHEET METAL</v>
          </cell>
        </row>
        <row r="1440">
          <cell r="G1440" t="str">
            <v>FALTA</v>
          </cell>
          <cell r="H1440" t="str">
            <v>006295</v>
          </cell>
          <cell r="AP1440" t="str">
            <v>PA</v>
          </cell>
          <cell r="AQ1440">
            <v>550</v>
          </cell>
          <cell r="AS1440">
            <v>550</v>
          </cell>
          <cell r="BA1440" t="e">
            <v>#N/A</v>
          </cell>
        </row>
        <row r="1441">
          <cell r="G1441" t="str">
            <v>FALTA</v>
          </cell>
          <cell r="H1441" t="str">
            <v>006295</v>
          </cell>
          <cell r="AP1441" t="str">
            <v>PA</v>
          </cell>
          <cell r="AQ1441">
            <v>199.12</v>
          </cell>
          <cell r="AR1441">
            <v>0</v>
          </cell>
          <cell r="AS1441">
            <v>199.12</v>
          </cell>
          <cell r="BA1441" t="str">
            <v>ELETRICA</v>
          </cell>
        </row>
        <row r="1442">
          <cell r="G1442" t="str">
            <v>FALTA</v>
          </cell>
          <cell r="H1442" t="str">
            <v>006295</v>
          </cell>
          <cell r="AP1442" t="str">
            <v>PA</v>
          </cell>
          <cell r="AQ1442">
            <v>68.900000000000006</v>
          </cell>
          <cell r="AR1442">
            <v>0</v>
          </cell>
          <cell r="AS1442">
            <v>275.60000000000002</v>
          </cell>
          <cell r="BA1442" t="e">
            <v>#N/A</v>
          </cell>
        </row>
        <row r="1443">
          <cell r="G1443" t="str">
            <v>SEPARADO</v>
          </cell>
          <cell r="H1443" t="str">
            <v>006295</v>
          </cell>
          <cell r="AP1443" t="str">
            <v>PA</v>
          </cell>
          <cell r="AQ1443">
            <v>7.14</v>
          </cell>
          <cell r="AS1443">
            <v>14.28</v>
          </cell>
          <cell r="BA1443" t="e">
            <v>#N/A</v>
          </cell>
        </row>
        <row r="1444">
          <cell r="G1444" t="str">
            <v>SEPARADO</v>
          </cell>
          <cell r="H1444" t="str">
            <v>006295</v>
          </cell>
          <cell r="AP1444" t="str">
            <v>PA</v>
          </cell>
          <cell r="AQ1444">
            <v>5.58</v>
          </cell>
          <cell r="AS1444">
            <v>66.960000000000008</v>
          </cell>
          <cell r="BA1444" t="str">
            <v>KANBAN</v>
          </cell>
        </row>
        <row r="1445">
          <cell r="G1445" t="str">
            <v>SEPARADO</v>
          </cell>
          <cell r="H1445" t="str">
            <v>006295</v>
          </cell>
          <cell r="AP1445" t="str">
            <v>PA</v>
          </cell>
          <cell r="AQ1445">
            <v>5.1099999999999994</v>
          </cell>
          <cell r="AS1445">
            <v>40.879999999999995</v>
          </cell>
          <cell r="BA1445" t="str">
            <v>KANBAN</v>
          </cell>
        </row>
        <row r="1446">
          <cell r="G1446" t="str">
            <v>SEPARADO</v>
          </cell>
          <cell r="H1446" t="str">
            <v>006295</v>
          </cell>
          <cell r="AP1446" t="str">
            <v>PA</v>
          </cell>
          <cell r="AQ1446">
            <v>0.15</v>
          </cell>
          <cell r="AS1446">
            <v>3</v>
          </cell>
          <cell r="BA1446" t="e">
            <v>#N/A</v>
          </cell>
        </row>
        <row r="1447">
          <cell r="G1447" t="str">
            <v>FALTA</v>
          </cell>
          <cell r="H1447" t="str">
            <v>006295</v>
          </cell>
          <cell r="AP1447" t="str">
            <v>PA</v>
          </cell>
          <cell r="AQ1447">
            <v>28.5</v>
          </cell>
          <cell r="AR1447">
            <v>0</v>
          </cell>
          <cell r="AS1447">
            <v>28.5</v>
          </cell>
          <cell r="BA1447" t="e">
            <v>#N/A</v>
          </cell>
        </row>
        <row r="1448">
          <cell r="G1448" t="str">
            <v>FALTA</v>
          </cell>
          <cell r="H1448" t="str">
            <v>006295</v>
          </cell>
          <cell r="AP1448" t="str">
            <v>PA</v>
          </cell>
          <cell r="AQ1448">
            <v>28.5</v>
          </cell>
          <cell r="AR1448">
            <v>0</v>
          </cell>
          <cell r="AS1448">
            <v>28.5</v>
          </cell>
          <cell r="BA1448" t="e">
            <v>#N/A</v>
          </cell>
        </row>
        <row r="1449">
          <cell r="G1449" t="str">
            <v>FALTA</v>
          </cell>
          <cell r="H1449" t="str">
            <v>006295</v>
          </cell>
          <cell r="AP1449" t="str">
            <v>PA</v>
          </cell>
          <cell r="AQ1449">
            <v>28.5</v>
          </cell>
          <cell r="AR1449">
            <v>0</v>
          </cell>
          <cell r="AS1449">
            <v>28.5</v>
          </cell>
          <cell r="BA1449" t="e">
            <v>#N/A</v>
          </cell>
        </row>
        <row r="1450">
          <cell r="G1450" t="str">
            <v>SEPARADO</v>
          </cell>
          <cell r="H1450" t="str">
            <v>006295</v>
          </cell>
          <cell r="AP1450" t="str">
            <v>PA</v>
          </cell>
          <cell r="AQ1450">
            <v>0</v>
          </cell>
          <cell r="AS1450">
            <v>0</v>
          </cell>
          <cell r="BA1450" t="str">
            <v>KANBAN</v>
          </cell>
        </row>
        <row r="1451">
          <cell r="G1451" t="str">
            <v>FALTA</v>
          </cell>
          <cell r="H1451" t="str">
            <v>006295</v>
          </cell>
          <cell r="AP1451" t="str">
            <v>PA</v>
          </cell>
          <cell r="AQ1451">
            <v>1222.6199999999999</v>
          </cell>
          <cell r="AR1451">
            <v>0</v>
          </cell>
          <cell r="AS1451">
            <v>1222.6199999999999</v>
          </cell>
          <cell r="BA1451" t="str">
            <v>ELETRICA</v>
          </cell>
        </row>
        <row r="1452">
          <cell r="G1452" t="str">
            <v>FALTA</v>
          </cell>
          <cell r="H1452" t="str">
            <v>006295</v>
          </cell>
          <cell r="AP1452" t="str">
            <v>PA</v>
          </cell>
          <cell r="AQ1452">
            <v>422.9</v>
          </cell>
          <cell r="AR1452">
            <v>0</v>
          </cell>
          <cell r="AS1452">
            <v>422.9</v>
          </cell>
          <cell r="BA1452" t="str">
            <v>ELETRICA</v>
          </cell>
        </row>
        <row r="1453">
          <cell r="G1453" t="str">
            <v>SEPARADO</v>
          </cell>
          <cell r="H1453" t="str">
            <v>006295</v>
          </cell>
          <cell r="AP1453" t="str">
            <v>PA</v>
          </cell>
          <cell r="AQ1453">
            <v>104.97</v>
          </cell>
          <cell r="AS1453">
            <v>104.97</v>
          </cell>
          <cell r="BA1453" t="str">
            <v>ELETRICA</v>
          </cell>
        </row>
        <row r="1454">
          <cell r="G1454" t="str">
            <v>FALTA</v>
          </cell>
          <cell r="H1454" t="str">
            <v>006295</v>
          </cell>
          <cell r="AP1454" t="str">
            <v>PA</v>
          </cell>
          <cell r="AQ1454">
            <v>0</v>
          </cell>
          <cell r="AS1454">
            <v>0</v>
          </cell>
          <cell r="BA1454" t="str">
            <v>ELETRICA</v>
          </cell>
        </row>
        <row r="1455">
          <cell r="G1455" t="str">
            <v>SEPARADO</v>
          </cell>
          <cell r="H1455" t="str">
            <v>006295</v>
          </cell>
          <cell r="AP1455" t="str">
            <v>PA</v>
          </cell>
          <cell r="AQ1455">
            <v>75</v>
          </cell>
          <cell r="AS1455">
            <v>29.25</v>
          </cell>
          <cell r="BA1455" t="str">
            <v>KANBAN</v>
          </cell>
        </row>
        <row r="1456">
          <cell r="G1456" t="str">
            <v>SEPARADO</v>
          </cell>
          <cell r="H1456" t="str">
            <v>006295</v>
          </cell>
          <cell r="AP1456" t="str">
            <v>PA</v>
          </cell>
          <cell r="AQ1456">
            <v>0</v>
          </cell>
          <cell r="AS1456">
            <v>0</v>
          </cell>
          <cell r="BA1456">
            <v>0</v>
          </cell>
        </row>
        <row r="1457">
          <cell r="G1457" t="str">
            <v>FALTA</v>
          </cell>
          <cell r="H1457" t="str">
            <v>006295</v>
          </cell>
          <cell r="AP1457" t="str">
            <v>PA</v>
          </cell>
          <cell r="AQ1457">
            <v>10.71</v>
          </cell>
          <cell r="AR1457">
            <v>9.7500000000000003E-2</v>
          </cell>
          <cell r="AS1457">
            <v>23.508450000000003</v>
          </cell>
          <cell r="BA1457" t="e">
            <v>#N/A</v>
          </cell>
        </row>
        <row r="1458">
          <cell r="G1458" t="str">
            <v>FALTA</v>
          </cell>
          <cell r="H1458" t="str">
            <v>006295</v>
          </cell>
          <cell r="AP1458" t="str">
            <v>PA</v>
          </cell>
          <cell r="AQ1458">
            <v>10.71</v>
          </cell>
          <cell r="AR1458">
            <v>9.7500000000000003E-2</v>
          </cell>
          <cell r="AS1458">
            <v>23.508450000000003</v>
          </cell>
          <cell r="BA1458" t="e">
            <v>#N/A</v>
          </cell>
        </row>
        <row r="1459">
          <cell r="G1459" t="str">
            <v>SEPARADO</v>
          </cell>
          <cell r="H1459" t="str">
            <v>006295</v>
          </cell>
          <cell r="AP1459" t="str">
            <v>PA</v>
          </cell>
          <cell r="AQ1459">
            <v>31.06</v>
          </cell>
          <cell r="AS1459">
            <v>31.06</v>
          </cell>
          <cell r="BA1459" t="str">
            <v>ELETRICA</v>
          </cell>
        </row>
        <row r="1460">
          <cell r="G1460" t="str">
            <v>FALTA</v>
          </cell>
          <cell r="H1460" t="str">
            <v>006295</v>
          </cell>
          <cell r="AP1460" t="str">
            <v>PA</v>
          </cell>
          <cell r="AQ1460">
            <v>31.06</v>
          </cell>
          <cell r="AR1460">
            <v>6.5000000000000002E-2</v>
          </cell>
          <cell r="AS1460">
            <v>33.078899999999997</v>
          </cell>
          <cell r="BA1460" t="str">
            <v>ELETRICA</v>
          </cell>
        </row>
        <row r="1461">
          <cell r="G1461" t="str">
            <v>SEPARADO</v>
          </cell>
          <cell r="H1461" t="str">
            <v>006295</v>
          </cell>
          <cell r="AP1461" t="str">
            <v>PA</v>
          </cell>
          <cell r="AQ1461">
            <v>0</v>
          </cell>
          <cell r="AS1461">
            <v>0</v>
          </cell>
          <cell r="BA1461" t="str">
            <v>ELETRICA</v>
          </cell>
        </row>
        <row r="1462">
          <cell r="G1462" t="str">
            <v>SEPARADO</v>
          </cell>
          <cell r="H1462" t="str">
            <v>006295</v>
          </cell>
          <cell r="AP1462" t="str">
            <v>PA</v>
          </cell>
          <cell r="AQ1462">
            <v>0</v>
          </cell>
          <cell r="AS1462">
            <v>0</v>
          </cell>
          <cell r="BA1462" t="e">
            <v>#N/A</v>
          </cell>
        </row>
        <row r="1463">
          <cell r="G1463" t="str">
            <v>SEPARADO</v>
          </cell>
          <cell r="H1463" t="str">
            <v>006295</v>
          </cell>
          <cell r="AP1463" t="str">
            <v>PA</v>
          </cell>
          <cell r="AQ1463">
            <v>10.2811</v>
          </cell>
          <cell r="AS1463">
            <v>5.1405500000000002</v>
          </cell>
          <cell r="BA1463" t="str">
            <v>KANBAN</v>
          </cell>
        </row>
        <row r="1464">
          <cell r="G1464" t="str">
            <v>SEPARADO</v>
          </cell>
          <cell r="H1464" t="str">
            <v>006295</v>
          </cell>
          <cell r="AP1464" t="str">
            <v>PA</v>
          </cell>
          <cell r="AQ1464">
            <v>9.06</v>
          </cell>
          <cell r="AS1464">
            <v>18.12</v>
          </cell>
          <cell r="BA1464" t="str">
            <v>ELETRICA</v>
          </cell>
        </row>
        <row r="1465">
          <cell r="G1465" t="str">
            <v>SEPARADO</v>
          </cell>
          <cell r="H1465" t="str">
            <v>006295</v>
          </cell>
          <cell r="AP1465" t="str">
            <v>PA</v>
          </cell>
          <cell r="AQ1465">
            <v>105.6</v>
          </cell>
          <cell r="AS1465">
            <v>316.79999999999995</v>
          </cell>
          <cell r="BA1465">
            <v>0</v>
          </cell>
        </row>
        <row r="1466">
          <cell r="G1466" t="str">
            <v>FALTA</v>
          </cell>
          <cell r="H1466" t="str">
            <v>006295</v>
          </cell>
          <cell r="AP1466" t="str">
            <v>PA</v>
          </cell>
          <cell r="AQ1466">
            <v>825</v>
          </cell>
          <cell r="AR1466">
            <v>0</v>
          </cell>
          <cell r="AS1466">
            <v>825</v>
          </cell>
          <cell r="BA1466" t="e">
            <v>#N/A</v>
          </cell>
        </row>
        <row r="1467">
          <cell r="G1467" t="str">
            <v>FALTA</v>
          </cell>
          <cell r="H1467" t="str">
            <v>006295</v>
          </cell>
          <cell r="AP1467" t="str">
            <v>PA</v>
          </cell>
          <cell r="AQ1467">
            <v>40.83</v>
          </cell>
          <cell r="AR1467">
            <v>9.7500000000000003E-2</v>
          </cell>
          <cell r="AS1467">
            <v>44.810924999999997</v>
          </cell>
          <cell r="BA1467" t="e">
            <v>#N/A</v>
          </cell>
        </row>
        <row r="1468">
          <cell r="G1468" t="str">
            <v>FALTA</v>
          </cell>
          <cell r="H1468" t="str">
            <v>006295</v>
          </cell>
          <cell r="AP1468" t="str">
            <v>PA</v>
          </cell>
          <cell r="AQ1468">
            <v>1200</v>
          </cell>
          <cell r="AS1468">
            <v>1200</v>
          </cell>
          <cell r="BA1468" t="e">
            <v>#N/A</v>
          </cell>
        </row>
        <row r="1469">
          <cell r="G1469" t="str">
            <v>FALTA</v>
          </cell>
          <cell r="H1469" t="str">
            <v>006295</v>
          </cell>
          <cell r="AP1469" t="str">
            <v>PA</v>
          </cell>
          <cell r="AQ1469">
            <v>300</v>
          </cell>
          <cell r="AS1469">
            <v>300</v>
          </cell>
          <cell r="BA1469" t="e">
            <v>#N/A</v>
          </cell>
        </row>
        <row r="1470">
          <cell r="G1470" t="str">
            <v>FALTA</v>
          </cell>
          <cell r="H1470" t="str">
            <v>006295</v>
          </cell>
          <cell r="AP1470" t="str">
            <v>PA</v>
          </cell>
          <cell r="AQ1470">
            <v>250</v>
          </cell>
          <cell r="AS1470">
            <v>250</v>
          </cell>
          <cell r="BA1470" t="e">
            <v>#N/A</v>
          </cell>
        </row>
        <row r="1471">
          <cell r="G1471" t="str">
            <v>SEPARADO</v>
          </cell>
          <cell r="H1471" t="str">
            <v>006295</v>
          </cell>
          <cell r="AP1471" t="str">
            <v>PA</v>
          </cell>
          <cell r="AQ1471">
            <v>0</v>
          </cell>
          <cell r="AS1471">
            <v>0</v>
          </cell>
          <cell r="BA1471" t="e">
            <v>#N/A</v>
          </cell>
        </row>
        <row r="1472">
          <cell r="G1472" t="str">
            <v>FALTA</v>
          </cell>
          <cell r="H1472" t="str">
            <v>006295</v>
          </cell>
          <cell r="AP1472" t="str">
            <v>PA</v>
          </cell>
          <cell r="AQ1472">
            <v>16.100000000000001</v>
          </cell>
          <cell r="AR1472">
            <v>0</v>
          </cell>
          <cell r="AS1472">
            <v>32.200000000000003</v>
          </cell>
          <cell r="BA1472" t="str">
            <v>ELETRICA</v>
          </cell>
        </row>
        <row r="1473">
          <cell r="G1473" t="str">
            <v>SEPARADO</v>
          </cell>
          <cell r="H1473" t="str">
            <v>006295</v>
          </cell>
          <cell r="AP1473" t="str">
            <v>PA</v>
          </cell>
          <cell r="AQ1473">
            <v>38.54</v>
          </cell>
          <cell r="AR1473">
            <v>0</v>
          </cell>
          <cell r="AS1473">
            <v>38.54</v>
          </cell>
          <cell r="BA1473" t="str">
            <v>SHEET METAL</v>
          </cell>
        </row>
        <row r="1474">
          <cell r="G1474" t="str">
            <v>FALTA</v>
          </cell>
          <cell r="H1474" t="str">
            <v>006295</v>
          </cell>
          <cell r="AP1474" t="str">
            <v>PA</v>
          </cell>
          <cell r="AQ1474">
            <v>0.61</v>
          </cell>
          <cell r="AS1474">
            <v>1.22</v>
          </cell>
          <cell r="BA1474" t="e">
            <v>#N/A</v>
          </cell>
        </row>
        <row r="1475">
          <cell r="G1475" t="str">
            <v>SEPARADO</v>
          </cell>
          <cell r="H1475" t="str">
            <v>006295</v>
          </cell>
          <cell r="AP1475" t="str">
            <v>PA</v>
          </cell>
          <cell r="AQ1475">
            <v>0</v>
          </cell>
          <cell r="AS1475">
            <v>0</v>
          </cell>
          <cell r="BA1475" t="e">
            <v>#N/A</v>
          </cell>
        </row>
        <row r="1476">
          <cell r="G1476" t="str">
            <v>SEPARADO</v>
          </cell>
          <cell r="H1476" t="str">
            <v>006295</v>
          </cell>
          <cell r="AP1476" t="str">
            <v>PA</v>
          </cell>
          <cell r="AQ1476">
            <v>0</v>
          </cell>
          <cell r="AS1476">
            <v>0</v>
          </cell>
          <cell r="BA1476" t="e">
            <v>#N/A</v>
          </cell>
        </row>
        <row r="1477">
          <cell r="G1477" t="str">
            <v>FALTA</v>
          </cell>
          <cell r="H1477" t="str">
            <v>006295</v>
          </cell>
          <cell r="AP1477" t="str">
            <v>PA</v>
          </cell>
          <cell r="AQ1477">
            <v>48.61</v>
          </cell>
          <cell r="AR1477">
            <v>6.5000000000000002E-2</v>
          </cell>
          <cell r="AS1477">
            <v>103.5393</v>
          </cell>
          <cell r="BA1477" t="e">
            <v>#N/A</v>
          </cell>
        </row>
        <row r="1478">
          <cell r="G1478" t="str">
            <v>SEPARADO</v>
          </cell>
          <cell r="H1478" t="str">
            <v>006295</v>
          </cell>
          <cell r="AP1478" t="str">
            <v>PA</v>
          </cell>
          <cell r="AQ1478">
            <v>35</v>
          </cell>
          <cell r="AS1478">
            <v>35</v>
          </cell>
          <cell r="BA1478" t="e">
            <v>#N/A</v>
          </cell>
        </row>
        <row r="1479">
          <cell r="G1479" t="str">
            <v>FALTA</v>
          </cell>
          <cell r="H1479" t="str">
            <v>006295</v>
          </cell>
          <cell r="AP1479" t="str">
            <v>PA</v>
          </cell>
          <cell r="AQ1479">
            <v>250.11</v>
          </cell>
          <cell r="AR1479">
            <v>3.2500000000000001E-2</v>
          </cell>
          <cell r="AS1479">
            <v>516.47715000000005</v>
          </cell>
          <cell r="BA1479" t="e">
            <v>#N/A</v>
          </cell>
        </row>
        <row r="1480">
          <cell r="G1480" t="str">
            <v>FALTA</v>
          </cell>
          <cell r="H1480" t="str">
            <v>006295</v>
          </cell>
          <cell r="AP1480" t="str">
            <v>PA</v>
          </cell>
          <cell r="AQ1480">
            <v>25.76</v>
          </cell>
          <cell r="AR1480">
            <v>9.7500000000000003E-2</v>
          </cell>
          <cell r="AS1480">
            <v>28.271600000000003</v>
          </cell>
          <cell r="BA1480" t="e">
            <v>#N/A</v>
          </cell>
        </row>
        <row r="1481">
          <cell r="G1481" t="str">
            <v>RETIRADO</v>
          </cell>
          <cell r="H1481" t="str">
            <v>006295</v>
          </cell>
          <cell r="AP1481" t="str">
            <v>PA</v>
          </cell>
          <cell r="AQ1481">
            <v>7.14</v>
          </cell>
          <cell r="AS1481">
            <v>21.419999999999998</v>
          </cell>
          <cell r="BA1481" t="e">
            <v>#N/A</v>
          </cell>
        </row>
        <row r="1482">
          <cell r="G1482" t="str">
            <v>RETIRADO</v>
          </cell>
          <cell r="H1482" t="str">
            <v>006295</v>
          </cell>
          <cell r="AP1482" t="str">
            <v>PA</v>
          </cell>
          <cell r="AQ1482">
            <v>1027.72</v>
          </cell>
          <cell r="AR1482">
            <v>0</v>
          </cell>
          <cell r="AS1482">
            <v>1027.72</v>
          </cell>
          <cell r="BA1482" t="str">
            <v>ELETRICA</v>
          </cell>
        </row>
        <row r="1483">
          <cell r="G1483" t="str">
            <v>FALTA</v>
          </cell>
          <cell r="H1483" t="str">
            <v>006295</v>
          </cell>
          <cell r="AP1483" t="str">
            <v>PA</v>
          </cell>
          <cell r="AQ1483">
            <v>1027.72</v>
          </cell>
          <cell r="AR1483">
            <v>0</v>
          </cell>
          <cell r="AS1483">
            <v>1027.72</v>
          </cell>
          <cell r="BA1483" t="e">
            <v>#N/A</v>
          </cell>
        </row>
        <row r="1484">
          <cell r="G1484" t="str">
            <v>FALTA</v>
          </cell>
          <cell r="H1484" t="str">
            <v>006295</v>
          </cell>
          <cell r="AP1484" t="str">
            <v>PA</v>
          </cell>
          <cell r="AQ1484">
            <v>523.61</v>
          </cell>
          <cell r="AR1484">
            <v>0</v>
          </cell>
          <cell r="AS1484">
            <v>523.61</v>
          </cell>
          <cell r="BA1484" t="e">
            <v>#N/A</v>
          </cell>
        </row>
        <row r="1485">
          <cell r="G1485" t="str">
            <v>FALTA</v>
          </cell>
          <cell r="H1485" t="str">
            <v>006295</v>
          </cell>
          <cell r="AP1485" t="str">
            <v>PA</v>
          </cell>
          <cell r="AQ1485">
            <v>5.55</v>
          </cell>
          <cell r="AR1485">
            <v>9.7500000000000003E-2</v>
          </cell>
          <cell r="AS1485">
            <v>24.3645</v>
          </cell>
          <cell r="BA1485" t="str">
            <v>SHEET METAL</v>
          </cell>
        </row>
        <row r="1486">
          <cell r="G1486" t="str">
            <v>FALTA</v>
          </cell>
          <cell r="H1486" t="str">
            <v>006295</v>
          </cell>
          <cell r="AP1486" t="str">
            <v>PA</v>
          </cell>
          <cell r="AQ1486">
            <v>9.33</v>
          </cell>
          <cell r="AR1486">
            <v>9.7500000000000003E-2</v>
          </cell>
          <cell r="AS1486">
            <v>30.719025000000002</v>
          </cell>
          <cell r="BA1486" t="str">
            <v>ELETRICA</v>
          </cell>
        </row>
        <row r="1487">
          <cell r="G1487" t="str">
            <v>FALTA</v>
          </cell>
          <cell r="H1487" t="str">
            <v>006295</v>
          </cell>
          <cell r="AP1487" t="str">
            <v>PA</v>
          </cell>
          <cell r="AQ1487">
            <v>9.33</v>
          </cell>
          <cell r="AR1487">
            <v>9.7500000000000003E-2</v>
          </cell>
          <cell r="AS1487">
            <v>61.438050000000004</v>
          </cell>
          <cell r="BA1487" t="str">
            <v>ELETRICA</v>
          </cell>
        </row>
        <row r="1488">
          <cell r="G1488" t="str">
            <v>SEPARADO</v>
          </cell>
          <cell r="H1488" t="str">
            <v>006295</v>
          </cell>
          <cell r="AP1488" t="str">
            <v>PA</v>
          </cell>
          <cell r="AQ1488">
            <v>63</v>
          </cell>
          <cell r="AS1488">
            <v>126</v>
          </cell>
          <cell r="BA1488" t="str">
            <v>ELETRICA</v>
          </cell>
        </row>
        <row r="1489">
          <cell r="G1489" t="str">
            <v>SEPARADO</v>
          </cell>
          <cell r="H1489" t="str">
            <v>006295</v>
          </cell>
          <cell r="AP1489" t="str">
            <v>PA</v>
          </cell>
          <cell r="AQ1489">
            <v>59.13</v>
          </cell>
          <cell r="AS1489">
            <v>59.13</v>
          </cell>
          <cell r="BA1489" t="str">
            <v>ELETRICA</v>
          </cell>
        </row>
        <row r="1490">
          <cell r="G1490" t="str">
            <v>FALTA</v>
          </cell>
          <cell r="H1490" t="str">
            <v>006295</v>
          </cell>
          <cell r="AP1490" t="str">
            <v>PA</v>
          </cell>
          <cell r="AQ1490">
            <v>40.97</v>
          </cell>
          <cell r="AR1490">
            <v>9.7500000000000003E-2</v>
          </cell>
          <cell r="AS1490">
            <v>44.964574999999996</v>
          </cell>
          <cell r="BA1490" t="str">
            <v>ELETRICA</v>
          </cell>
        </row>
        <row r="1491">
          <cell r="G1491" t="str">
            <v>SEPARADO</v>
          </cell>
          <cell r="H1491" t="str">
            <v>006295</v>
          </cell>
          <cell r="AP1491" t="str">
            <v>PA</v>
          </cell>
          <cell r="AQ1491">
            <v>25.7</v>
          </cell>
          <cell r="AS1491">
            <v>25.7</v>
          </cell>
          <cell r="BA1491" t="str">
            <v>ELETRICA</v>
          </cell>
        </row>
        <row r="1492">
          <cell r="G1492" t="str">
            <v>SEPARADO</v>
          </cell>
          <cell r="H1492" t="str">
            <v>006295</v>
          </cell>
          <cell r="AP1492" t="str">
            <v>PA</v>
          </cell>
          <cell r="AQ1492">
            <v>39.17</v>
          </cell>
          <cell r="AS1492">
            <v>78.34</v>
          </cell>
          <cell r="BA1492" t="str">
            <v>ELETRICA</v>
          </cell>
        </row>
        <row r="1493">
          <cell r="G1493" t="str">
            <v>SEPARADO</v>
          </cell>
          <cell r="H1493" t="str">
            <v>006295</v>
          </cell>
          <cell r="AP1493" t="str">
            <v>PA</v>
          </cell>
          <cell r="AQ1493">
            <v>52.9634</v>
          </cell>
          <cell r="AS1493">
            <v>1414.1227799999999</v>
          </cell>
          <cell r="BA1493" t="e">
            <v>#N/A</v>
          </cell>
        </row>
        <row r="1494">
          <cell r="G1494" t="str">
            <v>SEPARADO</v>
          </cell>
          <cell r="H1494" t="str">
            <v>006295</v>
          </cell>
          <cell r="AP1494" t="str">
            <v>PA</v>
          </cell>
          <cell r="AQ1494">
            <v>16.100000000000001</v>
          </cell>
          <cell r="AS1494">
            <v>16.100000000000001</v>
          </cell>
          <cell r="BA1494" t="str">
            <v>KANBAN</v>
          </cell>
        </row>
        <row r="1495">
          <cell r="G1495" t="str">
            <v>SEPARADO</v>
          </cell>
          <cell r="H1495" t="str">
            <v>006295</v>
          </cell>
          <cell r="AP1495" t="str">
            <v>PA</v>
          </cell>
          <cell r="AQ1495">
            <v>16.39</v>
          </cell>
          <cell r="AS1495">
            <v>16.39</v>
          </cell>
          <cell r="BA1495" t="str">
            <v>KANBAN</v>
          </cell>
        </row>
        <row r="1496">
          <cell r="G1496" t="str">
            <v>FALTA</v>
          </cell>
          <cell r="H1496" t="str">
            <v>006295</v>
          </cell>
          <cell r="AP1496" t="str">
            <v>PA</v>
          </cell>
          <cell r="AQ1496">
            <v>1.38</v>
          </cell>
          <cell r="AR1496">
            <v>9.7500000000000003E-2</v>
          </cell>
          <cell r="AS1496">
            <v>7.5727499999999992</v>
          </cell>
          <cell r="BA1496" t="e">
            <v>#N/A</v>
          </cell>
        </row>
        <row r="1497">
          <cell r="G1497" t="str">
            <v>FALTA</v>
          </cell>
          <cell r="H1497" t="str">
            <v>006295</v>
          </cell>
          <cell r="AP1497" t="str">
            <v>PA</v>
          </cell>
          <cell r="AQ1497">
            <v>1.9</v>
          </cell>
          <cell r="AR1497">
            <v>9.7500000000000003E-2</v>
          </cell>
          <cell r="AS1497">
            <v>2.0852499999999998</v>
          </cell>
          <cell r="BA1497" t="e">
            <v>#N/A</v>
          </cell>
        </row>
        <row r="1498">
          <cell r="G1498" t="str">
            <v>FALTA</v>
          </cell>
          <cell r="H1498" t="str">
            <v>006295</v>
          </cell>
          <cell r="AP1498" t="str">
            <v>PA</v>
          </cell>
          <cell r="AQ1498">
            <v>2.0099999999999998</v>
          </cell>
          <cell r="AR1498">
            <v>9.7500000000000003E-2</v>
          </cell>
          <cell r="AS1498">
            <v>2.2059749999999996</v>
          </cell>
          <cell r="BA1498" t="e">
            <v>#N/A</v>
          </cell>
        </row>
        <row r="1499">
          <cell r="G1499" t="str">
            <v>FALTA</v>
          </cell>
          <cell r="H1499" t="str">
            <v>006295</v>
          </cell>
          <cell r="AP1499" t="str">
            <v>PA</v>
          </cell>
          <cell r="AQ1499">
            <v>1.38</v>
          </cell>
          <cell r="AR1499">
            <v>9.7500000000000003E-2</v>
          </cell>
          <cell r="AS1499">
            <v>1.5145499999999998</v>
          </cell>
          <cell r="BA1499" t="e">
            <v>#N/A</v>
          </cell>
        </row>
        <row r="1500">
          <cell r="G1500" t="str">
            <v>FALTA</v>
          </cell>
          <cell r="H1500" t="str">
            <v>006295</v>
          </cell>
          <cell r="AP1500" t="str">
            <v>PA</v>
          </cell>
          <cell r="AQ1500">
            <v>2.06</v>
          </cell>
          <cell r="AR1500">
            <v>9.7500000000000003E-2</v>
          </cell>
          <cell r="AS1500">
            <v>2.26085</v>
          </cell>
          <cell r="BA1500" t="e">
            <v>#N/A</v>
          </cell>
        </row>
        <row r="1501">
          <cell r="G1501" t="str">
            <v>SEPARADO</v>
          </cell>
          <cell r="H1501" t="str">
            <v>006295</v>
          </cell>
          <cell r="AP1501" t="str">
            <v>PA</v>
          </cell>
          <cell r="AQ1501">
            <v>79.52</v>
          </cell>
          <cell r="AS1501">
            <v>12.7232</v>
          </cell>
          <cell r="BA1501" t="str">
            <v>ELETRICA</v>
          </cell>
        </row>
        <row r="1502">
          <cell r="G1502" t="str">
            <v>FALTA</v>
          </cell>
          <cell r="H1502" t="str">
            <v>006295</v>
          </cell>
          <cell r="AP1502" t="str">
            <v>PA</v>
          </cell>
          <cell r="AQ1502">
            <v>17.41</v>
          </cell>
          <cell r="AR1502">
            <v>9.7500000000000003E-2</v>
          </cell>
          <cell r="AS1502">
            <v>19.107475000000001</v>
          </cell>
          <cell r="BA1502" t="e">
            <v>#N/A</v>
          </cell>
        </row>
        <row r="1503">
          <cell r="G1503" t="str">
            <v>FALTA</v>
          </cell>
          <cell r="H1503" t="str">
            <v>006295</v>
          </cell>
          <cell r="AP1503" t="str">
            <v>PA</v>
          </cell>
          <cell r="AQ1503">
            <v>2.19</v>
          </cell>
          <cell r="AR1503">
            <v>9.7199999999999995E-2</v>
          </cell>
          <cell r="AS1503">
            <v>2.4028679999999998</v>
          </cell>
          <cell r="BA1503" t="e">
            <v>#N/A</v>
          </cell>
        </row>
        <row r="1504">
          <cell r="G1504" t="str">
            <v>FALTA</v>
          </cell>
          <cell r="H1504" t="str">
            <v>006295</v>
          </cell>
          <cell r="AP1504" t="str">
            <v>PA</v>
          </cell>
          <cell r="AQ1504">
            <v>35.409999999999997</v>
          </cell>
          <cell r="AR1504">
            <v>3.2500000000000001E-2</v>
          </cell>
          <cell r="AS1504">
            <v>36.560824999999994</v>
          </cell>
          <cell r="BA1504" t="e">
            <v>#N/A</v>
          </cell>
        </row>
        <row r="1505">
          <cell r="G1505" t="str">
            <v>FALTA</v>
          </cell>
          <cell r="H1505" t="str">
            <v>006295</v>
          </cell>
          <cell r="AP1505" t="str">
            <v>PA</v>
          </cell>
          <cell r="AQ1505">
            <v>43.17</v>
          </cell>
          <cell r="AR1505">
            <v>6.5000000000000002E-2</v>
          </cell>
          <cell r="AS1505">
            <v>45.976050000000001</v>
          </cell>
          <cell r="BA1505" t="e">
            <v>#N/A</v>
          </cell>
        </row>
        <row r="1506">
          <cell r="G1506" t="str">
            <v>FALTA</v>
          </cell>
          <cell r="H1506" t="str">
            <v>006297</v>
          </cell>
          <cell r="AP1506" t="str">
            <v>PA</v>
          </cell>
          <cell r="AQ1506">
            <v>1370.12</v>
          </cell>
          <cell r="AR1506">
            <v>0</v>
          </cell>
          <cell r="AS1506">
            <v>1370.12</v>
          </cell>
          <cell r="BA1506" t="str">
            <v>MECANICA</v>
          </cell>
        </row>
        <row r="1507">
          <cell r="G1507" t="str">
            <v>FALTA</v>
          </cell>
          <cell r="H1507" t="str">
            <v>006297</v>
          </cell>
          <cell r="AP1507" t="str">
            <v>PA</v>
          </cell>
          <cell r="AQ1507">
            <v>200</v>
          </cell>
          <cell r="AS1507">
            <v>200</v>
          </cell>
          <cell r="BA1507" t="e">
            <v>#N/A</v>
          </cell>
        </row>
        <row r="1508">
          <cell r="G1508" t="str">
            <v>FALTA</v>
          </cell>
          <cell r="H1508" t="str">
            <v>006297</v>
          </cell>
          <cell r="AP1508" t="str">
            <v>PA</v>
          </cell>
          <cell r="AQ1508">
            <v>350</v>
          </cell>
          <cell r="AS1508">
            <v>350</v>
          </cell>
          <cell r="BA1508" t="e">
            <v>#N/A</v>
          </cell>
        </row>
        <row r="1509">
          <cell r="G1509" t="str">
            <v>FALTA</v>
          </cell>
          <cell r="H1509" t="str">
            <v>006297</v>
          </cell>
          <cell r="AP1509" t="str">
            <v>PA</v>
          </cell>
          <cell r="AQ1509">
            <v>41.66</v>
          </cell>
          <cell r="AR1509">
            <v>0</v>
          </cell>
          <cell r="AS1509">
            <v>83.32</v>
          </cell>
          <cell r="BA1509" t="e">
            <v>#N/A</v>
          </cell>
        </row>
        <row r="1510">
          <cell r="G1510" t="str">
            <v>FALTA</v>
          </cell>
          <cell r="H1510" t="str">
            <v>006297</v>
          </cell>
          <cell r="AP1510" t="str">
            <v>PA</v>
          </cell>
          <cell r="AQ1510">
            <v>1139.55</v>
          </cell>
          <cell r="AR1510">
            <v>0</v>
          </cell>
          <cell r="AS1510">
            <v>1139.55</v>
          </cell>
          <cell r="BA1510" t="e">
            <v>#N/A</v>
          </cell>
        </row>
        <row r="1511">
          <cell r="G1511" t="str">
            <v>FALTA</v>
          </cell>
          <cell r="H1511" t="str">
            <v>006297</v>
          </cell>
          <cell r="AP1511" t="str">
            <v>PA</v>
          </cell>
          <cell r="AQ1511">
            <v>457.8</v>
          </cell>
          <cell r="AR1511">
            <v>0</v>
          </cell>
          <cell r="AS1511">
            <v>457.8</v>
          </cell>
          <cell r="BA1511" t="e">
            <v>#N/A</v>
          </cell>
        </row>
        <row r="1512">
          <cell r="G1512" t="str">
            <v>FALTA</v>
          </cell>
          <cell r="H1512" t="str">
            <v>006297</v>
          </cell>
          <cell r="AP1512" t="str">
            <v>PA</v>
          </cell>
          <cell r="AQ1512">
            <v>348</v>
          </cell>
          <cell r="AR1512">
            <v>0</v>
          </cell>
          <cell r="AS1512">
            <v>348</v>
          </cell>
          <cell r="BA1512" t="e">
            <v>#N/A</v>
          </cell>
        </row>
        <row r="1513">
          <cell r="G1513" t="str">
            <v>FALTA</v>
          </cell>
          <cell r="H1513" t="str">
            <v>006297</v>
          </cell>
          <cell r="AP1513" t="str">
            <v>PA</v>
          </cell>
          <cell r="AQ1513">
            <v>558.44000000000005</v>
          </cell>
          <cell r="AR1513">
            <v>6.5000000000000002E-2</v>
          </cell>
          <cell r="AS1513">
            <v>594.73860000000002</v>
          </cell>
          <cell r="BA1513" t="str">
            <v>MECANICA</v>
          </cell>
        </row>
        <row r="1514">
          <cell r="G1514" t="str">
            <v>SEPARADO</v>
          </cell>
          <cell r="H1514" t="str">
            <v>006297</v>
          </cell>
          <cell r="AP1514" t="str">
            <v>PA</v>
          </cell>
          <cell r="AQ1514">
            <v>168.59</v>
          </cell>
          <cell r="AS1514">
            <v>337.18</v>
          </cell>
          <cell r="BA1514" t="str">
            <v>MECANICA</v>
          </cell>
        </row>
        <row r="1515">
          <cell r="G1515" t="str">
            <v>SEPARADO</v>
          </cell>
          <cell r="H1515" t="str">
            <v>006297</v>
          </cell>
          <cell r="AP1515" t="str">
            <v>PA</v>
          </cell>
          <cell r="AQ1515">
            <v>73.84</v>
          </cell>
          <cell r="AS1515">
            <v>147.68</v>
          </cell>
          <cell r="BA1515" t="e">
            <v>#N/A</v>
          </cell>
        </row>
        <row r="1516">
          <cell r="G1516" t="str">
            <v>FALTA</v>
          </cell>
          <cell r="H1516" t="str">
            <v>006297</v>
          </cell>
          <cell r="AP1516" t="str">
            <v>PA</v>
          </cell>
          <cell r="AQ1516">
            <v>3460.02</v>
          </cell>
          <cell r="AR1516">
            <v>0</v>
          </cell>
          <cell r="AS1516">
            <v>3460.02</v>
          </cell>
          <cell r="BA1516" t="e">
            <v>#N/A</v>
          </cell>
        </row>
        <row r="1517">
          <cell r="G1517" t="str">
            <v>FALTA</v>
          </cell>
          <cell r="H1517" t="str">
            <v>006297</v>
          </cell>
          <cell r="AP1517" t="str">
            <v>PA</v>
          </cell>
          <cell r="AQ1517">
            <v>37.340000000000003</v>
          </cell>
          <cell r="AR1517">
            <v>5.1999999999999998E-2</v>
          </cell>
          <cell r="AS1517">
            <v>78.563360000000003</v>
          </cell>
          <cell r="BA1517" t="e">
            <v>#N/A</v>
          </cell>
        </row>
        <row r="1518">
          <cell r="G1518" t="str">
            <v>FALTA</v>
          </cell>
          <cell r="H1518" t="str">
            <v>006297</v>
          </cell>
          <cell r="AP1518" t="str">
            <v>PA</v>
          </cell>
          <cell r="AQ1518">
            <v>503.31</v>
          </cell>
          <cell r="AR1518">
            <v>0</v>
          </cell>
          <cell r="AS1518">
            <v>503.31</v>
          </cell>
          <cell r="BA1518" t="str">
            <v>MECANICA</v>
          </cell>
        </row>
        <row r="1519">
          <cell r="G1519" t="str">
            <v>FALTA</v>
          </cell>
          <cell r="H1519" t="str">
            <v>006297</v>
          </cell>
          <cell r="AP1519" t="str">
            <v>PA</v>
          </cell>
          <cell r="AQ1519">
            <v>107.35</v>
          </cell>
          <cell r="AR1519">
            <v>0</v>
          </cell>
          <cell r="AS1519">
            <v>107.35</v>
          </cell>
          <cell r="BA1519" t="e">
            <v>#N/A</v>
          </cell>
        </row>
        <row r="1520">
          <cell r="G1520" t="str">
            <v>FALTA</v>
          </cell>
          <cell r="H1520" t="str">
            <v>006297</v>
          </cell>
          <cell r="AP1520" t="str">
            <v>PA</v>
          </cell>
          <cell r="AQ1520">
            <v>5</v>
          </cell>
          <cell r="AR1520">
            <v>0</v>
          </cell>
          <cell r="AS1520">
            <v>20</v>
          </cell>
          <cell r="BA1520" t="e">
            <v>#N/A</v>
          </cell>
        </row>
        <row r="1521">
          <cell r="G1521" t="str">
            <v>FALTA</v>
          </cell>
          <cell r="H1521" t="str">
            <v>006297</v>
          </cell>
          <cell r="AP1521" t="str">
            <v>PA</v>
          </cell>
          <cell r="AQ1521">
            <v>11</v>
          </cell>
          <cell r="AR1521">
            <v>0</v>
          </cell>
          <cell r="AS1521">
            <v>11</v>
          </cell>
          <cell r="BA1521" t="e">
            <v>#N/A</v>
          </cell>
        </row>
        <row r="1522">
          <cell r="G1522" t="str">
            <v>FALTA</v>
          </cell>
          <cell r="H1522" t="str">
            <v>006297</v>
          </cell>
          <cell r="AP1522" t="str">
            <v>PA</v>
          </cell>
          <cell r="AQ1522">
            <v>37.340000000000003</v>
          </cell>
          <cell r="AR1522">
            <v>5.1999999999999998E-2</v>
          </cell>
          <cell r="AS1522">
            <v>39.281680000000001</v>
          </cell>
          <cell r="BA1522" t="e">
            <v>#N/A</v>
          </cell>
        </row>
        <row r="1523">
          <cell r="G1523" t="str">
            <v>RETIRADO</v>
          </cell>
          <cell r="H1523" t="str">
            <v>006297</v>
          </cell>
          <cell r="AP1523" t="str">
            <v>PA</v>
          </cell>
          <cell r="AQ1523">
            <v>102</v>
          </cell>
          <cell r="AR1523">
            <v>0</v>
          </cell>
          <cell r="AS1523">
            <v>173.4</v>
          </cell>
          <cell r="BA1523" t="e">
            <v>#N/A</v>
          </cell>
        </row>
        <row r="1524">
          <cell r="G1524" t="str">
            <v>FALTA</v>
          </cell>
          <cell r="H1524" t="str">
            <v>006297</v>
          </cell>
          <cell r="AP1524" t="str">
            <v>PA</v>
          </cell>
          <cell r="AQ1524">
            <v>896.34</v>
          </cell>
          <cell r="AR1524">
            <v>0</v>
          </cell>
          <cell r="AS1524">
            <v>896.34</v>
          </cell>
          <cell r="BA1524" t="e">
            <v>#N/A</v>
          </cell>
        </row>
        <row r="1525">
          <cell r="G1525" t="str">
            <v>RETIRADO</v>
          </cell>
          <cell r="H1525" t="str">
            <v>006297</v>
          </cell>
          <cell r="AP1525" t="str">
            <v>PA</v>
          </cell>
          <cell r="AQ1525">
            <v>331.2</v>
          </cell>
          <cell r="AR1525">
            <v>6.5000000000000002E-2</v>
          </cell>
          <cell r="AS1525">
            <v>352.72800000000001</v>
          </cell>
          <cell r="BA1525" t="e">
            <v>#N/A</v>
          </cell>
        </row>
        <row r="1526">
          <cell r="G1526" t="str">
            <v>FALTA</v>
          </cell>
          <cell r="H1526" t="str">
            <v>006297</v>
          </cell>
          <cell r="AP1526" t="str">
            <v>PA</v>
          </cell>
          <cell r="AQ1526">
            <v>28.5</v>
          </cell>
          <cell r="AR1526">
            <v>0</v>
          </cell>
          <cell r="AS1526">
            <v>57</v>
          </cell>
          <cell r="BA1526" t="e">
            <v>#N/A</v>
          </cell>
        </row>
        <row r="1527">
          <cell r="G1527" t="str">
            <v>FALTA</v>
          </cell>
          <cell r="H1527" t="str">
            <v>006297</v>
          </cell>
          <cell r="AP1527" t="str">
            <v>PA</v>
          </cell>
          <cell r="AQ1527">
            <v>32.5</v>
          </cell>
          <cell r="AR1527">
            <v>0</v>
          </cell>
          <cell r="AS1527">
            <v>195</v>
          </cell>
          <cell r="BA1527" t="e">
            <v>#N/A</v>
          </cell>
        </row>
        <row r="1528">
          <cell r="G1528" t="str">
            <v>FALTA</v>
          </cell>
          <cell r="H1528" t="str">
            <v>006297</v>
          </cell>
          <cell r="AP1528" t="str">
            <v>PA</v>
          </cell>
          <cell r="AQ1528">
            <v>15.17</v>
          </cell>
          <cell r="AR1528">
            <v>0</v>
          </cell>
          <cell r="AS1528">
            <v>15.17</v>
          </cell>
          <cell r="BA1528" t="str">
            <v>MECANICA</v>
          </cell>
        </row>
        <row r="1529">
          <cell r="G1529" t="str">
            <v>FALTA</v>
          </cell>
          <cell r="H1529" t="str">
            <v>006297</v>
          </cell>
          <cell r="AP1529" t="str">
            <v>PA</v>
          </cell>
          <cell r="AQ1529">
            <v>26.56</v>
          </cell>
          <cell r="AR1529">
            <v>0</v>
          </cell>
          <cell r="AS1529">
            <v>26.56</v>
          </cell>
          <cell r="BA1529" t="str">
            <v>MECANICA</v>
          </cell>
        </row>
        <row r="1530">
          <cell r="G1530" t="str">
            <v>FALTA</v>
          </cell>
          <cell r="H1530" t="str">
            <v>006297</v>
          </cell>
          <cell r="AP1530" t="str">
            <v>PA</v>
          </cell>
          <cell r="AQ1530">
            <v>0.2</v>
          </cell>
          <cell r="AR1530">
            <v>0</v>
          </cell>
          <cell r="AS1530">
            <v>1.2000000000000002</v>
          </cell>
          <cell r="BA1530" t="str">
            <v>MECANICA</v>
          </cell>
        </row>
        <row r="1531">
          <cell r="G1531" t="str">
            <v>FALTA</v>
          </cell>
          <cell r="H1531" t="str">
            <v>006297</v>
          </cell>
          <cell r="AP1531" t="str">
            <v>PA</v>
          </cell>
          <cell r="AQ1531">
            <v>0.2</v>
          </cell>
          <cell r="AR1531">
            <v>0</v>
          </cell>
          <cell r="AS1531">
            <v>1.2000000000000002</v>
          </cell>
          <cell r="BA1531" t="str">
            <v>KANBAN</v>
          </cell>
        </row>
        <row r="1532">
          <cell r="G1532" t="str">
            <v>FALTA</v>
          </cell>
          <cell r="H1532" t="str">
            <v>006297</v>
          </cell>
          <cell r="AP1532" t="str">
            <v>PA</v>
          </cell>
          <cell r="AQ1532">
            <v>0.25</v>
          </cell>
          <cell r="AR1532">
            <v>0</v>
          </cell>
          <cell r="AS1532">
            <v>1.5</v>
          </cell>
          <cell r="BA1532" t="str">
            <v>KANBAN</v>
          </cell>
        </row>
        <row r="1533">
          <cell r="G1533" t="str">
            <v>FALTA</v>
          </cell>
          <cell r="H1533" t="str">
            <v>006297</v>
          </cell>
          <cell r="AP1533" t="str">
            <v>PA</v>
          </cell>
          <cell r="AQ1533">
            <v>31.66</v>
          </cell>
          <cell r="AR1533">
            <v>0</v>
          </cell>
          <cell r="AS1533">
            <v>63.32</v>
          </cell>
          <cell r="BA1533" t="str">
            <v>MECANICA</v>
          </cell>
        </row>
        <row r="1534">
          <cell r="G1534" t="str">
            <v>SEPARADO</v>
          </cell>
          <cell r="H1534" t="str">
            <v>006297</v>
          </cell>
          <cell r="AP1534" t="str">
            <v>PA</v>
          </cell>
          <cell r="AQ1534">
            <v>89.85</v>
          </cell>
          <cell r="AS1534">
            <v>718.8</v>
          </cell>
          <cell r="BA1534" t="e">
            <v>#N/A</v>
          </cell>
        </row>
        <row r="1535">
          <cell r="G1535" t="str">
            <v>SEPARADO</v>
          </cell>
          <cell r="H1535" t="str">
            <v>006297</v>
          </cell>
          <cell r="AP1535" t="str">
            <v>PA</v>
          </cell>
          <cell r="AQ1535">
            <v>79.849999999999994</v>
          </cell>
          <cell r="AS1535">
            <v>638.79999999999995</v>
          </cell>
          <cell r="BA1535" t="e">
            <v>#N/A</v>
          </cell>
        </row>
        <row r="1536">
          <cell r="G1536" t="str">
            <v>SEPARADO</v>
          </cell>
          <cell r="H1536" t="str">
            <v>006297</v>
          </cell>
          <cell r="AP1536" t="str">
            <v>PA</v>
          </cell>
          <cell r="AQ1536">
            <v>55.55</v>
          </cell>
          <cell r="AS1536">
            <v>999.9</v>
          </cell>
          <cell r="BA1536" t="e">
            <v>#N/A</v>
          </cell>
        </row>
        <row r="1537">
          <cell r="G1537" t="str">
            <v>SEPARADO</v>
          </cell>
          <cell r="H1537" t="str">
            <v>006297</v>
          </cell>
          <cell r="AP1537" t="str">
            <v>PA</v>
          </cell>
          <cell r="AQ1537">
            <v>0.2</v>
          </cell>
          <cell r="AS1537">
            <v>1.6</v>
          </cell>
          <cell r="BA1537" t="e">
            <v>#N/A</v>
          </cell>
        </row>
        <row r="1538">
          <cell r="G1538" t="str">
            <v>FALTA</v>
          </cell>
          <cell r="H1538" t="str">
            <v>006297</v>
          </cell>
          <cell r="AP1538" t="str">
            <v>PA</v>
          </cell>
          <cell r="AQ1538">
            <v>0.25</v>
          </cell>
          <cell r="AR1538">
            <v>0</v>
          </cell>
          <cell r="AS1538">
            <v>9</v>
          </cell>
          <cell r="BA1538" t="e">
            <v>#N/A</v>
          </cell>
        </row>
        <row r="1539">
          <cell r="G1539" t="str">
            <v>SEPARADO</v>
          </cell>
          <cell r="H1539" t="str">
            <v>006297</v>
          </cell>
          <cell r="AP1539" t="str">
            <v>PA</v>
          </cell>
          <cell r="AQ1539">
            <v>0.2</v>
          </cell>
          <cell r="AS1539">
            <v>3.2</v>
          </cell>
          <cell r="BA1539" t="e">
            <v>#N/A</v>
          </cell>
        </row>
        <row r="1540">
          <cell r="G1540" t="str">
            <v>SEPARADO</v>
          </cell>
          <cell r="H1540" t="str">
            <v>006297</v>
          </cell>
          <cell r="AP1540" t="str">
            <v>PA</v>
          </cell>
          <cell r="AQ1540">
            <v>0.2</v>
          </cell>
          <cell r="AS1540">
            <v>3.2</v>
          </cell>
          <cell r="BA1540" t="e">
            <v>#N/A</v>
          </cell>
        </row>
        <row r="1541">
          <cell r="G1541" t="str">
            <v>SEPARADO</v>
          </cell>
          <cell r="H1541" t="str">
            <v>006297</v>
          </cell>
          <cell r="AP1541" t="str">
            <v>PA</v>
          </cell>
          <cell r="AQ1541">
            <v>45</v>
          </cell>
          <cell r="AS1541">
            <v>450</v>
          </cell>
          <cell r="BA1541" t="e">
            <v>#N/A</v>
          </cell>
        </row>
        <row r="1542">
          <cell r="G1542" t="str">
            <v>FALTA</v>
          </cell>
          <cell r="H1542" t="str">
            <v>006297</v>
          </cell>
          <cell r="AP1542" t="str">
            <v>PA</v>
          </cell>
          <cell r="AQ1542">
            <v>2.9</v>
          </cell>
          <cell r="AR1542">
            <v>0</v>
          </cell>
          <cell r="AS1542">
            <v>29</v>
          </cell>
          <cell r="BA1542" t="e">
            <v>#N/A</v>
          </cell>
        </row>
        <row r="1543">
          <cell r="G1543" t="str">
            <v>FALTA</v>
          </cell>
          <cell r="H1543" t="str">
            <v>006297</v>
          </cell>
          <cell r="AP1543" t="str">
            <v>PA</v>
          </cell>
          <cell r="AQ1543">
            <v>0.2</v>
          </cell>
          <cell r="AR1543">
            <v>0</v>
          </cell>
          <cell r="AS1543">
            <v>0.8</v>
          </cell>
          <cell r="BA1543" t="e">
            <v>#N/A</v>
          </cell>
        </row>
        <row r="1544">
          <cell r="G1544" t="str">
            <v>RETIRADO</v>
          </cell>
          <cell r="H1544" t="str">
            <v>006297</v>
          </cell>
          <cell r="AP1544" t="str">
            <v>PA</v>
          </cell>
          <cell r="AQ1544">
            <v>100</v>
          </cell>
          <cell r="AS1544">
            <v>200</v>
          </cell>
          <cell r="BA1544" t="e">
            <v>#N/A</v>
          </cell>
        </row>
        <row r="1545">
          <cell r="G1545" t="str">
            <v>SEPARADO</v>
          </cell>
          <cell r="H1545" t="str">
            <v>006297</v>
          </cell>
          <cell r="AP1545" t="str">
            <v>PA</v>
          </cell>
          <cell r="AQ1545">
            <v>100</v>
          </cell>
          <cell r="AS1545">
            <v>200</v>
          </cell>
          <cell r="BA1545" t="e">
            <v>#N/A</v>
          </cell>
        </row>
        <row r="1546">
          <cell r="G1546" t="str">
            <v>SEPARADO</v>
          </cell>
          <cell r="H1546" t="str">
            <v>006297</v>
          </cell>
          <cell r="AP1546" t="str">
            <v>PA</v>
          </cell>
          <cell r="AQ1546">
            <v>0.15</v>
          </cell>
          <cell r="AS1546">
            <v>2.4</v>
          </cell>
          <cell r="BA1546" t="e">
            <v>#N/A</v>
          </cell>
        </row>
        <row r="1547">
          <cell r="G1547" t="str">
            <v>FALTA</v>
          </cell>
          <cell r="H1547" t="str">
            <v>006297</v>
          </cell>
          <cell r="AP1547" t="str">
            <v>PA</v>
          </cell>
          <cell r="AQ1547">
            <v>28.5</v>
          </cell>
          <cell r="AR1547">
            <v>0</v>
          </cell>
          <cell r="AS1547">
            <v>57</v>
          </cell>
          <cell r="BA1547" t="str">
            <v>MECANICA</v>
          </cell>
        </row>
        <row r="1548">
          <cell r="G1548" t="str">
            <v>FALTA</v>
          </cell>
          <cell r="H1548" t="str">
            <v>006297</v>
          </cell>
          <cell r="AP1548" t="str">
            <v>PA</v>
          </cell>
          <cell r="AQ1548">
            <v>7</v>
          </cell>
          <cell r="AR1548">
            <v>0</v>
          </cell>
          <cell r="AS1548">
            <v>14</v>
          </cell>
          <cell r="BA1548" t="e">
            <v>#N/A</v>
          </cell>
        </row>
        <row r="1549">
          <cell r="G1549" t="str">
            <v>FALTA</v>
          </cell>
          <cell r="H1549" t="str">
            <v>006297</v>
          </cell>
          <cell r="AP1549" t="str">
            <v>PA</v>
          </cell>
          <cell r="AQ1549">
            <v>9.5</v>
          </cell>
          <cell r="AR1549">
            <v>0</v>
          </cell>
          <cell r="AS1549">
            <v>114</v>
          </cell>
          <cell r="BA1549" t="e">
            <v>#N/A</v>
          </cell>
        </row>
        <row r="1550">
          <cell r="G1550" t="str">
            <v>FALTA</v>
          </cell>
          <cell r="H1550" t="str">
            <v>006297</v>
          </cell>
          <cell r="AP1550" t="str">
            <v>PA</v>
          </cell>
          <cell r="AQ1550">
            <v>28.5</v>
          </cell>
          <cell r="AR1550">
            <v>0</v>
          </cell>
          <cell r="AS1550">
            <v>57</v>
          </cell>
          <cell r="BA1550" t="e">
            <v>#N/A</v>
          </cell>
        </row>
        <row r="1551">
          <cell r="G1551" t="str">
            <v>FALTA</v>
          </cell>
          <cell r="H1551" t="str">
            <v>006297</v>
          </cell>
          <cell r="AP1551" t="str">
            <v>PA</v>
          </cell>
          <cell r="AQ1551">
            <v>28.5</v>
          </cell>
          <cell r="AR1551">
            <v>0</v>
          </cell>
          <cell r="AS1551">
            <v>85.5</v>
          </cell>
          <cell r="BA1551" t="e">
            <v>#N/A</v>
          </cell>
        </row>
        <row r="1552">
          <cell r="G1552" t="str">
            <v>FALTA</v>
          </cell>
          <cell r="H1552" t="str">
            <v>006297</v>
          </cell>
          <cell r="AP1552" t="str">
            <v>PA</v>
          </cell>
          <cell r="AQ1552">
            <v>3.8</v>
          </cell>
          <cell r="AR1552">
            <v>0</v>
          </cell>
          <cell r="AS1552">
            <v>53.199999999999996</v>
          </cell>
          <cell r="BA1552" t="str">
            <v>ELETRICA</v>
          </cell>
        </row>
        <row r="1553">
          <cell r="G1553" t="str">
            <v>FALTA</v>
          </cell>
          <cell r="H1553" t="str">
            <v>006297</v>
          </cell>
          <cell r="AP1553" t="str">
            <v>PA</v>
          </cell>
          <cell r="AQ1553">
            <v>0</v>
          </cell>
          <cell r="AS1553">
            <v>0</v>
          </cell>
          <cell r="BA1553" t="e">
            <v>#N/A</v>
          </cell>
        </row>
        <row r="1554">
          <cell r="G1554" t="str">
            <v>SEPARADO</v>
          </cell>
          <cell r="H1554" t="str">
            <v>006297</v>
          </cell>
          <cell r="AP1554" t="str">
            <v>PA</v>
          </cell>
          <cell r="AQ1554">
            <v>46.92</v>
          </cell>
          <cell r="AS1554">
            <v>46.92</v>
          </cell>
          <cell r="BA1554" t="str">
            <v>MECANICA</v>
          </cell>
        </row>
        <row r="1555">
          <cell r="G1555" t="str">
            <v>FALTA</v>
          </cell>
          <cell r="H1555" t="str">
            <v>006297</v>
          </cell>
          <cell r="AP1555" t="str">
            <v>PA</v>
          </cell>
          <cell r="AQ1555">
            <v>347.73</v>
          </cell>
          <cell r="AR1555">
            <v>3.2500000000000001E-2</v>
          </cell>
          <cell r="AS1555">
            <v>359.03122500000001</v>
          </cell>
          <cell r="BA1555" t="e">
            <v>#N/A</v>
          </cell>
        </row>
        <row r="1556">
          <cell r="G1556" t="str">
            <v>FALTA</v>
          </cell>
          <cell r="H1556" t="str">
            <v>006297</v>
          </cell>
          <cell r="AP1556" t="str">
            <v>PA</v>
          </cell>
          <cell r="AQ1556">
            <v>37.340000000000003</v>
          </cell>
          <cell r="AR1556">
            <v>5.1999999999999998E-2</v>
          </cell>
          <cell r="AS1556">
            <v>39.281680000000001</v>
          </cell>
          <cell r="BA1556" t="e">
            <v>#N/A</v>
          </cell>
        </row>
        <row r="1557">
          <cell r="G1557" t="str">
            <v>FALTA</v>
          </cell>
          <cell r="H1557" t="str">
            <v>006297</v>
          </cell>
          <cell r="AP1557" t="str">
            <v>PA</v>
          </cell>
          <cell r="AQ1557">
            <v>2300</v>
          </cell>
          <cell r="AS1557">
            <v>2300</v>
          </cell>
          <cell r="BA1557" t="str">
            <v>BASE</v>
          </cell>
        </row>
        <row r="1558">
          <cell r="G1558" t="str">
            <v>FALTA</v>
          </cell>
          <cell r="H1558" t="str">
            <v>006297</v>
          </cell>
          <cell r="AP1558" t="str">
            <v>PA</v>
          </cell>
          <cell r="AQ1558">
            <v>1000</v>
          </cell>
          <cell r="AS1558">
            <v>1000</v>
          </cell>
          <cell r="BA1558" t="e">
            <v>#N/A</v>
          </cell>
        </row>
        <row r="1559">
          <cell r="G1559" t="str">
            <v>FALTA</v>
          </cell>
          <cell r="H1559" t="str">
            <v>006297</v>
          </cell>
          <cell r="AP1559" t="str">
            <v>PA</v>
          </cell>
          <cell r="AQ1559">
            <v>650</v>
          </cell>
          <cell r="AS1559">
            <v>650</v>
          </cell>
          <cell r="BA1559" t="e">
            <v>#N/A</v>
          </cell>
        </row>
        <row r="1560">
          <cell r="G1560" t="str">
            <v>SEPARADO</v>
          </cell>
          <cell r="H1560" t="str">
            <v>006297</v>
          </cell>
          <cell r="AP1560" t="str">
            <v>PA</v>
          </cell>
          <cell r="AQ1560">
            <v>0</v>
          </cell>
          <cell r="AS1560">
            <v>0</v>
          </cell>
          <cell r="BA1560" t="e">
            <v>#N/A</v>
          </cell>
        </row>
        <row r="1561">
          <cell r="G1561" t="str">
            <v>FALTA</v>
          </cell>
          <cell r="H1561" t="str">
            <v>006297</v>
          </cell>
          <cell r="AP1561" t="str">
            <v>PA</v>
          </cell>
          <cell r="AQ1561">
            <v>0.25</v>
          </cell>
          <cell r="AR1561">
            <v>0</v>
          </cell>
          <cell r="AS1561">
            <v>5</v>
          </cell>
          <cell r="BA1561" t="e">
            <v>#N/A</v>
          </cell>
        </row>
        <row r="1562">
          <cell r="G1562" t="str">
            <v>FALTA</v>
          </cell>
          <cell r="H1562" t="str">
            <v>006297</v>
          </cell>
          <cell r="AP1562" t="str">
            <v>PA</v>
          </cell>
          <cell r="AQ1562">
            <v>58</v>
          </cell>
          <cell r="AS1562">
            <v>116</v>
          </cell>
          <cell r="BA1562" t="str">
            <v>MECANICA</v>
          </cell>
        </row>
        <row r="1563">
          <cell r="G1563" t="str">
            <v>FALTA</v>
          </cell>
          <cell r="H1563" t="str">
            <v>006297</v>
          </cell>
          <cell r="AP1563" t="str">
            <v>PA</v>
          </cell>
          <cell r="AQ1563">
            <v>3.8</v>
          </cell>
          <cell r="AS1563">
            <v>15.2</v>
          </cell>
          <cell r="BA1563" t="str">
            <v>MECANICA</v>
          </cell>
        </row>
        <row r="1564">
          <cell r="G1564" t="str">
            <v>SEPARADO</v>
          </cell>
          <cell r="H1564" t="str">
            <v>006297</v>
          </cell>
          <cell r="AP1564" t="str">
            <v>PA</v>
          </cell>
          <cell r="AQ1564">
            <v>80</v>
          </cell>
          <cell r="AS1564">
            <v>48</v>
          </cell>
          <cell r="BA1564" t="str">
            <v>KANBAN</v>
          </cell>
        </row>
        <row r="1565">
          <cell r="G1565" t="str">
            <v>FALTA</v>
          </cell>
          <cell r="H1565" t="str">
            <v>006297</v>
          </cell>
          <cell r="AP1565" t="str">
            <v>PA</v>
          </cell>
          <cell r="AQ1565">
            <v>18876.96</v>
          </cell>
          <cell r="AR1565">
            <v>0</v>
          </cell>
          <cell r="AS1565">
            <v>18876.96</v>
          </cell>
          <cell r="BA1565" t="str">
            <v>MOTOR</v>
          </cell>
        </row>
        <row r="1566">
          <cell r="G1566" t="str">
            <v>FALTA</v>
          </cell>
          <cell r="H1566" t="str">
            <v>006297</v>
          </cell>
          <cell r="AP1566" t="str">
            <v>PA</v>
          </cell>
          <cell r="AQ1566">
            <v>6178.28</v>
          </cell>
          <cell r="AR1566">
            <v>0</v>
          </cell>
          <cell r="AS1566">
            <v>6178.28</v>
          </cell>
          <cell r="BA1566" t="str">
            <v>ALTERNADOR</v>
          </cell>
        </row>
        <row r="1567">
          <cell r="G1567" t="str">
            <v>FALTA</v>
          </cell>
          <cell r="H1567" t="str">
            <v>006297</v>
          </cell>
          <cell r="AP1567" t="str">
            <v>PA</v>
          </cell>
          <cell r="AQ1567">
            <v>52</v>
          </cell>
          <cell r="AS1567">
            <v>52</v>
          </cell>
          <cell r="BA1567" t="e">
            <v>#N/A</v>
          </cell>
        </row>
        <row r="1568">
          <cell r="G1568" t="str">
            <v>FALTA</v>
          </cell>
          <cell r="H1568" t="str">
            <v>006297</v>
          </cell>
          <cell r="AP1568" t="str">
            <v>PA</v>
          </cell>
          <cell r="AQ1568">
            <v>1059.79</v>
          </cell>
          <cell r="AR1568">
            <v>0</v>
          </cell>
          <cell r="AS1568">
            <v>1059.79</v>
          </cell>
          <cell r="BA1568" t="e">
            <v>#N/A</v>
          </cell>
        </row>
        <row r="1569">
          <cell r="G1569" t="str">
            <v>FALTA</v>
          </cell>
          <cell r="H1569" t="str">
            <v>006297</v>
          </cell>
          <cell r="AP1569" t="str">
            <v>PA</v>
          </cell>
          <cell r="AQ1569">
            <v>670</v>
          </cell>
          <cell r="AR1569">
            <v>0</v>
          </cell>
          <cell r="AS1569">
            <v>670</v>
          </cell>
          <cell r="BA1569" t="str">
            <v>MECANICA</v>
          </cell>
        </row>
        <row r="1570">
          <cell r="G1570" t="str">
            <v>FALTA</v>
          </cell>
          <cell r="H1570" t="str">
            <v>006297</v>
          </cell>
          <cell r="AP1570" t="str">
            <v>PA</v>
          </cell>
          <cell r="AQ1570">
            <v>87.63</v>
          </cell>
          <cell r="AS1570">
            <v>87.63</v>
          </cell>
          <cell r="BA1570" t="str">
            <v>SHEET METAL</v>
          </cell>
        </row>
        <row r="1571">
          <cell r="G1571" t="str">
            <v>FALTA</v>
          </cell>
          <cell r="H1571" t="str">
            <v>006297</v>
          </cell>
          <cell r="AP1571" t="str">
            <v>PA</v>
          </cell>
          <cell r="AQ1571">
            <v>550</v>
          </cell>
          <cell r="AS1571">
            <v>550</v>
          </cell>
          <cell r="BA1571" t="e">
            <v>#N/A</v>
          </cell>
        </row>
        <row r="1572">
          <cell r="G1572" t="str">
            <v>FALTA</v>
          </cell>
          <cell r="H1572" t="str">
            <v>006297</v>
          </cell>
          <cell r="AP1572" t="str">
            <v>PA</v>
          </cell>
          <cell r="AQ1572">
            <v>199.12</v>
          </cell>
          <cell r="AR1572">
            <v>0</v>
          </cell>
          <cell r="AS1572">
            <v>199.12</v>
          </cell>
          <cell r="BA1572" t="str">
            <v>ELETRICA</v>
          </cell>
        </row>
        <row r="1573">
          <cell r="G1573" t="str">
            <v>FALTA</v>
          </cell>
          <cell r="H1573" t="str">
            <v>006297</v>
          </cell>
          <cell r="AP1573" t="str">
            <v>PA</v>
          </cell>
          <cell r="AQ1573">
            <v>68.900000000000006</v>
          </cell>
          <cell r="AR1573">
            <v>0</v>
          </cell>
          <cell r="AS1573">
            <v>275.60000000000002</v>
          </cell>
          <cell r="BA1573" t="e">
            <v>#N/A</v>
          </cell>
        </row>
        <row r="1574">
          <cell r="G1574" t="str">
            <v>SEPARADO</v>
          </cell>
          <cell r="H1574" t="str">
            <v>006297</v>
          </cell>
          <cell r="AP1574" t="str">
            <v>PA</v>
          </cell>
          <cell r="AQ1574">
            <v>7.14</v>
          </cell>
          <cell r="AS1574">
            <v>14.28</v>
          </cell>
          <cell r="BA1574" t="e">
            <v>#N/A</v>
          </cell>
        </row>
        <row r="1575">
          <cell r="G1575" t="str">
            <v>SEPARADO</v>
          </cell>
          <cell r="H1575" t="str">
            <v>006297</v>
          </cell>
          <cell r="AP1575" t="str">
            <v>PA</v>
          </cell>
          <cell r="AQ1575">
            <v>5.58</v>
          </cell>
          <cell r="AS1575">
            <v>66.960000000000008</v>
          </cell>
          <cell r="BA1575" t="str">
            <v>KANBAN</v>
          </cell>
        </row>
        <row r="1576">
          <cell r="G1576" t="str">
            <v>SEPARADO</v>
          </cell>
          <cell r="H1576" t="str">
            <v>006297</v>
          </cell>
          <cell r="AP1576" t="str">
            <v>PA</v>
          </cell>
          <cell r="AQ1576">
            <v>5.1099999999999994</v>
          </cell>
          <cell r="AS1576">
            <v>40.879999999999995</v>
          </cell>
          <cell r="BA1576" t="str">
            <v>KANBAN</v>
          </cell>
        </row>
        <row r="1577">
          <cell r="G1577" t="str">
            <v>SEPARADO</v>
          </cell>
          <cell r="H1577" t="str">
            <v>006297</v>
          </cell>
          <cell r="AP1577" t="str">
            <v>PA</v>
          </cell>
          <cell r="AQ1577">
            <v>0.15</v>
          </cell>
          <cell r="AS1577">
            <v>3</v>
          </cell>
          <cell r="BA1577" t="e">
            <v>#N/A</v>
          </cell>
        </row>
        <row r="1578">
          <cell r="G1578" t="str">
            <v>FALTA</v>
          </cell>
          <cell r="H1578" t="str">
            <v>006297</v>
          </cell>
          <cell r="AP1578" t="str">
            <v>PA</v>
          </cell>
          <cell r="AQ1578">
            <v>28.5</v>
          </cell>
          <cell r="AR1578">
            <v>0</v>
          </cell>
          <cell r="AS1578">
            <v>28.5</v>
          </cell>
          <cell r="BA1578" t="e">
            <v>#N/A</v>
          </cell>
        </row>
        <row r="1579">
          <cell r="G1579" t="str">
            <v>FALTA</v>
          </cell>
          <cell r="H1579" t="str">
            <v>006297</v>
          </cell>
          <cell r="AP1579" t="str">
            <v>PA</v>
          </cell>
          <cell r="AQ1579">
            <v>28.5</v>
          </cell>
          <cell r="AR1579">
            <v>0</v>
          </cell>
          <cell r="AS1579">
            <v>28.5</v>
          </cell>
          <cell r="BA1579" t="e">
            <v>#N/A</v>
          </cell>
        </row>
        <row r="1580">
          <cell r="G1580" t="str">
            <v>FALTA</v>
          </cell>
          <cell r="H1580" t="str">
            <v>006297</v>
          </cell>
          <cell r="AP1580" t="str">
            <v>PA</v>
          </cell>
          <cell r="AQ1580">
            <v>28.5</v>
          </cell>
          <cell r="AR1580">
            <v>0</v>
          </cell>
          <cell r="AS1580">
            <v>28.5</v>
          </cell>
          <cell r="BA1580" t="e">
            <v>#N/A</v>
          </cell>
        </row>
        <row r="1581">
          <cell r="G1581" t="str">
            <v>SEPARADO</v>
          </cell>
          <cell r="H1581" t="str">
            <v>006297</v>
          </cell>
          <cell r="AP1581" t="str">
            <v>PA</v>
          </cell>
          <cell r="AQ1581">
            <v>0</v>
          </cell>
          <cell r="AS1581">
            <v>0</v>
          </cell>
          <cell r="BA1581" t="str">
            <v>KANBAN</v>
          </cell>
        </row>
        <row r="1582">
          <cell r="G1582" t="str">
            <v>FALTA</v>
          </cell>
          <cell r="H1582" t="str">
            <v>006297</v>
          </cell>
          <cell r="AP1582" t="str">
            <v>PA</v>
          </cell>
          <cell r="AQ1582">
            <v>1222.6199999999999</v>
          </cell>
          <cell r="AR1582">
            <v>0</v>
          </cell>
          <cell r="AS1582">
            <v>1222.6199999999999</v>
          </cell>
          <cell r="BA1582" t="str">
            <v>ELETRICA</v>
          </cell>
        </row>
        <row r="1583">
          <cell r="G1583" t="str">
            <v>FALTA</v>
          </cell>
          <cell r="H1583" t="str">
            <v>006297</v>
          </cell>
          <cell r="AP1583" t="str">
            <v>PA</v>
          </cell>
          <cell r="AQ1583">
            <v>422.9</v>
          </cell>
          <cell r="AR1583">
            <v>0</v>
          </cell>
          <cell r="AS1583">
            <v>422.9</v>
          </cell>
          <cell r="BA1583" t="str">
            <v>ELETRICA</v>
          </cell>
        </row>
        <row r="1584">
          <cell r="G1584" t="str">
            <v>SEPARADO</v>
          </cell>
          <cell r="H1584" t="str">
            <v>006297</v>
          </cell>
          <cell r="AP1584" t="str">
            <v>PA</v>
          </cell>
          <cell r="AQ1584">
            <v>104.97</v>
          </cell>
          <cell r="AS1584">
            <v>104.97</v>
          </cell>
          <cell r="BA1584" t="str">
            <v>ELETRICA</v>
          </cell>
        </row>
        <row r="1585">
          <cell r="G1585" t="str">
            <v>FALTA</v>
          </cell>
          <cell r="H1585" t="str">
            <v>006297</v>
          </cell>
          <cell r="AP1585" t="str">
            <v>PA</v>
          </cell>
          <cell r="AQ1585">
            <v>0</v>
          </cell>
          <cell r="AS1585">
            <v>0</v>
          </cell>
          <cell r="BA1585" t="str">
            <v>ELETRICA</v>
          </cell>
        </row>
        <row r="1586">
          <cell r="G1586" t="str">
            <v>SEPARADO</v>
          </cell>
          <cell r="H1586" t="str">
            <v>006297</v>
          </cell>
          <cell r="AP1586" t="str">
            <v>PA</v>
          </cell>
          <cell r="AQ1586">
            <v>75</v>
          </cell>
          <cell r="AS1586">
            <v>29.25</v>
          </cell>
          <cell r="BA1586" t="str">
            <v>KANBAN</v>
          </cell>
        </row>
        <row r="1587">
          <cell r="G1587" t="str">
            <v>SEPARADO</v>
          </cell>
          <cell r="H1587" t="str">
            <v>006297</v>
          </cell>
          <cell r="AP1587" t="str">
            <v>PA</v>
          </cell>
          <cell r="AQ1587">
            <v>0</v>
          </cell>
          <cell r="AS1587">
            <v>0</v>
          </cell>
          <cell r="BA1587">
            <v>0</v>
          </cell>
        </row>
        <row r="1588">
          <cell r="G1588" t="str">
            <v>FALTA</v>
          </cell>
          <cell r="H1588" t="str">
            <v>006297</v>
          </cell>
          <cell r="AP1588" t="str">
            <v>PA</v>
          </cell>
          <cell r="AQ1588">
            <v>10.71</v>
          </cell>
          <cell r="AR1588">
            <v>9.7500000000000003E-2</v>
          </cell>
          <cell r="AS1588">
            <v>23.508450000000003</v>
          </cell>
          <cell r="BA1588" t="e">
            <v>#N/A</v>
          </cell>
        </row>
        <row r="1589">
          <cell r="G1589" t="str">
            <v>FALTA</v>
          </cell>
          <cell r="H1589" t="str">
            <v>006297</v>
          </cell>
          <cell r="AP1589" t="str">
            <v>PA</v>
          </cell>
          <cell r="AQ1589">
            <v>10.71</v>
          </cell>
          <cell r="AR1589">
            <v>9.7500000000000003E-2</v>
          </cell>
          <cell r="AS1589">
            <v>23.508450000000003</v>
          </cell>
          <cell r="BA1589" t="e">
            <v>#N/A</v>
          </cell>
        </row>
        <row r="1590">
          <cell r="G1590" t="str">
            <v>SEPARADO</v>
          </cell>
          <cell r="H1590" t="str">
            <v>006297</v>
          </cell>
          <cell r="AP1590" t="str">
            <v>PA</v>
          </cell>
          <cell r="AQ1590">
            <v>31.06</v>
          </cell>
          <cell r="AS1590">
            <v>31.06</v>
          </cell>
          <cell r="BA1590" t="str">
            <v>ELETRICA</v>
          </cell>
        </row>
        <row r="1591">
          <cell r="G1591" t="str">
            <v>FALTA</v>
          </cell>
          <cell r="H1591" t="str">
            <v>006297</v>
          </cell>
          <cell r="AP1591" t="str">
            <v>PA</v>
          </cell>
          <cell r="AQ1591">
            <v>31.06</v>
          </cell>
          <cell r="AR1591">
            <v>6.5000000000000002E-2</v>
          </cell>
          <cell r="AS1591">
            <v>33.078899999999997</v>
          </cell>
          <cell r="BA1591" t="str">
            <v>ELETRICA</v>
          </cell>
        </row>
        <row r="1592">
          <cell r="G1592" t="str">
            <v>SEPARADO</v>
          </cell>
          <cell r="H1592" t="str">
            <v>006297</v>
          </cell>
          <cell r="AP1592" t="str">
            <v>PA</v>
          </cell>
          <cell r="AQ1592">
            <v>0</v>
          </cell>
          <cell r="AS1592">
            <v>0</v>
          </cell>
          <cell r="BA1592" t="str">
            <v>ELETRICA</v>
          </cell>
        </row>
        <row r="1593">
          <cell r="G1593" t="str">
            <v>SEPARADO</v>
          </cell>
          <cell r="H1593" t="str">
            <v>006297</v>
          </cell>
          <cell r="AP1593" t="str">
            <v>PA</v>
          </cell>
          <cell r="AQ1593">
            <v>0</v>
          </cell>
          <cell r="AS1593">
            <v>0</v>
          </cell>
          <cell r="BA1593" t="e">
            <v>#N/A</v>
          </cell>
        </row>
        <row r="1594">
          <cell r="G1594" t="str">
            <v>SEPARADO</v>
          </cell>
          <cell r="H1594" t="str">
            <v>006297</v>
          </cell>
          <cell r="AP1594" t="str">
            <v>PA</v>
          </cell>
          <cell r="AQ1594">
            <v>10.2811</v>
          </cell>
          <cell r="AS1594">
            <v>5.1405500000000002</v>
          </cell>
          <cell r="BA1594" t="str">
            <v>KANBAN</v>
          </cell>
        </row>
        <row r="1595">
          <cell r="G1595" t="str">
            <v>SEPARADO</v>
          </cell>
          <cell r="H1595" t="str">
            <v>006297</v>
          </cell>
          <cell r="AP1595" t="str">
            <v>PA</v>
          </cell>
          <cell r="AQ1595">
            <v>9.06</v>
          </cell>
          <cell r="AS1595">
            <v>18.12</v>
          </cell>
          <cell r="BA1595" t="str">
            <v>ELETRICA</v>
          </cell>
        </row>
        <row r="1596">
          <cell r="G1596" t="str">
            <v>SEPARADO</v>
          </cell>
          <cell r="H1596" t="str">
            <v>006297</v>
          </cell>
          <cell r="AP1596" t="str">
            <v>PA</v>
          </cell>
          <cell r="AQ1596">
            <v>105.6</v>
          </cell>
          <cell r="AS1596">
            <v>316.79999999999995</v>
          </cell>
          <cell r="BA1596">
            <v>0</v>
          </cell>
        </row>
        <row r="1597">
          <cell r="G1597" t="str">
            <v>FALTA</v>
          </cell>
          <cell r="H1597" t="str">
            <v>006297</v>
          </cell>
          <cell r="AP1597" t="str">
            <v>PA</v>
          </cell>
          <cell r="AQ1597">
            <v>825</v>
          </cell>
          <cell r="AR1597">
            <v>0</v>
          </cell>
          <cell r="AS1597">
            <v>825</v>
          </cell>
          <cell r="BA1597" t="e">
            <v>#N/A</v>
          </cell>
        </row>
        <row r="1598">
          <cell r="G1598" t="str">
            <v>FALTA</v>
          </cell>
          <cell r="H1598" t="str">
            <v>006297</v>
          </cell>
          <cell r="AP1598" t="str">
            <v>PA</v>
          </cell>
          <cell r="AQ1598">
            <v>40.83</v>
          </cell>
          <cell r="AR1598">
            <v>9.7500000000000003E-2</v>
          </cell>
          <cell r="AS1598">
            <v>44.810924999999997</v>
          </cell>
          <cell r="BA1598" t="e">
            <v>#N/A</v>
          </cell>
        </row>
        <row r="1599">
          <cell r="G1599" t="str">
            <v>FALTA</v>
          </cell>
          <cell r="H1599" t="str">
            <v>006297</v>
          </cell>
          <cell r="AP1599" t="str">
            <v>PA</v>
          </cell>
          <cell r="AQ1599">
            <v>1200</v>
          </cell>
          <cell r="AS1599">
            <v>1200</v>
          </cell>
          <cell r="BA1599" t="e">
            <v>#N/A</v>
          </cell>
        </row>
        <row r="1600">
          <cell r="G1600" t="str">
            <v>FALTA</v>
          </cell>
          <cell r="H1600" t="str">
            <v>006297</v>
          </cell>
          <cell r="AP1600" t="str">
            <v>PA</v>
          </cell>
          <cell r="AQ1600">
            <v>300</v>
          </cell>
          <cell r="AS1600">
            <v>300</v>
          </cell>
          <cell r="BA1600" t="e">
            <v>#N/A</v>
          </cell>
        </row>
        <row r="1601">
          <cell r="G1601" t="str">
            <v>FALTA</v>
          </cell>
          <cell r="H1601" t="str">
            <v>006297</v>
          </cell>
          <cell r="AP1601" t="str">
            <v>PA</v>
          </cell>
          <cell r="AQ1601">
            <v>250</v>
          </cell>
          <cell r="AS1601">
            <v>250</v>
          </cell>
          <cell r="BA1601" t="e">
            <v>#N/A</v>
          </cell>
        </row>
        <row r="1602">
          <cell r="G1602" t="str">
            <v>SEPARADO</v>
          </cell>
          <cell r="H1602" t="str">
            <v>006297</v>
          </cell>
          <cell r="AP1602" t="str">
            <v>PA</v>
          </cell>
          <cell r="AQ1602">
            <v>0</v>
          </cell>
          <cell r="AS1602">
            <v>0</v>
          </cell>
          <cell r="BA1602" t="e">
            <v>#N/A</v>
          </cell>
        </row>
        <row r="1603">
          <cell r="G1603" t="str">
            <v>FALTA</v>
          </cell>
          <cell r="H1603" t="str">
            <v>006297</v>
          </cell>
          <cell r="AP1603" t="str">
            <v>PA</v>
          </cell>
          <cell r="AQ1603">
            <v>16.100000000000001</v>
          </cell>
          <cell r="AR1603">
            <v>0</v>
          </cell>
          <cell r="AS1603">
            <v>32.200000000000003</v>
          </cell>
          <cell r="BA1603" t="str">
            <v>ELETRICA</v>
          </cell>
        </row>
        <row r="1604">
          <cell r="G1604" t="str">
            <v>SEPARADO</v>
          </cell>
          <cell r="H1604" t="str">
            <v>006297</v>
          </cell>
          <cell r="AP1604" t="str">
            <v>PA</v>
          </cell>
          <cell r="AQ1604">
            <v>38.54</v>
          </cell>
          <cell r="AR1604">
            <v>0</v>
          </cell>
          <cell r="AS1604">
            <v>38.54</v>
          </cell>
          <cell r="BA1604" t="str">
            <v>SHEET METAL</v>
          </cell>
        </row>
        <row r="1605">
          <cell r="G1605" t="str">
            <v>FALTA</v>
          </cell>
          <cell r="H1605" t="str">
            <v>006297</v>
          </cell>
          <cell r="AP1605" t="str">
            <v>PA</v>
          </cell>
          <cell r="AQ1605">
            <v>0.61</v>
          </cell>
          <cell r="AS1605">
            <v>1.22</v>
          </cell>
          <cell r="BA1605" t="e">
            <v>#N/A</v>
          </cell>
        </row>
        <row r="1606">
          <cell r="G1606" t="str">
            <v>SEPARADO</v>
          </cell>
          <cell r="H1606" t="str">
            <v>006297</v>
          </cell>
          <cell r="AP1606" t="str">
            <v>PA</v>
          </cell>
          <cell r="AQ1606">
            <v>0</v>
          </cell>
          <cell r="AS1606">
            <v>0</v>
          </cell>
          <cell r="BA1606" t="e">
            <v>#N/A</v>
          </cell>
        </row>
        <row r="1607">
          <cell r="G1607" t="str">
            <v>SEPARADO</v>
          </cell>
          <cell r="H1607" t="str">
            <v>006297</v>
          </cell>
          <cell r="AP1607" t="str">
            <v>PA</v>
          </cell>
          <cell r="AQ1607">
            <v>0</v>
          </cell>
          <cell r="AS1607">
            <v>0</v>
          </cell>
          <cell r="BA1607" t="e">
            <v>#N/A</v>
          </cell>
        </row>
        <row r="1608">
          <cell r="G1608" t="str">
            <v>FALTA</v>
          </cell>
          <cell r="H1608" t="str">
            <v>006297</v>
          </cell>
          <cell r="AP1608" t="str">
            <v>PA</v>
          </cell>
          <cell r="AQ1608">
            <v>48.61</v>
          </cell>
          <cell r="AR1608">
            <v>6.5000000000000002E-2</v>
          </cell>
          <cell r="AS1608">
            <v>103.5393</v>
          </cell>
          <cell r="BA1608" t="e">
            <v>#N/A</v>
          </cell>
        </row>
        <row r="1609">
          <cell r="G1609" t="str">
            <v>SEPARADO</v>
          </cell>
          <cell r="H1609" t="str">
            <v>006297</v>
          </cell>
          <cell r="AP1609" t="str">
            <v>PA</v>
          </cell>
          <cell r="AQ1609">
            <v>35</v>
          </cell>
          <cell r="AS1609">
            <v>35</v>
          </cell>
          <cell r="BA1609" t="e">
            <v>#N/A</v>
          </cell>
        </row>
        <row r="1610">
          <cell r="G1610" t="str">
            <v>FALTA</v>
          </cell>
          <cell r="H1610" t="str">
            <v>006297</v>
          </cell>
          <cell r="AP1610" t="str">
            <v>PA</v>
          </cell>
          <cell r="AQ1610">
            <v>250.11</v>
          </cell>
          <cell r="AR1610">
            <v>3.2500000000000001E-2</v>
          </cell>
          <cell r="AS1610">
            <v>516.47715000000005</v>
          </cell>
          <cell r="BA1610" t="e">
            <v>#N/A</v>
          </cell>
        </row>
        <row r="1611">
          <cell r="G1611" t="str">
            <v>FALTA</v>
          </cell>
          <cell r="H1611" t="str">
            <v>006297</v>
          </cell>
          <cell r="AP1611" t="str">
            <v>PA</v>
          </cell>
          <cell r="AQ1611">
            <v>25.76</v>
          </cell>
          <cell r="AR1611">
            <v>9.7500000000000003E-2</v>
          </cell>
          <cell r="AS1611">
            <v>28.271600000000003</v>
          </cell>
          <cell r="BA1611" t="e">
            <v>#N/A</v>
          </cell>
        </row>
        <row r="1612">
          <cell r="G1612" t="str">
            <v>FALTA</v>
          </cell>
          <cell r="H1612" t="str">
            <v>006297</v>
          </cell>
          <cell r="AP1612" t="str">
            <v>PA</v>
          </cell>
          <cell r="AQ1612">
            <v>7.14</v>
          </cell>
          <cell r="AR1612">
            <v>0</v>
          </cell>
          <cell r="AS1612">
            <v>21.419999999999998</v>
          </cell>
          <cell r="BA1612" t="e">
            <v>#N/A</v>
          </cell>
        </row>
        <row r="1613">
          <cell r="G1613" t="str">
            <v>RETIRADO</v>
          </cell>
          <cell r="H1613" t="str">
            <v>006297</v>
          </cell>
          <cell r="AP1613" t="str">
            <v>PA</v>
          </cell>
          <cell r="AQ1613">
            <v>1027.72</v>
          </cell>
          <cell r="AR1613">
            <v>0</v>
          </cell>
          <cell r="AS1613">
            <v>1027.72</v>
          </cell>
          <cell r="BA1613" t="str">
            <v>ELETRICA</v>
          </cell>
        </row>
        <row r="1614">
          <cell r="G1614" t="str">
            <v>FALTA</v>
          </cell>
          <cell r="H1614" t="str">
            <v>006297</v>
          </cell>
          <cell r="AP1614" t="str">
            <v>PA</v>
          </cell>
          <cell r="AQ1614">
            <v>1027.72</v>
          </cell>
          <cell r="AR1614">
            <v>0</v>
          </cell>
          <cell r="AS1614">
            <v>1027.72</v>
          </cell>
          <cell r="BA1614" t="e">
            <v>#N/A</v>
          </cell>
        </row>
        <row r="1615">
          <cell r="G1615" t="str">
            <v>FALTA</v>
          </cell>
          <cell r="H1615" t="str">
            <v>006297</v>
          </cell>
          <cell r="AP1615" t="str">
            <v>PA</v>
          </cell>
          <cell r="AQ1615">
            <v>523.61</v>
          </cell>
          <cell r="AR1615">
            <v>0</v>
          </cell>
          <cell r="AS1615">
            <v>523.61</v>
          </cell>
          <cell r="BA1615" t="e">
            <v>#N/A</v>
          </cell>
        </row>
        <row r="1616">
          <cell r="G1616" t="str">
            <v>FALTA</v>
          </cell>
          <cell r="H1616" t="str">
            <v>006297</v>
          </cell>
          <cell r="AP1616" t="str">
            <v>PA</v>
          </cell>
          <cell r="AQ1616">
            <v>5.55</v>
          </cell>
          <cell r="AR1616">
            <v>9.7500000000000003E-2</v>
          </cell>
          <cell r="AS1616">
            <v>24.3645</v>
          </cell>
          <cell r="BA1616" t="str">
            <v>SHEET METAL</v>
          </cell>
        </row>
        <row r="1617">
          <cell r="G1617" t="str">
            <v>FALTA</v>
          </cell>
          <cell r="H1617" t="str">
            <v>006297</v>
          </cell>
          <cell r="AP1617" t="str">
            <v>PA</v>
          </cell>
          <cell r="AQ1617">
            <v>9.33</v>
          </cell>
          <cell r="AR1617">
            <v>9.7500000000000003E-2</v>
          </cell>
          <cell r="AS1617">
            <v>30.719025000000002</v>
          </cell>
          <cell r="BA1617" t="str">
            <v>ELETRICA</v>
          </cell>
        </row>
        <row r="1618">
          <cell r="G1618" t="str">
            <v>FALTA</v>
          </cell>
          <cell r="H1618" t="str">
            <v>006297</v>
          </cell>
          <cell r="AP1618" t="str">
            <v>PA</v>
          </cell>
          <cell r="AQ1618">
            <v>9.33</v>
          </cell>
          <cell r="AR1618">
            <v>9.7500000000000003E-2</v>
          </cell>
          <cell r="AS1618">
            <v>61.438050000000004</v>
          </cell>
          <cell r="BA1618" t="str">
            <v>ELETRICA</v>
          </cell>
        </row>
        <row r="1619">
          <cell r="G1619" t="str">
            <v>SEPARADO</v>
          </cell>
          <cell r="H1619" t="str">
            <v>006297</v>
          </cell>
          <cell r="AP1619" t="str">
            <v>PA</v>
          </cell>
          <cell r="AQ1619">
            <v>63</v>
          </cell>
          <cell r="AS1619">
            <v>126</v>
          </cell>
          <cell r="BA1619" t="str">
            <v>ELETRICA</v>
          </cell>
        </row>
        <row r="1620">
          <cell r="G1620" t="str">
            <v>SEPARADO</v>
          </cell>
          <cell r="H1620" t="str">
            <v>006297</v>
          </cell>
          <cell r="AP1620" t="str">
            <v>PA</v>
          </cell>
          <cell r="AQ1620">
            <v>59.13</v>
          </cell>
          <cell r="AS1620">
            <v>59.13</v>
          </cell>
          <cell r="BA1620" t="str">
            <v>ELETRICA</v>
          </cell>
        </row>
        <row r="1621">
          <cell r="G1621" t="str">
            <v>FALTA</v>
          </cell>
          <cell r="H1621" t="str">
            <v>006297</v>
          </cell>
          <cell r="AP1621" t="str">
            <v>PA</v>
          </cell>
          <cell r="AQ1621">
            <v>40.97</v>
          </cell>
          <cell r="AR1621">
            <v>9.7500000000000003E-2</v>
          </cell>
          <cell r="AS1621">
            <v>44.964574999999996</v>
          </cell>
          <cell r="BA1621" t="str">
            <v>ELETRICA</v>
          </cell>
        </row>
        <row r="1622">
          <cell r="G1622" t="str">
            <v>SEPARADO</v>
          </cell>
          <cell r="H1622" t="str">
            <v>006297</v>
          </cell>
          <cell r="AP1622" t="str">
            <v>PA</v>
          </cell>
          <cell r="AQ1622">
            <v>25.7</v>
          </cell>
          <cell r="AS1622">
            <v>25.7</v>
          </cell>
          <cell r="BA1622" t="str">
            <v>ELETRICA</v>
          </cell>
        </row>
        <row r="1623">
          <cell r="G1623" t="str">
            <v>SEPARADO</v>
          </cell>
          <cell r="H1623" t="str">
            <v>006297</v>
          </cell>
          <cell r="AP1623" t="str">
            <v>PA</v>
          </cell>
          <cell r="AQ1623">
            <v>39.17</v>
          </cell>
          <cell r="AS1623">
            <v>78.34</v>
          </cell>
          <cell r="BA1623" t="str">
            <v>ELETRICA</v>
          </cell>
        </row>
        <row r="1624">
          <cell r="G1624" t="str">
            <v>SEPARADO</v>
          </cell>
          <cell r="H1624" t="str">
            <v>006297</v>
          </cell>
          <cell r="AP1624" t="str">
            <v>PA</v>
          </cell>
          <cell r="AQ1624">
            <v>52.9634</v>
          </cell>
          <cell r="AS1624">
            <v>1414.1227799999999</v>
          </cell>
          <cell r="BA1624" t="e">
            <v>#N/A</v>
          </cell>
        </row>
        <row r="1625">
          <cell r="G1625" t="str">
            <v>SEPARADO</v>
          </cell>
          <cell r="H1625" t="str">
            <v>006297</v>
          </cell>
          <cell r="AP1625" t="str">
            <v>PA</v>
          </cell>
          <cell r="AQ1625">
            <v>16.100000000000001</v>
          </cell>
          <cell r="AS1625">
            <v>16.100000000000001</v>
          </cell>
          <cell r="BA1625" t="str">
            <v>KANBAN</v>
          </cell>
        </row>
        <row r="1626">
          <cell r="G1626" t="str">
            <v>SEPARADO</v>
          </cell>
          <cell r="H1626" t="str">
            <v>006297</v>
          </cell>
          <cell r="AP1626" t="str">
            <v>PA</v>
          </cell>
          <cell r="AQ1626">
            <v>16.39</v>
          </cell>
          <cell r="AS1626">
            <v>16.39</v>
          </cell>
          <cell r="BA1626" t="str">
            <v>KANBAN</v>
          </cell>
        </row>
        <row r="1627">
          <cell r="G1627" t="str">
            <v>FALTA</v>
          </cell>
          <cell r="H1627" t="str">
            <v>006297</v>
          </cell>
          <cell r="AP1627" t="str">
            <v>PA</v>
          </cell>
          <cell r="AQ1627">
            <v>1.38</v>
          </cell>
          <cell r="AR1627">
            <v>9.7500000000000003E-2</v>
          </cell>
          <cell r="AS1627">
            <v>7.5727499999999992</v>
          </cell>
          <cell r="BA1627" t="e">
            <v>#N/A</v>
          </cell>
        </row>
        <row r="1628">
          <cell r="G1628" t="str">
            <v>FALTA</v>
          </cell>
          <cell r="H1628" t="str">
            <v>006297</v>
          </cell>
          <cell r="AP1628" t="str">
            <v>PA</v>
          </cell>
          <cell r="AQ1628">
            <v>1.9</v>
          </cell>
          <cell r="AR1628">
            <v>9.7500000000000003E-2</v>
          </cell>
          <cell r="AS1628">
            <v>2.0852499999999998</v>
          </cell>
          <cell r="BA1628" t="e">
            <v>#N/A</v>
          </cell>
        </row>
        <row r="1629">
          <cell r="G1629" t="str">
            <v>FALTA</v>
          </cell>
          <cell r="H1629" t="str">
            <v>006297</v>
          </cell>
          <cell r="AP1629" t="str">
            <v>PA</v>
          </cell>
          <cell r="AQ1629">
            <v>2.0099999999999998</v>
          </cell>
          <cell r="AR1629">
            <v>9.7500000000000003E-2</v>
          </cell>
          <cell r="AS1629">
            <v>2.2059749999999996</v>
          </cell>
          <cell r="BA1629" t="e">
            <v>#N/A</v>
          </cell>
        </row>
        <row r="1630">
          <cell r="G1630" t="str">
            <v>FALTA</v>
          </cell>
          <cell r="H1630" t="str">
            <v>006297</v>
          </cell>
          <cell r="AP1630" t="str">
            <v>PA</v>
          </cell>
          <cell r="AQ1630">
            <v>1.38</v>
          </cell>
          <cell r="AR1630">
            <v>9.7500000000000003E-2</v>
          </cell>
          <cell r="AS1630">
            <v>1.5145499999999998</v>
          </cell>
          <cell r="BA1630" t="e">
            <v>#N/A</v>
          </cell>
        </row>
        <row r="1631">
          <cell r="G1631" t="str">
            <v>FALTA</v>
          </cell>
          <cell r="H1631" t="str">
            <v>006297</v>
          </cell>
          <cell r="AP1631" t="str">
            <v>PA</v>
          </cell>
          <cell r="AQ1631">
            <v>2.06</v>
          </cell>
          <cell r="AR1631">
            <v>9.7500000000000003E-2</v>
          </cell>
          <cell r="AS1631">
            <v>2.26085</v>
          </cell>
          <cell r="BA1631" t="e">
            <v>#N/A</v>
          </cell>
        </row>
        <row r="1632">
          <cell r="G1632" t="str">
            <v>SEPARADO</v>
          </cell>
          <cell r="H1632" t="str">
            <v>006297</v>
          </cell>
          <cell r="AP1632" t="str">
            <v>PA</v>
          </cell>
          <cell r="AQ1632">
            <v>79.52</v>
          </cell>
          <cell r="AS1632">
            <v>12.7232</v>
          </cell>
          <cell r="BA1632" t="str">
            <v>ELETRICA</v>
          </cell>
        </row>
        <row r="1633">
          <cell r="G1633" t="str">
            <v>FALTA</v>
          </cell>
          <cell r="H1633" t="str">
            <v>006297</v>
          </cell>
          <cell r="AP1633" t="str">
            <v>PA</v>
          </cell>
          <cell r="AQ1633">
            <v>17.41</v>
          </cell>
          <cell r="AR1633">
            <v>9.7500000000000003E-2</v>
          </cell>
          <cell r="AS1633">
            <v>19.107475000000001</v>
          </cell>
          <cell r="BA1633" t="e">
            <v>#N/A</v>
          </cell>
        </row>
        <row r="1634">
          <cell r="G1634" t="str">
            <v>FALTA</v>
          </cell>
          <cell r="H1634" t="str">
            <v>006297</v>
          </cell>
          <cell r="AP1634" t="str">
            <v>PA</v>
          </cell>
          <cell r="AQ1634">
            <v>2.19</v>
          </cell>
          <cell r="AR1634">
            <v>9.7199999999999995E-2</v>
          </cell>
          <cell r="AS1634">
            <v>2.4028679999999998</v>
          </cell>
          <cell r="BA1634" t="e">
            <v>#N/A</v>
          </cell>
        </row>
        <row r="1635">
          <cell r="G1635" t="str">
            <v>FALTA</v>
          </cell>
          <cell r="H1635" t="str">
            <v>006297</v>
          </cell>
          <cell r="AP1635" t="str">
            <v>PA</v>
          </cell>
          <cell r="AQ1635">
            <v>35.409999999999997</v>
          </cell>
          <cell r="AR1635">
            <v>3.2500000000000001E-2</v>
          </cell>
          <cell r="AS1635">
            <v>36.560824999999994</v>
          </cell>
          <cell r="BA1635" t="e">
            <v>#N/A</v>
          </cell>
        </row>
        <row r="1636">
          <cell r="G1636" t="str">
            <v>FALTA</v>
          </cell>
          <cell r="H1636" t="str">
            <v>006297</v>
          </cell>
          <cell r="AP1636" t="str">
            <v>PA</v>
          </cell>
          <cell r="AQ1636">
            <v>43.17</v>
          </cell>
          <cell r="AR1636">
            <v>6.5000000000000002E-2</v>
          </cell>
          <cell r="AS1636">
            <v>45.976050000000001</v>
          </cell>
          <cell r="BA1636" t="e">
            <v>#N/A</v>
          </cell>
        </row>
        <row r="1637">
          <cell r="G1637" t="str">
            <v>FALTA</v>
          </cell>
          <cell r="H1637" t="str">
            <v>006299</v>
          </cell>
          <cell r="AP1637" t="str">
            <v>PA</v>
          </cell>
          <cell r="AQ1637">
            <v>1370.12</v>
          </cell>
          <cell r="AR1637">
            <v>0</v>
          </cell>
          <cell r="AS1637">
            <v>1370.12</v>
          </cell>
          <cell r="BA1637" t="str">
            <v>MECANICA</v>
          </cell>
        </row>
        <row r="1638">
          <cell r="G1638" t="str">
            <v>FALTA</v>
          </cell>
          <cell r="H1638" t="str">
            <v>006299</v>
          </cell>
          <cell r="AP1638" t="str">
            <v>PA</v>
          </cell>
          <cell r="AQ1638">
            <v>200</v>
          </cell>
          <cell r="AS1638">
            <v>200</v>
          </cell>
          <cell r="BA1638" t="e">
            <v>#N/A</v>
          </cell>
        </row>
        <row r="1639">
          <cell r="G1639" t="str">
            <v>FALTA</v>
          </cell>
          <cell r="H1639" t="str">
            <v>006299</v>
          </cell>
          <cell r="AP1639" t="str">
            <v>PA</v>
          </cell>
          <cell r="AQ1639">
            <v>350</v>
          </cell>
          <cell r="AS1639">
            <v>350</v>
          </cell>
          <cell r="BA1639" t="e">
            <v>#N/A</v>
          </cell>
        </row>
        <row r="1640">
          <cell r="G1640" t="str">
            <v>FALTA</v>
          </cell>
          <cell r="H1640" t="str">
            <v>006299</v>
          </cell>
          <cell r="AP1640" t="str">
            <v>PA</v>
          </cell>
          <cell r="AQ1640">
            <v>41.66</v>
          </cell>
          <cell r="AR1640">
            <v>0</v>
          </cell>
          <cell r="AS1640">
            <v>83.32</v>
          </cell>
          <cell r="BA1640" t="e">
            <v>#N/A</v>
          </cell>
        </row>
        <row r="1641">
          <cell r="G1641" t="str">
            <v>FALTA</v>
          </cell>
          <cell r="H1641" t="str">
            <v>006299</v>
          </cell>
          <cell r="AP1641" t="str">
            <v>PA</v>
          </cell>
          <cell r="AQ1641">
            <v>1139.55</v>
          </cell>
          <cell r="AR1641">
            <v>0</v>
          </cell>
          <cell r="AS1641">
            <v>1139.55</v>
          </cell>
          <cell r="BA1641" t="e">
            <v>#N/A</v>
          </cell>
        </row>
        <row r="1642">
          <cell r="G1642" t="str">
            <v>FALTA</v>
          </cell>
          <cell r="H1642" t="str">
            <v>006299</v>
          </cell>
          <cell r="AP1642" t="str">
            <v>PA</v>
          </cell>
          <cell r="AQ1642">
            <v>457.8</v>
          </cell>
          <cell r="AR1642">
            <v>0</v>
          </cell>
          <cell r="AS1642">
            <v>457.8</v>
          </cell>
          <cell r="BA1642" t="e">
            <v>#N/A</v>
          </cell>
        </row>
        <row r="1643">
          <cell r="G1643" t="str">
            <v>FALTA</v>
          </cell>
          <cell r="H1643" t="str">
            <v>006299</v>
          </cell>
          <cell r="AP1643" t="str">
            <v>PA</v>
          </cell>
          <cell r="AQ1643">
            <v>348</v>
          </cell>
          <cell r="AR1643">
            <v>0</v>
          </cell>
          <cell r="AS1643">
            <v>348</v>
          </cell>
          <cell r="BA1643" t="e">
            <v>#N/A</v>
          </cell>
        </row>
        <row r="1644">
          <cell r="G1644" t="str">
            <v>FALTA</v>
          </cell>
          <cell r="H1644" t="str">
            <v>006299</v>
          </cell>
          <cell r="AP1644" t="str">
            <v>PA</v>
          </cell>
          <cell r="AQ1644">
            <v>558.44000000000005</v>
          </cell>
          <cell r="AR1644">
            <v>6.5000000000000002E-2</v>
          </cell>
          <cell r="AS1644">
            <v>594.73860000000002</v>
          </cell>
          <cell r="BA1644" t="str">
            <v>MECANICA</v>
          </cell>
        </row>
        <row r="1645">
          <cell r="G1645" t="str">
            <v>FALTA</v>
          </cell>
          <cell r="H1645" t="str">
            <v>006299</v>
          </cell>
          <cell r="AP1645" t="str">
            <v>PA</v>
          </cell>
          <cell r="AQ1645">
            <v>65.430000000000007</v>
          </cell>
          <cell r="AR1645">
            <v>6.5000000000000002E-2</v>
          </cell>
          <cell r="AS1645">
            <v>139.36590000000001</v>
          </cell>
          <cell r="BA1645" t="str">
            <v>MECANICA</v>
          </cell>
        </row>
        <row r="1646">
          <cell r="G1646" t="str">
            <v>SEPARADO</v>
          </cell>
          <cell r="H1646" t="str">
            <v>006299</v>
          </cell>
          <cell r="AP1646" t="str">
            <v>PA</v>
          </cell>
          <cell r="AQ1646">
            <v>73.84</v>
          </cell>
          <cell r="AS1646">
            <v>147.68</v>
          </cell>
          <cell r="BA1646" t="e">
            <v>#N/A</v>
          </cell>
        </row>
        <row r="1647">
          <cell r="G1647" t="str">
            <v>FALTA</v>
          </cell>
          <cell r="H1647" t="str">
            <v>006299</v>
          </cell>
          <cell r="AP1647" t="str">
            <v>PA</v>
          </cell>
          <cell r="AQ1647">
            <v>3460.02</v>
          </cell>
          <cell r="AR1647">
            <v>0</v>
          </cell>
          <cell r="AS1647">
            <v>3460.02</v>
          </cell>
          <cell r="BA1647" t="e">
            <v>#N/A</v>
          </cell>
        </row>
        <row r="1648">
          <cell r="G1648" t="str">
            <v>FALTA</v>
          </cell>
          <cell r="H1648" t="str">
            <v>006299</v>
          </cell>
          <cell r="AP1648" t="str">
            <v>PA</v>
          </cell>
          <cell r="AQ1648">
            <v>37.340000000000003</v>
          </cell>
          <cell r="AR1648">
            <v>5.1999999999999998E-2</v>
          </cell>
          <cell r="AS1648">
            <v>78.563360000000003</v>
          </cell>
          <cell r="BA1648" t="e">
            <v>#N/A</v>
          </cell>
        </row>
        <row r="1649">
          <cell r="G1649" t="str">
            <v>FALTA</v>
          </cell>
          <cell r="H1649" t="str">
            <v>006299</v>
          </cell>
          <cell r="AP1649" t="str">
            <v>PA</v>
          </cell>
          <cell r="AQ1649">
            <v>503.31</v>
          </cell>
          <cell r="AR1649">
            <v>0</v>
          </cell>
          <cell r="AS1649">
            <v>503.31</v>
          </cell>
          <cell r="BA1649" t="str">
            <v>MECANICA</v>
          </cell>
        </row>
        <row r="1650">
          <cell r="G1650" t="str">
            <v>FALTA</v>
          </cell>
          <cell r="H1650" t="str">
            <v>006299</v>
          </cell>
          <cell r="AP1650" t="str">
            <v>PA</v>
          </cell>
          <cell r="AQ1650">
            <v>107.35</v>
          </cell>
          <cell r="AR1650">
            <v>0</v>
          </cell>
          <cell r="AS1650">
            <v>107.35</v>
          </cell>
          <cell r="BA1650" t="e">
            <v>#N/A</v>
          </cell>
        </row>
        <row r="1651">
          <cell r="G1651" t="str">
            <v>FALTA</v>
          </cell>
          <cell r="H1651" t="str">
            <v>006299</v>
          </cell>
          <cell r="AP1651" t="str">
            <v>PA</v>
          </cell>
          <cell r="AQ1651">
            <v>5</v>
          </cell>
          <cell r="AR1651">
            <v>0</v>
          </cell>
          <cell r="AS1651">
            <v>20</v>
          </cell>
          <cell r="BA1651" t="e">
            <v>#N/A</v>
          </cell>
        </row>
        <row r="1652">
          <cell r="G1652" t="str">
            <v>FALTA</v>
          </cell>
          <cell r="H1652" t="str">
            <v>006299</v>
          </cell>
          <cell r="AP1652" t="str">
            <v>PA</v>
          </cell>
          <cell r="AQ1652">
            <v>11</v>
          </cell>
          <cell r="AR1652">
            <v>0</v>
          </cell>
          <cell r="AS1652">
            <v>11</v>
          </cell>
          <cell r="BA1652" t="e">
            <v>#N/A</v>
          </cell>
        </row>
        <row r="1653">
          <cell r="G1653" t="str">
            <v>FALTA</v>
          </cell>
          <cell r="H1653" t="str">
            <v>006299</v>
          </cell>
          <cell r="AP1653" t="str">
            <v>PA</v>
          </cell>
          <cell r="AQ1653">
            <v>37.340000000000003</v>
          </cell>
          <cell r="AR1653">
            <v>5.1999999999999998E-2</v>
          </cell>
          <cell r="AS1653">
            <v>39.281680000000001</v>
          </cell>
          <cell r="BA1653" t="e">
            <v>#N/A</v>
          </cell>
        </row>
        <row r="1654">
          <cell r="G1654" t="str">
            <v>RETIRADO</v>
          </cell>
          <cell r="H1654" t="str">
            <v>006299</v>
          </cell>
          <cell r="AP1654" t="str">
            <v>PA</v>
          </cell>
          <cell r="AQ1654">
            <v>102</v>
          </cell>
          <cell r="AR1654">
            <v>0</v>
          </cell>
          <cell r="AS1654">
            <v>173.4</v>
          </cell>
          <cell r="BA1654" t="e">
            <v>#N/A</v>
          </cell>
        </row>
        <row r="1655">
          <cell r="G1655" t="str">
            <v>FALTA</v>
          </cell>
          <cell r="H1655" t="str">
            <v>006299</v>
          </cell>
          <cell r="AP1655" t="str">
            <v>PA</v>
          </cell>
          <cell r="AQ1655">
            <v>896.34</v>
          </cell>
          <cell r="AR1655">
            <v>0</v>
          </cell>
          <cell r="AS1655">
            <v>896.34</v>
          </cell>
          <cell r="BA1655" t="e">
            <v>#N/A</v>
          </cell>
        </row>
        <row r="1656">
          <cell r="G1656" t="str">
            <v>RETIRADO</v>
          </cell>
          <cell r="H1656" t="str">
            <v>006299</v>
          </cell>
          <cell r="AP1656" t="str">
            <v>PA</v>
          </cell>
          <cell r="AQ1656">
            <v>331.2</v>
          </cell>
          <cell r="AR1656">
            <v>6.5000000000000002E-2</v>
          </cell>
          <cell r="AS1656">
            <v>352.72800000000001</v>
          </cell>
          <cell r="BA1656" t="e">
            <v>#N/A</v>
          </cell>
        </row>
        <row r="1657">
          <cell r="G1657" t="str">
            <v>FALTA</v>
          </cell>
          <cell r="H1657" t="str">
            <v>006299</v>
          </cell>
          <cell r="AP1657" t="str">
            <v>PA</v>
          </cell>
          <cell r="AQ1657">
            <v>28.5</v>
          </cell>
          <cell r="AR1657">
            <v>0</v>
          </cell>
          <cell r="AS1657">
            <v>57</v>
          </cell>
          <cell r="BA1657" t="e">
            <v>#N/A</v>
          </cell>
        </row>
        <row r="1658">
          <cell r="G1658" t="str">
            <v>FALTA</v>
          </cell>
          <cell r="H1658" t="str">
            <v>006299</v>
          </cell>
          <cell r="AP1658" t="str">
            <v>PA</v>
          </cell>
          <cell r="AQ1658">
            <v>32.5</v>
          </cell>
          <cell r="AR1658">
            <v>0</v>
          </cell>
          <cell r="AS1658">
            <v>195</v>
          </cell>
          <cell r="BA1658" t="e">
            <v>#N/A</v>
          </cell>
        </row>
        <row r="1659">
          <cell r="G1659" t="str">
            <v>FALTA</v>
          </cell>
          <cell r="H1659" t="str">
            <v>006299</v>
          </cell>
          <cell r="AP1659" t="str">
            <v>PA</v>
          </cell>
          <cell r="AQ1659">
            <v>15.17</v>
          </cell>
          <cell r="AR1659">
            <v>0</v>
          </cell>
          <cell r="AS1659">
            <v>15.17</v>
          </cell>
          <cell r="BA1659" t="str">
            <v>MECANICA</v>
          </cell>
        </row>
        <row r="1660">
          <cell r="G1660" t="str">
            <v>FALTA</v>
          </cell>
          <cell r="H1660" t="str">
            <v>006299</v>
          </cell>
          <cell r="AP1660" t="str">
            <v>PA</v>
          </cell>
          <cell r="AQ1660">
            <v>26.56</v>
          </cell>
          <cell r="AR1660">
            <v>0</v>
          </cell>
          <cell r="AS1660">
            <v>26.56</v>
          </cell>
          <cell r="BA1660" t="str">
            <v>MECANICA</v>
          </cell>
        </row>
        <row r="1661">
          <cell r="G1661" t="str">
            <v>FALTA</v>
          </cell>
          <cell r="H1661" t="str">
            <v>006299</v>
          </cell>
          <cell r="AP1661" t="str">
            <v>PA</v>
          </cell>
          <cell r="AQ1661">
            <v>0.2</v>
          </cell>
          <cell r="AR1661">
            <v>0</v>
          </cell>
          <cell r="AS1661">
            <v>1.2000000000000002</v>
          </cell>
          <cell r="BA1661" t="str">
            <v>MECANICA</v>
          </cell>
        </row>
        <row r="1662">
          <cell r="G1662" t="str">
            <v>FALTA</v>
          </cell>
          <cell r="H1662" t="str">
            <v>006299</v>
          </cell>
          <cell r="AP1662" t="str">
            <v>PA</v>
          </cell>
          <cell r="AQ1662">
            <v>0.2</v>
          </cell>
          <cell r="AR1662">
            <v>0</v>
          </cell>
          <cell r="AS1662">
            <v>1.2000000000000002</v>
          </cell>
          <cell r="BA1662" t="str">
            <v>KANBAN</v>
          </cell>
        </row>
        <row r="1663">
          <cell r="G1663" t="str">
            <v>FALTA</v>
          </cell>
          <cell r="H1663" t="str">
            <v>006299</v>
          </cell>
          <cell r="AP1663" t="str">
            <v>PA</v>
          </cell>
          <cell r="AQ1663">
            <v>0.25</v>
          </cell>
          <cell r="AR1663">
            <v>0</v>
          </cell>
          <cell r="AS1663">
            <v>1.5</v>
          </cell>
          <cell r="BA1663" t="str">
            <v>KANBAN</v>
          </cell>
        </row>
        <row r="1664">
          <cell r="G1664" t="str">
            <v>FALTA</v>
          </cell>
          <cell r="H1664" t="str">
            <v>006299</v>
          </cell>
          <cell r="AP1664" t="str">
            <v>PA</v>
          </cell>
          <cell r="AQ1664">
            <v>31.66</v>
          </cell>
          <cell r="AR1664">
            <v>0</v>
          </cell>
          <cell r="AS1664">
            <v>63.32</v>
          </cell>
          <cell r="BA1664" t="str">
            <v>MECANICA</v>
          </cell>
        </row>
        <row r="1665">
          <cell r="G1665" t="str">
            <v>SEPARADO</v>
          </cell>
          <cell r="H1665" t="str">
            <v>006299</v>
          </cell>
          <cell r="AP1665" t="str">
            <v>PA</v>
          </cell>
          <cell r="AQ1665">
            <v>89.85</v>
          </cell>
          <cell r="AS1665">
            <v>718.8</v>
          </cell>
          <cell r="BA1665" t="e">
            <v>#N/A</v>
          </cell>
        </row>
        <row r="1666">
          <cell r="G1666" t="str">
            <v>SEPARADO</v>
          </cell>
          <cell r="H1666" t="str">
            <v>006299</v>
          </cell>
          <cell r="AP1666" t="str">
            <v>PA</v>
          </cell>
          <cell r="AQ1666">
            <v>79.849999999999994</v>
          </cell>
          <cell r="AS1666">
            <v>638.79999999999995</v>
          </cell>
          <cell r="BA1666" t="e">
            <v>#N/A</v>
          </cell>
        </row>
        <row r="1667">
          <cell r="G1667" t="str">
            <v>SEPARADO</v>
          </cell>
          <cell r="H1667" t="str">
            <v>006299</v>
          </cell>
          <cell r="AP1667" t="str">
            <v>PA</v>
          </cell>
          <cell r="AQ1667">
            <v>55.55</v>
          </cell>
          <cell r="AS1667">
            <v>999.9</v>
          </cell>
          <cell r="BA1667" t="e">
            <v>#N/A</v>
          </cell>
        </row>
        <row r="1668">
          <cell r="G1668" t="str">
            <v>SEPARADO</v>
          </cell>
          <cell r="H1668" t="str">
            <v>006299</v>
          </cell>
          <cell r="AP1668" t="str">
            <v>PA</v>
          </cell>
          <cell r="AQ1668">
            <v>0.2</v>
          </cell>
          <cell r="AS1668">
            <v>1.6</v>
          </cell>
          <cell r="BA1668" t="e">
            <v>#N/A</v>
          </cell>
        </row>
        <row r="1669">
          <cell r="G1669" t="str">
            <v>FALTA</v>
          </cell>
          <cell r="H1669" t="str">
            <v>006299</v>
          </cell>
          <cell r="AP1669" t="str">
            <v>PA</v>
          </cell>
          <cell r="AQ1669">
            <v>0.25</v>
          </cell>
          <cell r="AR1669">
            <v>0</v>
          </cell>
          <cell r="AS1669">
            <v>9</v>
          </cell>
          <cell r="BA1669" t="e">
            <v>#N/A</v>
          </cell>
        </row>
        <row r="1670">
          <cell r="G1670" t="str">
            <v>SEPARADO</v>
          </cell>
          <cell r="H1670" t="str">
            <v>006299</v>
          </cell>
          <cell r="AP1670" t="str">
            <v>PA</v>
          </cell>
          <cell r="AQ1670">
            <v>0.2</v>
          </cell>
          <cell r="AS1670">
            <v>3.2</v>
          </cell>
          <cell r="BA1670" t="e">
            <v>#N/A</v>
          </cell>
        </row>
        <row r="1671">
          <cell r="G1671" t="str">
            <v>SEPARADO</v>
          </cell>
          <cell r="H1671" t="str">
            <v>006299</v>
          </cell>
          <cell r="AP1671" t="str">
            <v>PA</v>
          </cell>
          <cell r="AQ1671">
            <v>0.2</v>
          </cell>
          <cell r="AS1671">
            <v>3.2</v>
          </cell>
          <cell r="BA1671" t="e">
            <v>#N/A</v>
          </cell>
        </row>
        <row r="1672">
          <cell r="G1672" t="str">
            <v>SEPARADO</v>
          </cell>
          <cell r="H1672" t="str">
            <v>006299</v>
          </cell>
          <cell r="AP1672" t="str">
            <v>PA</v>
          </cell>
          <cell r="AQ1672">
            <v>45</v>
          </cell>
          <cell r="AS1672">
            <v>450</v>
          </cell>
          <cell r="BA1672" t="e">
            <v>#N/A</v>
          </cell>
        </row>
        <row r="1673">
          <cell r="G1673" t="str">
            <v>FALTA</v>
          </cell>
          <cell r="H1673" t="str">
            <v>006299</v>
          </cell>
          <cell r="AP1673" t="str">
            <v>PA</v>
          </cell>
          <cell r="AQ1673">
            <v>2.9</v>
          </cell>
          <cell r="AR1673">
            <v>0</v>
          </cell>
          <cell r="AS1673">
            <v>29</v>
          </cell>
          <cell r="BA1673" t="e">
            <v>#N/A</v>
          </cell>
        </row>
        <row r="1674">
          <cell r="G1674" t="str">
            <v>FALTA</v>
          </cell>
          <cell r="H1674" t="str">
            <v>006299</v>
          </cell>
          <cell r="AP1674" t="str">
            <v>PA</v>
          </cell>
          <cell r="AQ1674">
            <v>0.2</v>
          </cell>
          <cell r="AR1674">
            <v>0</v>
          </cell>
          <cell r="AS1674">
            <v>0.8</v>
          </cell>
          <cell r="BA1674" t="e">
            <v>#N/A</v>
          </cell>
        </row>
        <row r="1675">
          <cell r="G1675" t="str">
            <v>RETIRADO</v>
          </cell>
          <cell r="H1675" t="str">
            <v>006299</v>
          </cell>
          <cell r="AP1675" t="str">
            <v>PA</v>
          </cell>
          <cell r="AQ1675">
            <v>100</v>
          </cell>
          <cell r="AS1675">
            <v>200</v>
          </cell>
          <cell r="BA1675" t="e">
            <v>#N/A</v>
          </cell>
        </row>
        <row r="1676">
          <cell r="G1676" t="str">
            <v>SEPARADO</v>
          </cell>
          <cell r="H1676" t="str">
            <v>006299</v>
          </cell>
          <cell r="AP1676" t="str">
            <v>PA</v>
          </cell>
          <cell r="AQ1676">
            <v>100</v>
          </cell>
          <cell r="AS1676">
            <v>200</v>
          </cell>
          <cell r="BA1676" t="e">
            <v>#N/A</v>
          </cell>
        </row>
        <row r="1677">
          <cell r="G1677" t="str">
            <v>SEPARADO</v>
          </cell>
          <cell r="H1677" t="str">
            <v>006299</v>
          </cell>
          <cell r="AP1677" t="str">
            <v>PA</v>
          </cell>
          <cell r="AQ1677">
            <v>0.15</v>
          </cell>
          <cell r="AS1677">
            <v>2.4</v>
          </cell>
          <cell r="BA1677" t="e">
            <v>#N/A</v>
          </cell>
        </row>
        <row r="1678">
          <cell r="G1678" t="str">
            <v>FALTA</v>
          </cell>
          <cell r="H1678" t="str">
            <v>006299</v>
          </cell>
          <cell r="AP1678" t="str">
            <v>PA</v>
          </cell>
          <cell r="AQ1678">
            <v>28.5</v>
          </cell>
          <cell r="AR1678">
            <v>0</v>
          </cell>
          <cell r="AS1678">
            <v>57</v>
          </cell>
          <cell r="BA1678" t="str">
            <v>MECANICA</v>
          </cell>
        </row>
        <row r="1679">
          <cell r="G1679" t="str">
            <v>FALTA</v>
          </cell>
          <cell r="H1679" t="str">
            <v>006299</v>
          </cell>
          <cell r="AP1679" t="str">
            <v>PA</v>
          </cell>
          <cell r="AQ1679">
            <v>7</v>
          </cell>
          <cell r="AR1679">
            <v>0</v>
          </cell>
          <cell r="AS1679">
            <v>14</v>
          </cell>
          <cell r="BA1679" t="e">
            <v>#N/A</v>
          </cell>
        </row>
        <row r="1680">
          <cell r="G1680" t="str">
            <v>FALTA</v>
          </cell>
          <cell r="H1680" t="str">
            <v>006299</v>
          </cell>
          <cell r="AP1680" t="str">
            <v>PA</v>
          </cell>
          <cell r="AQ1680">
            <v>9.5</v>
          </cell>
          <cell r="AR1680">
            <v>0</v>
          </cell>
          <cell r="AS1680">
            <v>114</v>
          </cell>
          <cell r="BA1680" t="e">
            <v>#N/A</v>
          </cell>
        </row>
        <row r="1681">
          <cell r="G1681" t="str">
            <v>FALTA</v>
          </cell>
          <cell r="H1681" t="str">
            <v>006299</v>
          </cell>
          <cell r="AP1681" t="str">
            <v>PA</v>
          </cell>
          <cell r="AQ1681">
            <v>28.5</v>
          </cell>
          <cell r="AR1681">
            <v>0</v>
          </cell>
          <cell r="AS1681">
            <v>57</v>
          </cell>
          <cell r="BA1681" t="e">
            <v>#N/A</v>
          </cell>
        </row>
        <row r="1682">
          <cell r="G1682" t="str">
            <v>FALTA</v>
          </cell>
          <cell r="H1682" t="str">
            <v>006299</v>
          </cell>
          <cell r="AP1682" t="str">
            <v>PA</v>
          </cell>
          <cell r="AQ1682">
            <v>28.5</v>
          </cell>
          <cell r="AR1682">
            <v>0</v>
          </cell>
          <cell r="AS1682">
            <v>85.5</v>
          </cell>
          <cell r="BA1682" t="e">
            <v>#N/A</v>
          </cell>
        </row>
        <row r="1683">
          <cell r="G1683" t="str">
            <v>FALTA</v>
          </cell>
          <cell r="H1683" t="str">
            <v>006299</v>
          </cell>
          <cell r="AP1683" t="str">
            <v>PA</v>
          </cell>
          <cell r="AQ1683">
            <v>3.8</v>
          </cell>
          <cell r="AR1683">
            <v>0</v>
          </cell>
          <cell r="AS1683">
            <v>53.199999999999996</v>
          </cell>
          <cell r="BA1683" t="str">
            <v>ELETRICA</v>
          </cell>
        </row>
        <row r="1684">
          <cell r="G1684" t="str">
            <v>FALTA</v>
          </cell>
          <cell r="H1684" t="str">
            <v>006299</v>
          </cell>
          <cell r="AP1684" t="str">
            <v>PA</v>
          </cell>
          <cell r="AQ1684">
            <v>0</v>
          </cell>
          <cell r="AS1684">
            <v>0</v>
          </cell>
          <cell r="BA1684" t="e">
            <v>#N/A</v>
          </cell>
        </row>
        <row r="1685">
          <cell r="G1685" t="str">
            <v>SEPARADO</v>
          </cell>
          <cell r="H1685" t="str">
            <v>006299</v>
          </cell>
          <cell r="AP1685" t="str">
            <v>PA</v>
          </cell>
          <cell r="AQ1685">
            <v>46.92</v>
          </cell>
          <cell r="AS1685">
            <v>46.92</v>
          </cell>
          <cell r="BA1685" t="str">
            <v>MECANICA</v>
          </cell>
        </row>
        <row r="1686">
          <cell r="G1686" t="str">
            <v>FALTA</v>
          </cell>
          <cell r="H1686" t="str">
            <v>006299</v>
          </cell>
          <cell r="AP1686" t="str">
            <v>PA</v>
          </cell>
          <cell r="AQ1686">
            <v>347.73</v>
          </cell>
          <cell r="AR1686">
            <v>3.2500000000000001E-2</v>
          </cell>
          <cell r="AS1686">
            <v>359.03122500000001</v>
          </cell>
          <cell r="BA1686" t="e">
            <v>#N/A</v>
          </cell>
        </row>
        <row r="1687">
          <cell r="G1687" t="str">
            <v>FALTA</v>
          </cell>
          <cell r="H1687" t="str">
            <v>006299</v>
          </cell>
          <cell r="AP1687" t="str">
            <v>PA</v>
          </cell>
          <cell r="AQ1687">
            <v>37.340000000000003</v>
          </cell>
          <cell r="AR1687">
            <v>5.1999999999999998E-2</v>
          </cell>
          <cell r="AS1687">
            <v>39.281680000000001</v>
          </cell>
          <cell r="BA1687" t="e">
            <v>#N/A</v>
          </cell>
        </row>
        <row r="1688">
          <cell r="G1688" t="str">
            <v>FALTA</v>
          </cell>
          <cell r="H1688" t="str">
            <v>006299</v>
          </cell>
          <cell r="AP1688" t="str">
            <v>PA</v>
          </cell>
          <cell r="AQ1688">
            <v>2300</v>
          </cell>
          <cell r="AS1688">
            <v>2300</v>
          </cell>
          <cell r="BA1688" t="str">
            <v>BASE</v>
          </cell>
        </row>
        <row r="1689">
          <cell r="G1689" t="str">
            <v>FALTA</v>
          </cell>
          <cell r="H1689" t="str">
            <v>006299</v>
          </cell>
          <cell r="AP1689" t="str">
            <v>PA</v>
          </cell>
          <cell r="AQ1689">
            <v>1000</v>
          </cell>
          <cell r="AS1689">
            <v>1000</v>
          </cell>
          <cell r="BA1689" t="e">
            <v>#N/A</v>
          </cell>
        </row>
        <row r="1690">
          <cell r="G1690" t="str">
            <v>FALTA</v>
          </cell>
          <cell r="H1690" t="str">
            <v>006299</v>
          </cell>
          <cell r="AP1690" t="str">
            <v>PA</v>
          </cell>
          <cell r="AQ1690">
            <v>650</v>
          </cell>
          <cell r="AS1690">
            <v>650</v>
          </cell>
          <cell r="BA1690" t="e">
            <v>#N/A</v>
          </cell>
        </row>
        <row r="1691">
          <cell r="G1691" t="str">
            <v>SEPARADO</v>
          </cell>
          <cell r="H1691" t="str">
            <v>006299</v>
          </cell>
          <cell r="AP1691" t="str">
            <v>PA</v>
          </cell>
          <cell r="AQ1691">
            <v>50</v>
          </cell>
          <cell r="AS1691">
            <v>15</v>
          </cell>
          <cell r="BA1691" t="e">
            <v>#N/A</v>
          </cell>
        </row>
        <row r="1692">
          <cell r="G1692" t="str">
            <v>FALTA</v>
          </cell>
          <cell r="H1692" t="str">
            <v>006299</v>
          </cell>
          <cell r="AP1692" t="str">
            <v>PA</v>
          </cell>
          <cell r="AQ1692">
            <v>0.25</v>
          </cell>
          <cell r="AR1692">
            <v>0</v>
          </cell>
          <cell r="AS1692">
            <v>5</v>
          </cell>
          <cell r="BA1692" t="e">
            <v>#N/A</v>
          </cell>
        </row>
        <row r="1693">
          <cell r="G1693" t="str">
            <v>FALTA</v>
          </cell>
          <cell r="H1693" t="str">
            <v>006299</v>
          </cell>
          <cell r="AP1693" t="str">
            <v>PA</v>
          </cell>
          <cell r="AQ1693">
            <v>58</v>
          </cell>
          <cell r="AS1693">
            <v>116</v>
          </cell>
          <cell r="BA1693" t="str">
            <v>MECANICA</v>
          </cell>
        </row>
        <row r="1694">
          <cell r="G1694" t="str">
            <v>FALTA</v>
          </cell>
          <cell r="H1694" t="str">
            <v>006299</v>
          </cell>
          <cell r="AP1694" t="str">
            <v>PA</v>
          </cell>
          <cell r="AQ1694">
            <v>3.8</v>
          </cell>
          <cell r="AS1694">
            <v>15.2</v>
          </cell>
          <cell r="BA1694" t="str">
            <v>MECANICA</v>
          </cell>
        </row>
        <row r="1695">
          <cell r="G1695" t="str">
            <v>SEPARADO</v>
          </cell>
          <cell r="H1695" t="str">
            <v>006299</v>
          </cell>
          <cell r="AP1695" t="str">
            <v>PA</v>
          </cell>
          <cell r="AQ1695">
            <v>80</v>
          </cell>
          <cell r="AS1695">
            <v>48</v>
          </cell>
          <cell r="BA1695" t="str">
            <v>KANBAN</v>
          </cell>
        </row>
        <row r="1696">
          <cell r="G1696" t="str">
            <v>FALTA</v>
          </cell>
          <cell r="H1696" t="str">
            <v>006299</v>
          </cell>
          <cell r="AP1696" t="str">
            <v>PA</v>
          </cell>
          <cell r="AQ1696">
            <v>18876.96</v>
          </cell>
          <cell r="AR1696">
            <v>0</v>
          </cell>
          <cell r="AS1696">
            <v>18876.96</v>
          </cell>
          <cell r="BA1696" t="str">
            <v>MOTOR</v>
          </cell>
        </row>
        <row r="1697">
          <cell r="G1697" t="str">
            <v>FALTA</v>
          </cell>
          <cell r="H1697" t="str">
            <v>006299</v>
          </cell>
          <cell r="AP1697" t="str">
            <v>PA</v>
          </cell>
          <cell r="AQ1697">
            <v>6178.28</v>
          </cell>
          <cell r="AR1697">
            <v>0</v>
          </cell>
          <cell r="AS1697">
            <v>6178.28</v>
          </cell>
          <cell r="BA1697" t="str">
            <v>ALTERNADOR</v>
          </cell>
        </row>
        <row r="1698">
          <cell r="G1698" t="str">
            <v>FALTA</v>
          </cell>
          <cell r="H1698" t="str">
            <v>006299</v>
          </cell>
          <cell r="AP1698" t="str">
            <v>PA</v>
          </cell>
          <cell r="AQ1698">
            <v>52</v>
          </cell>
          <cell r="AS1698">
            <v>52</v>
          </cell>
          <cell r="BA1698" t="e">
            <v>#N/A</v>
          </cell>
        </row>
        <row r="1699">
          <cell r="G1699" t="str">
            <v>FALTA</v>
          </cell>
          <cell r="H1699" t="str">
            <v>006299</v>
          </cell>
          <cell r="AP1699" t="str">
            <v>PA</v>
          </cell>
          <cell r="AQ1699">
            <v>1059.79</v>
          </cell>
          <cell r="AR1699">
            <v>0</v>
          </cell>
          <cell r="AS1699">
            <v>1059.79</v>
          </cell>
          <cell r="BA1699" t="e">
            <v>#N/A</v>
          </cell>
        </row>
        <row r="1700">
          <cell r="G1700" t="str">
            <v>FALTA</v>
          </cell>
          <cell r="H1700" t="str">
            <v>006299</v>
          </cell>
          <cell r="AP1700" t="str">
            <v>PA</v>
          </cell>
          <cell r="AQ1700">
            <v>670</v>
          </cell>
          <cell r="AR1700">
            <v>0</v>
          </cell>
          <cell r="AS1700">
            <v>670</v>
          </cell>
          <cell r="BA1700" t="str">
            <v>MECANICA</v>
          </cell>
        </row>
        <row r="1701">
          <cell r="G1701" t="str">
            <v>FALTA</v>
          </cell>
          <cell r="H1701" t="str">
            <v>006299</v>
          </cell>
          <cell r="AP1701" t="str">
            <v>PA</v>
          </cell>
          <cell r="AQ1701">
            <v>87.63</v>
          </cell>
          <cell r="AS1701">
            <v>87.63</v>
          </cell>
          <cell r="BA1701" t="str">
            <v>SHEET METAL</v>
          </cell>
        </row>
        <row r="1702">
          <cell r="G1702" t="str">
            <v>FALTA</v>
          </cell>
          <cell r="H1702" t="str">
            <v>006299</v>
          </cell>
          <cell r="AP1702" t="str">
            <v>PA</v>
          </cell>
          <cell r="AQ1702">
            <v>550</v>
          </cell>
          <cell r="AS1702">
            <v>550</v>
          </cell>
          <cell r="BA1702" t="e">
            <v>#N/A</v>
          </cell>
        </row>
        <row r="1703">
          <cell r="G1703" t="str">
            <v>FALTA</v>
          </cell>
          <cell r="H1703" t="str">
            <v>006299</v>
          </cell>
          <cell r="AP1703" t="str">
            <v>PA</v>
          </cell>
          <cell r="AQ1703">
            <v>199.12</v>
          </cell>
          <cell r="AR1703">
            <v>0</v>
          </cell>
          <cell r="AS1703">
            <v>199.12</v>
          </cell>
          <cell r="BA1703" t="str">
            <v>ELETRICA</v>
          </cell>
        </row>
        <row r="1704">
          <cell r="G1704" t="str">
            <v>FALTA</v>
          </cell>
          <cell r="H1704" t="str">
            <v>006299</v>
          </cell>
          <cell r="AP1704" t="str">
            <v>PA</v>
          </cell>
          <cell r="AQ1704">
            <v>68.900000000000006</v>
          </cell>
          <cell r="AR1704">
            <v>0</v>
          </cell>
          <cell r="AS1704">
            <v>275.60000000000002</v>
          </cell>
          <cell r="BA1704" t="e">
            <v>#N/A</v>
          </cell>
        </row>
        <row r="1705">
          <cell r="G1705" t="str">
            <v>RETIRADO</v>
          </cell>
          <cell r="H1705" t="str">
            <v>006299</v>
          </cell>
          <cell r="AP1705" t="str">
            <v>PA</v>
          </cell>
          <cell r="AQ1705">
            <v>7.14</v>
          </cell>
          <cell r="AS1705">
            <v>14.28</v>
          </cell>
          <cell r="BA1705" t="e">
            <v>#N/A</v>
          </cell>
        </row>
        <row r="1706">
          <cell r="G1706" t="str">
            <v>SEPARADO</v>
          </cell>
          <cell r="H1706" t="str">
            <v>006299</v>
          </cell>
          <cell r="AP1706" t="str">
            <v>PA</v>
          </cell>
          <cell r="AQ1706">
            <v>15</v>
          </cell>
          <cell r="AS1706">
            <v>180</v>
          </cell>
          <cell r="BA1706" t="str">
            <v>KANBAN</v>
          </cell>
        </row>
        <row r="1707">
          <cell r="G1707" t="str">
            <v>SEPARADO</v>
          </cell>
          <cell r="H1707" t="str">
            <v>006299</v>
          </cell>
          <cell r="AP1707" t="str">
            <v>PA</v>
          </cell>
          <cell r="AQ1707">
            <v>15</v>
          </cell>
          <cell r="AS1707">
            <v>120</v>
          </cell>
          <cell r="BA1707" t="str">
            <v>KANBAN</v>
          </cell>
        </row>
        <row r="1708">
          <cell r="G1708" t="str">
            <v>SEPARADO</v>
          </cell>
          <cell r="H1708" t="str">
            <v>006299</v>
          </cell>
          <cell r="AP1708" t="str">
            <v>PA</v>
          </cell>
          <cell r="AQ1708">
            <v>0.15</v>
          </cell>
          <cell r="AS1708">
            <v>3</v>
          </cell>
          <cell r="BA1708" t="e">
            <v>#N/A</v>
          </cell>
        </row>
        <row r="1709">
          <cell r="G1709" t="str">
            <v>FALTA</v>
          </cell>
          <cell r="H1709" t="str">
            <v>006299</v>
          </cell>
          <cell r="AP1709" t="str">
            <v>PA</v>
          </cell>
          <cell r="AQ1709">
            <v>28.5</v>
          </cell>
          <cell r="AR1709">
            <v>0</v>
          </cell>
          <cell r="AS1709">
            <v>28.5</v>
          </cell>
          <cell r="BA1709" t="e">
            <v>#N/A</v>
          </cell>
        </row>
        <row r="1710">
          <cell r="G1710" t="str">
            <v>FALTA</v>
          </cell>
          <cell r="H1710" t="str">
            <v>006299</v>
          </cell>
          <cell r="AP1710" t="str">
            <v>PA</v>
          </cell>
          <cell r="AQ1710">
            <v>28.5</v>
          </cell>
          <cell r="AR1710">
            <v>0</v>
          </cell>
          <cell r="AS1710">
            <v>28.5</v>
          </cell>
          <cell r="BA1710" t="e">
            <v>#N/A</v>
          </cell>
        </row>
        <row r="1711">
          <cell r="G1711" t="str">
            <v>FALTA</v>
          </cell>
          <cell r="H1711" t="str">
            <v>006299</v>
          </cell>
          <cell r="AP1711" t="str">
            <v>PA</v>
          </cell>
          <cell r="AQ1711">
            <v>28.5</v>
          </cell>
          <cell r="AR1711">
            <v>0</v>
          </cell>
          <cell r="AS1711">
            <v>28.5</v>
          </cell>
          <cell r="BA1711" t="e">
            <v>#N/A</v>
          </cell>
        </row>
        <row r="1712">
          <cell r="G1712" t="str">
            <v>SEPARADO</v>
          </cell>
          <cell r="H1712" t="str">
            <v>006299</v>
          </cell>
          <cell r="AP1712" t="str">
            <v>PA</v>
          </cell>
          <cell r="AQ1712">
            <v>6.99</v>
          </cell>
          <cell r="AS1712">
            <v>6.99</v>
          </cell>
          <cell r="BA1712" t="str">
            <v>KANBAN</v>
          </cell>
        </row>
        <row r="1713">
          <cell r="G1713" t="str">
            <v>FALTA</v>
          </cell>
          <cell r="H1713" t="str">
            <v>006299</v>
          </cell>
          <cell r="AP1713" t="str">
            <v>PA</v>
          </cell>
          <cell r="AQ1713">
            <v>1222.6199999999999</v>
          </cell>
          <cell r="AR1713">
            <v>0</v>
          </cell>
          <cell r="AS1713">
            <v>1222.6199999999999</v>
          </cell>
          <cell r="BA1713" t="str">
            <v>ELETRICA</v>
          </cell>
        </row>
        <row r="1714">
          <cell r="G1714" t="str">
            <v>FALTA</v>
          </cell>
          <cell r="H1714" t="str">
            <v>006299</v>
          </cell>
          <cell r="AP1714" t="str">
            <v>PA</v>
          </cell>
          <cell r="AQ1714">
            <v>422.9</v>
          </cell>
          <cell r="AR1714">
            <v>0</v>
          </cell>
          <cell r="AS1714">
            <v>422.9</v>
          </cell>
          <cell r="BA1714" t="str">
            <v>ELETRICA</v>
          </cell>
        </row>
        <row r="1715">
          <cell r="G1715" t="str">
            <v>SEPARADO</v>
          </cell>
          <cell r="H1715" t="str">
            <v>006299</v>
          </cell>
          <cell r="AP1715" t="str">
            <v>PA</v>
          </cell>
          <cell r="AQ1715">
            <v>194.57</v>
          </cell>
          <cell r="AS1715">
            <v>194.57</v>
          </cell>
          <cell r="BA1715" t="str">
            <v>ELETRICA</v>
          </cell>
        </row>
        <row r="1716">
          <cell r="G1716" t="str">
            <v>FALTA</v>
          </cell>
          <cell r="H1716" t="str">
            <v>006299</v>
          </cell>
          <cell r="AP1716" t="str">
            <v>PA</v>
          </cell>
          <cell r="AQ1716">
            <v>0</v>
          </cell>
          <cell r="AS1716">
            <v>0</v>
          </cell>
          <cell r="BA1716" t="str">
            <v>ELETRICA</v>
          </cell>
        </row>
        <row r="1717">
          <cell r="G1717" t="str">
            <v>SEPARADO</v>
          </cell>
          <cell r="H1717" t="str">
            <v>006299</v>
          </cell>
          <cell r="AP1717" t="str">
            <v>PA</v>
          </cell>
          <cell r="AQ1717">
            <v>95</v>
          </cell>
          <cell r="AS1717">
            <v>37.050000000000004</v>
          </cell>
          <cell r="BA1717" t="str">
            <v>KANBAN</v>
          </cell>
        </row>
        <row r="1718">
          <cell r="G1718" t="str">
            <v>FALTA</v>
          </cell>
          <cell r="H1718" t="str">
            <v>006299</v>
          </cell>
          <cell r="AP1718" t="str">
            <v>PA</v>
          </cell>
          <cell r="AQ1718">
            <v>0</v>
          </cell>
          <cell r="AS1718">
            <v>0</v>
          </cell>
          <cell r="BA1718">
            <v>0</v>
          </cell>
        </row>
        <row r="1719">
          <cell r="G1719" t="str">
            <v>FALTA</v>
          </cell>
          <cell r="H1719" t="str">
            <v>006299</v>
          </cell>
          <cell r="AP1719" t="str">
            <v>PA</v>
          </cell>
          <cell r="AQ1719">
            <v>10.71</v>
          </cell>
          <cell r="AR1719">
            <v>9.7500000000000003E-2</v>
          </cell>
          <cell r="AS1719">
            <v>23.508450000000003</v>
          </cell>
          <cell r="BA1719" t="e">
            <v>#N/A</v>
          </cell>
        </row>
        <row r="1720">
          <cell r="G1720" t="str">
            <v>FALTA</v>
          </cell>
          <cell r="H1720" t="str">
            <v>006299</v>
          </cell>
          <cell r="AP1720" t="str">
            <v>PA</v>
          </cell>
          <cell r="AQ1720">
            <v>10.71</v>
          </cell>
          <cell r="AR1720">
            <v>9.7500000000000003E-2</v>
          </cell>
          <cell r="AS1720">
            <v>23.508450000000003</v>
          </cell>
          <cell r="BA1720" t="e">
            <v>#N/A</v>
          </cell>
        </row>
        <row r="1721">
          <cell r="G1721" t="str">
            <v>FALTA</v>
          </cell>
          <cell r="H1721" t="str">
            <v>006299</v>
          </cell>
          <cell r="AP1721" t="str">
            <v>PA</v>
          </cell>
          <cell r="AQ1721">
            <v>27.95</v>
          </cell>
          <cell r="AR1721">
            <v>6.5000000000000002E-2</v>
          </cell>
          <cell r="AS1721">
            <v>29.766749999999998</v>
          </cell>
          <cell r="BA1721" t="str">
            <v>ELETRICA</v>
          </cell>
        </row>
        <row r="1722">
          <cell r="G1722" t="str">
            <v>FALTA</v>
          </cell>
          <cell r="H1722" t="str">
            <v>006299</v>
          </cell>
          <cell r="AP1722" t="str">
            <v>PA</v>
          </cell>
          <cell r="AQ1722">
            <v>31.06</v>
          </cell>
          <cell r="AR1722">
            <v>6.5000000000000002E-2</v>
          </cell>
          <cell r="AS1722">
            <v>33.078899999999997</v>
          </cell>
          <cell r="BA1722" t="str">
            <v>ELETRICA</v>
          </cell>
        </row>
        <row r="1723">
          <cell r="G1723" t="str">
            <v>SEPARADO</v>
          </cell>
          <cell r="H1723" t="str">
            <v>006299</v>
          </cell>
          <cell r="AP1723" t="str">
            <v>PA</v>
          </cell>
          <cell r="AQ1723">
            <v>2.1</v>
          </cell>
          <cell r="AS1723">
            <v>4.2</v>
          </cell>
          <cell r="BA1723" t="str">
            <v>ELETRICA</v>
          </cell>
        </row>
        <row r="1724">
          <cell r="G1724" t="str">
            <v>RETIRADO</v>
          </cell>
          <cell r="H1724" t="str">
            <v>006299</v>
          </cell>
          <cell r="AP1724" t="str">
            <v>PA</v>
          </cell>
          <cell r="AQ1724">
            <v>2</v>
          </cell>
          <cell r="AS1724">
            <v>2</v>
          </cell>
          <cell r="BA1724" t="e">
            <v>#N/A</v>
          </cell>
        </row>
        <row r="1725">
          <cell r="G1725" t="str">
            <v>SEPARADO</v>
          </cell>
          <cell r="H1725" t="str">
            <v>006299</v>
          </cell>
          <cell r="AP1725" t="str">
            <v>PA</v>
          </cell>
          <cell r="AQ1725">
            <v>10.2811</v>
          </cell>
          <cell r="AS1725">
            <v>5.1405500000000002</v>
          </cell>
          <cell r="BA1725" t="str">
            <v>KANBAN</v>
          </cell>
        </row>
        <row r="1726">
          <cell r="G1726" t="str">
            <v>SEPARADO</v>
          </cell>
          <cell r="H1726" t="str">
            <v>006299</v>
          </cell>
          <cell r="AP1726" t="str">
            <v>PA</v>
          </cell>
          <cell r="AQ1726">
            <v>20</v>
          </cell>
          <cell r="AS1726">
            <v>40</v>
          </cell>
          <cell r="BA1726" t="str">
            <v>ELETRICA</v>
          </cell>
        </row>
        <row r="1727">
          <cell r="G1727" t="str">
            <v>FALTA</v>
          </cell>
          <cell r="H1727" t="str">
            <v>006299</v>
          </cell>
          <cell r="AP1727" t="str">
            <v>PA</v>
          </cell>
          <cell r="AQ1727">
            <v>90</v>
          </cell>
          <cell r="AR1727">
            <v>6.5000000000000002E-2</v>
          </cell>
          <cell r="AS1727">
            <v>287.54999999999995</v>
          </cell>
          <cell r="BA1727">
            <v>0</v>
          </cell>
        </row>
        <row r="1728">
          <cell r="G1728" t="str">
            <v>FALTA</v>
          </cell>
          <cell r="H1728" t="str">
            <v>006299</v>
          </cell>
          <cell r="AP1728" t="str">
            <v>PA</v>
          </cell>
          <cell r="AQ1728">
            <v>825</v>
          </cell>
          <cell r="AR1728">
            <v>0</v>
          </cell>
          <cell r="AS1728">
            <v>825</v>
          </cell>
          <cell r="BA1728" t="e">
            <v>#N/A</v>
          </cell>
        </row>
        <row r="1729">
          <cell r="G1729" t="str">
            <v>FALTA</v>
          </cell>
          <cell r="H1729" t="str">
            <v>006299</v>
          </cell>
          <cell r="AP1729" t="str">
            <v>PA</v>
          </cell>
          <cell r="AQ1729">
            <v>40.83</v>
          </cell>
          <cell r="AR1729">
            <v>9.7500000000000003E-2</v>
          </cell>
          <cell r="AS1729">
            <v>44.810924999999997</v>
          </cell>
          <cell r="BA1729" t="e">
            <v>#N/A</v>
          </cell>
        </row>
        <row r="1730">
          <cell r="G1730" t="str">
            <v>FALTA</v>
          </cell>
          <cell r="H1730" t="str">
            <v>006299</v>
          </cell>
          <cell r="AP1730" t="str">
            <v>PA</v>
          </cell>
          <cell r="AQ1730">
            <v>1200</v>
          </cell>
          <cell r="AS1730">
            <v>1200</v>
          </cell>
          <cell r="BA1730" t="e">
            <v>#N/A</v>
          </cell>
        </row>
        <row r="1731">
          <cell r="G1731" t="str">
            <v>FALTA</v>
          </cell>
          <cell r="H1731" t="str">
            <v>006299</v>
          </cell>
          <cell r="AP1731" t="str">
            <v>PA</v>
          </cell>
          <cell r="AQ1731">
            <v>300</v>
          </cell>
          <cell r="AS1731">
            <v>300</v>
          </cell>
          <cell r="BA1731" t="e">
            <v>#N/A</v>
          </cell>
        </row>
        <row r="1732">
          <cell r="G1732" t="str">
            <v>FALTA</v>
          </cell>
          <cell r="H1732" t="str">
            <v>006299</v>
          </cell>
          <cell r="AP1732" t="str">
            <v>PA</v>
          </cell>
          <cell r="AQ1732">
            <v>250</v>
          </cell>
          <cell r="AS1732">
            <v>250</v>
          </cell>
          <cell r="BA1732" t="e">
            <v>#N/A</v>
          </cell>
        </row>
        <row r="1733">
          <cell r="G1733" t="str">
            <v>SEPARADO</v>
          </cell>
          <cell r="H1733" t="str">
            <v>006299</v>
          </cell>
          <cell r="AP1733" t="str">
            <v>PA</v>
          </cell>
          <cell r="AQ1733">
            <v>50</v>
          </cell>
          <cell r="AS1733">
            <v>50</v>
          </cell>
          <cell r="BA1733" t="e">
            <v>#N/A</v>
          </cell>
        </row>
        <row r="1734">
          <cell r="G1734" t="str">
            <v>FALTA</v>
          </cell>
          <cell r="H1734" t="str">
            <v>006299</v>
          </cell>
          <cell r="AP1734" t="str">
            <v>PA</v>
          </cell>
          <cell r="AQ1734">
            <v>16.100000000000001</v>
          </cell>
          <cell r="AR1734">
            <v>0</v>
          </cell>
          <cell r="AS1734">
            <v>32.200000000000003</v>
          </cell>
          <cell r="BA1734" t="str">
            <v>ELETRICA</v>
          </cell>
        </row>
        <row r="1735">
          <cell r="G1735" t="str">
            <v>FALTA</v>
          </cell>
          <cell r="H1735" t="str">
            <v>006299</v>
          </cell>
          <cell r="AP1735" t="str">
            <v>PA</v>
          </cell>
          <cell r="AQ1735">
            <v>38.54</v>
          </cell>
          <cell r="AR1735">
            <v>0</v>
          </cell>
          <cell r="AS1735">
            <v>38.54</v>
          </cell>
          <cell r="BA1735" t="str">
            <v>SHEET METAL</v>
          </cell>
        </row>
        <row r="1736">
          <cell r="G1736" t="str">
            <v>FALTA</v>
          </cell>
          <cell r="H1736" t="str">
            <v>006299</v>
          </cell>
          <cell r="AP1736" t="str">
            <v>PA</v>
          </cell>
          <cell r="AQ1736">
            <v>0.61</v>
          </cell>
          <cell r="AS1736">
            <v>1.22</v>
          </cell>
          <cell r="BA1736" t="e">
            <v>#N/A</v>
          </cell>
        </row>
        <row r="1737">
          <cell r="G1737" t="str">
            <v>SEPARADO</v>
          </cell>
          <cell r="H1737" t="str">
            <v>006299</v>
          </cell>
          <cell r="AP1737" t="str">
            <v>PA</v>
          </cell>
          <cell r="AQ1737">
            <v>0</v>
          </cell>
          <cell r="AS1737">
            <v>0</v>
          </cell>
          <cell r="BA1737" t="e">
            <v>#N/A</v>
          </cell>
        </row>
        <row r="1738">
          <cell r="G1738" t="str">
            <v>SEPARADO</v>
          </cell>
          <cell r="H1738" t="str">
            <v>006299</v>
          </cell>
          <cell r="AP1738" t="str">
            <v>PA</v>
          </cell>
          <cell r="AQ1738">
            <v>0</v>
          </cell>
          <cell r="AS1738">
            <v>0</v>
          </cell>
          <cell r="BA1738" t="e">
            <v>#N/A</v>
          </cell>
        </row>
        <row r="1739">
          <cell r="G1739" t="str">
            <v>FALTA</v>
          </cell>
          <cell r="H1739" t="str">
            <v>006299</v>
          </cell>
          <cell r="AP1739" t="str">
            <v>PA</v>
          </cell>
          <cell r="AQ1739">
            <v>48.61</v>
          </cell>
          <cell r="AR1739">
            <v>6.5000000000000002E-2</v>
          </cell>
          <cell r="AS1739">
            <v>103.5393</v>
          </cell>
          <cell r="BA1739" t="e">
            <v>#N/A</v>
          </cell>
        </row>
        <row r="1740">
          <cell r="G1740" t="str">
            <v>SEPARADO</v>
          </cell>
          <cell r="H1740" t="str">
            <v>006299</v>
          </cell>
          <cell r="AP1740" t="str">
            <v>PA</v>
          </cell>
          <cell r="AQ1740">
            <v>35</v>
          </cell>
          <cell r="AS1740">
            <v>35</v>
          </cell>
          <cell r="BA1740" t="e">
            <v>#N/A</v>
          </cell>
        </row>
        <row r="1741">
          <cell r="G1741" t="str">
            <v>FALTA</v>
          </cell>
          <cell r="H1741" t="str">
            <v>006299</v>
          </cell>
          <cell r="AP1741" t="str">
            <v>PA</v>
          </cell>
          <cell r="AQ1741">
            <v>250.11</v>
          </cell>
          <cell r="AR1741">
            <v>3.2500000000000001E-2</v>
          </cell>
          <cell r="AS1741">
            <v>516.47715000000005</v>
          </cell>
          <cell r="BA1741" t="e">
            <v>#N/A</v>
          </cell>
        </row>
        <row r="1742">
          <cell r="G1742" t="str">
            <v>FALTA</v>
          </cell>
          <cell r="H1742" t="str">
            <v>006299</v>
          </cell>
          <cell r="AP1742" t="str">
            <v>PA</v>
          </cell>
          <cell r="AQ1742">
            <v>25.76</v>
          </cell>
          <cell r="AR1742">
            <v>9.7500000000000003E-2</v>
          </cell>
          <cell r="AS1742">
            <v>28.271600000000003</v>
          </cell>
          <cell r="BA1742" t="e">
            <v>#N/A</v>
          </cell>
        </row>
        <row r="1743">
          <cell r="G1743" t="str">
            <v>FALTA</v>
          </cell>
          <cell r="H1743" t="str">
            <v>006299</v>
          </cell>
          <cell r="AP1743" t="str">
            <v>PA</v>
          </cell>
          <cell r="AQ1743">
            <v>7.14</v>
          </cell>
          <cell r="AR1743">
            <v>0</v>
          </cell>
          <cell r="AS1743">
            <v>21.419999999999998</v>
          </cell>
          <cell r="BA1743" t="e">
            <v>#N/A</v>
          </cell>
        </row>
        <row r="1744">
          <cell r="G1744" t="str">
            <v>RETIRADO</v>
          </cell>
          <cell r="H1744" t="str">
            <v>006299</v>
          </cell>
          <cell r="AP1744" t="str">
            <v>PA</v>
          </cell>
          <cell r="AQ1744">
            <v>1027.72</v>
          </cell>
          <cell r="AR1744">
            <v>0</v>
          </cell>
          <cell r="AS1744">
            <v>1027.72</v>
          </cell>
          <cell r="BA1744" t="str">
            <v>ELETRICA</v>
          </cell>
        </row>
        <row r="1745">
          <cell r="G1745" t="str">
            <v>FALTA</v>
          </cell>
          <cell r="H1745" t="str">
            <v>006299</v>
          </cell>
          <cell r="AP1745" t="str">
            <v>PA</v>
          </cell>
          <cell r="AQ1745">
            <v>1027.72</v>
          </cell>
          <cell r="AR1745">
            <v>0</v>
          </cell>
          <cell r="AS1745">
            <v>1027.72</v>
          </cell>
          <cell r="BA1745" t="e">
            <v>#N/A</v>
          </cell>
        </row>
        <row r="1746">
          <cell r="G1746" t="str">
            <v>FALTA</v>
          </cell>
          <cell r="H1746" t="str">
            <v>006299</v>
          </cell>
          <cell r="AP1746" t="str">
            <v>PA</v>
          </cell>
          <cell r="AQ1746">
            <v>523.61</v>
          </cell>
          <cell r="AR1746">
            <v>0</v>
          </cell>
          <cell r="AS1746">
            <v>523.61</v>
          </cell>
          <cell r="BA1746" t="e">
            <v>#N/A</v>
          </cell>
        </row>
        <row r="1747">
          <cell r="G1747" t="str">
            <v>FALTA</v>
          </cell>
          <cell r="H1747" t="str">
            <v>006299</v>
          </cell>
          <cell r="AP1747" t="str">
            <v>PA</v>
          </cell>
          <cell r="AQ1747">
            <v>5.55</v>
          </cell>
          <cell r="AR1747">
            <v>9.7500000000000003E-2</v>
          </cell>
          <cell r="AS1747">
            <v>24.3645</v>
          </cell>
          <cell r="BA1747" t="str">
            <v>SHEET METAL</v>
          </cell>
        </row>
        <row r="1748">
          <cell r="G1748" t="str">
            <v>FALTA</v>
          </cell>
          <cell r="H1748" t="str">
            <v>006299</v>
          </cell>
          <cell r="AP1748" t="str">
            <v>PA</v>
          </cell>
          <cell r="AQ1748">
            <v>9.33</v>
          </cell>
          <cell r="AR1748">
            <v>9.7500000000000003E-2</v>
          </cell>
          <cell r="AS1748">
            <v>30.719025000000002</v>
          </cell>
          <cell r="BA1748" t="str">
            <v>ELETRICA</v>
          </cell>
        </row>
        <row r="1749">
          <cell r="G1749" t="str">
            <v>FALTA</v>
          </cell>
          <cell r="H1749" t="str">
            <v>006299</v>
          </cell>
          <cell r="AP1749" t="str">
            <v>PA</v>
          </cell>
          <cell r="AQ1749">
            <v>9.33</v>
          </cell>
          <cell r="AR1749">
            <v>9.7500000000000003E-2</v>
          </cell>
          <cell r="AS1749">
            <v>61.438050000000004</v>
          </cell>
          <cell r="BA1749" t="str">
            <v>ELETRICA</v>
          </cell>
        </row>
        <row r="1750">
          <cell r="G1750" t="str">
            <v>SEPARADO</v>
          </cell>
          <cell r="H1750" t="str">
            <v>006299</v>
          </cell>
          <cell r="AP1750" t="str">
            <v>PA</v>
          </cell>
          <cell r="AQ1750">
            <v>93</v>
          </cell>
          <cell r="AS1750">
            <v>186</v>
          </cell>
          <cell r="BA1750" t="str">
            <v>ELETRICA</v>
          </cell>
        </row>
        <row r="1751">
          <cell r="G1751" t="str">
            <v>FALTA</v>
          </cell>
          <cell r="H1751" t="str">
            <v>006299</v>
          </cell>
          <cell r="AP1751" t="str">
            <v>PA</v>
          </cell>
          <cell r="AQ1751">
            <v>69.13</v>
          </cell>
          <cell r="AR1751">
            <v>9.7500000000000003E-2</v>
          </cell>
          <cell r="AS1751">
            <v>75.870174999999989</v>
          </cell>
          <cell r="BA1751" t="str">
            <v>ELETRICA</v>
          </cell>
        </row>
        <row r="1752">
          <cell r="G1752" t="str">
            <v>FALTA</v>
          </cell>
          <cell r="H1752" t="str">
            <v>006299</v>
          </cell>
          <cell r="AP1752" t="str">
            <v>PA</v>
          </cell>
          <cell r="AQ1752">
            <v>40.97</v>
          </cell>
          <cell r="AR1752">
            <v>9.7500000000000003E-2</v>
          </cell>
          <cell r="AS1752">
            <v>44.964574999999996</v>
          </cell>
          <cell r="BA1752" t="str">
            <v>ELETRICA</v>
          </cell>
        </row>
        <row r="1753">
          <cell r="G1753" t="str">
            <v>FÁBRICA</v>
          </cell>
          <cell r="H1753" t="str">
            <v>006299</v>
          </cell>
          <cell r="AP1753" t="str">
            <v>PA</v>
          </cell>
          <cell r="AQ1753">
            <v>25.7</v>
          </cell>
          <cell r="AS1753">
            <v>25.7</v>
          </cell>
          <cell r="BA1753" t="str">
            <v>ELETRICA</v>
          </cell>
        </row>
        <row r="1754">
          <cell r="G1754" t="str">
            <v>SEPARADO</v>
          </cell>
          <cell r="H1754" t="str">
            <v>006299</v>
          </cell>
          <cell r="AP1754" t="str">
            <v>PA</v>
          </cell>
          <cell r="AQ1754">
            <v>39.17</v>
          </cell>
          <cell r="AS1754">
            <v>78.34</v>
          </cell>
          <cell r="BA1754" t="str">
            <v>ELETRICA</v>
          </cell>
        </row>
        <row r="1755">
          <cell r="G1755" t="str">
            <v>SEPARADO</v>
          </cell>
          <cell r="H1755" t="str">
            <v>006299</v>
          </cell>
          <cell r="AP1755" t="str">
            <v>PA</v>
          </cell>
          <cell r="AQ1755">
            <v>52.9634</v>
          </cell>
          <cell r="AS1755">
            <v>1414.1227799999999</v>
          </cell>
          <cell r="BA1755" t="e">
            <v>#N/A</v>
          </cell>
        </row>
        <row r="1756">
          <cell r="G1756" t="str">
            <v>SEPARADO</v>
          </cell>
          <cell r="H1756" t="str">
            <v>006299</v>
          </cell>
          <cell r="AP1756" t="str">
            <v>PA</v>
          </cell>
          <cell r="AQ1756">
            <v>16.100000000000001</v>
          </cell>
          <cell r="AS1756">
            <v>16.100000000000001</v>
          </cell>
          <cell r="BA1756" t="str">
            <v>KANBAN</v>
          </cell>
        </row>
        <row r="1757">
          <cell r="G1757" t="str">
            <v>SEPARADO</v>
          </cell>
          <cell r="H1757" t="str">
            <v>006299</v>
          </cell>
          <cell r="AP1757" t="str">
            <v>PA</v>
          </cell>
          <cell r="AQ1757">
            <v>16.39</v>
          </cell>
          <cell r="AS1757">
            <v>16.39</v>
          </cell>
          <cell r="BA1757" t="str">
            <v>KANBAN</v>
          </cell>
        </row>
        <row r="1758">
          <cell r="G1758" t="str">
            <v>FALTA</v>
          </cell>
          <cell r="H1758" t="str">
            <v>006299</v>
          </cell>
          <cell r="AP1758" t="str">
            <v>PA</v>
          </cell>
          <cell r="AQ1758">
            <v>1.38</v>
          </cell>
          <cell r="AR1758">
            <v>9.7500000000000003E-2</v>
          </cell>
          <cell r="AS1758">
            <v>7.5727499999999992</v>
          </cell>
          <cell r="BA1758" t="e">
            <v>#N/A</v>
          </cell>
        </row>
        <row r="1759">
          <cell r="G1759" t="str">
            <v>FALTA</v>
          </cell>
          <cell r="H1759" t="str">
            <v>006299</v>
          </cell>
          <cell r="AP1759" t="str">
            <v>PA</v>
          </cell>
          <cell r="AQ1759">
            <v>1.9</v>
          </cell>
          <cell r="AR1759">
            <v>9.7500000000000003E-2</v>
          </cell>
          <cell r="AS1759">
            <v>2.0852499999999998</v>
          </cell>
          <cell r="BA1759" t="e">
            <v>#N/A</v>
          </cell>
        </row>
        <row r="1760">
          <cell r="G1760" t="str">
            <v>FALTA</v>
          </cell>
          <cell r="H1760" t="str">
            <v>006299</v>
          </cell>
          <cell r="AP1760" t="str">
            <v>PA</v>
          </cell>
          <cell r="AQ1760">
            <v>2.0099999999999998</v>
          </cell>
          <cell r="AR1760">
            <v>9.7500000000000003E-2</v>
          </cell>
          <cell r="AS1760">
            <v>2.2059749999999996</v>
          </cell>
          <cell r="BA1760" t="e">
            <v>#N/A</v>
          </cell>
        </row>
        <row r="1761">
          <cell r="G1761" t="str">
            <v>FALTA</v>
          </cell>
          <cell r="H1761" t="str">
            <v>006299</v>
          </cell>
          <cell r="AP1761" t="str">
            <v>PA</v>
          </cell>
          <cell r="AQ1761">
            <v>1.38</v>
          </cell>
          <cell r="AR1761">
            <v>9.7500000000000003E-2</v>
          </cell>
          <cell r="AS1761">
            <v>1.5145499999999998</v>
          </cell>
          <cell r="BA1761" t="e">
            <v>#N/A</v>
          </cell>
        </row>
        <row r="1762">
          <cell r="G1762" t="str">
            <v>FALTA</v>
          </cell>
          <cell r="H1762" t="str">
            <v>006299</v>
          </cell>
          <cell r="AP1762" t="str">
            <v>PA</v>
          </cell>
          <cell r="AQ1762">
            <v>2.06</v>
          </cell>
          <cell r="AR1762">
            <v>9.7500000000000003E-2</v>
          </cell>
          <cell r="AS1762">
            <v>2.26085</v>
          </cell>
          <cell r="BA1762" t="e">
            <v>#N/A</v>
          </cell>
        </row>
        <row r="1763">
          <cell r="G1763" t="str">
            <v>SEPARADO</v>
          </cell>
          <cell r="H1763" t="str">
            <v>006299</v>
          </cell>
          <cell r="AP1763" t="str">
            <v>PA</v>
          </cell>
          <cell r="AQ1763">
            <v>79.52</v>
          </cell>
          <cell r="AS1763">
            <v>12.7232</v>
          </cell>
          <cell r="BA1763" t="str">
            <v>ELETRICA</v>
          </cell>
        </row>
        <row r="1764">
          <cell r="G1764" t="str">
            <v>FALTA</v>
          </cell>
          <cell r="H1764" t="str">
            <v>006299</v>
          </cell>
          <cell r="AP1764" t="str">
            <v>PA</v>
          </cell>
          <cell r="AQ1764">
            <v>17.41</v>
          </cell>
          <cell r="AR1764">
            <v>9.7500000000000003E-2</v>
          </cell>
          <cell r="AS1764">
            <v>19.107475000000001</v>
          </cell>
          <cell r="BA1764" t="e">
            <v>#N/A</v>
          </cell>
        </row>
        <row r="1765">
          <cell r="G1765" t="str">
            <v>FALTA</v>
          </cell>
          <cell r="H1765" t="str">
            <v>006299</v>
          </cell>
          <cell r="AP1765" t="str">
            <v>PA</v>
          </cell>
          <cell r="AQ1765">
            <v>2.19</v>
          </cell>
          <cell r="AR1765">
            <v>9.7199999999999995E-2</v>
          </cell>
          <cell r="AS1765">
            <v>2.4028679999999998</v>
          </cell>
          <cell r="BA1765" t="e">
            <v>#N/A</v>
          </cell>
        </row>
        <row r="1766">
          <cell r="G1766" t="str">
            <v>FALTA</v>
          </cell>
          <cell r="H1766" t="str">
            <v>006299</v>
          </cell>
          <cell r="AP1766" t="str">
            <v>PA</v>
          </cell>
          <cell r="AQ1766">
            <v>35.409999999999997</v>
          </cell>
          <cell r="AR1766">
            <v>3.2500000000000001E-2</v>
          </cell>
          <cell r="AS1766">
            <v>36.560824999999994</v>
          </cell>
          <cell r="BA1766" t="e">
            <v>#N/A</v>
          </cell>
        </row>
        <row r="1767">
          <cell r="G1767" t="str">
            <v>FALTA</v>
          </cell>
          <cell r="H1767" t="str">
            <v>006299</v>
          </cell>
          <cell r="AP1767" t="str">
            <v>PA</v>
          </cell>
          <cell r="AQ1767">
            <v>43.17</v>
          </cell>
          <cell r="AR1767">
            <v>6.5000000000000002E-2</v>
          </cell>
          <cell r="AS1767">
            <v>45.976050000000001</v>
          </cell>
          <cell r="BA1767" t="e">
            <v>#N/A</v>
          </cell>
        </row>
        <row r="1768">
          <cell r="G1768" t="str">
            <v>SEPARADO</v>
          </cell>
          <cell r="H1768" t="str">
            <v>006533</v>
          </cell>
          <cell r="AP1768" t="str">
            <v>PA</v>
          </cell>
          <cell r="AQ1768">
            <v>210.79</v>
          </cell>
          <cell r="AS1768">
            <v>210.79</v>
          </cell>
          <cell r="BA1768" t="str">
            <v>ELETRICA</v>
          </cell>
        </row>
        <row r="1769">
          <cell r="G1769" t="str">
            <v>RETIRADO</v>
          </cell>
          <cell r="H1769" t="str">
            <v>006533</v>
          </cell>
          <cell r="AP1769" t="str">
            <v>PA</v>
          </cell>
          <cell r="AQ1769">
            <v>0</v>
          </cell>
          <cell r="AS1769">
            <v>0</v>
          </cell>
          <cell r="BA1769">
            <v>0</v>
          </cell>
        </row>
        <row r="1770">
          <cell r="G1770" t="str">
            <v>SEPARADO</v>
          </cell>
          <cell r="H1770" t="str">
            <v>006533</v>
          </cell>
          <cell r="AP1770" t="str">
            <v>PA</v>
          </cell>
          <cell r="AQ1770">
            <v>0</v>
          </cell>
          <cell r="AS1770">
            <v>0</v>
          </cell>
          <cell r="BA1770" t="e">
            <v>#N/A</v>
          </cell>
        </row>
        <row r="1771">
          <cell r="G1771" t="str">
            <v>SEPARADO</v>
          </cell>
          <cell r="H1771" t="str">
            <v>006533</v>
          </cell>
          <cell r="AP1771" t="str">
            <v>PA</v>
          </cell>
          <cell r="AQ1771">
            <v>9.06</v>
          </cell>
          <cell r="AS1771">
            <v>18.12</v>
          </cell>
          <cell r="BA1771" t="str">
            <v>ELETRICA</v>
          </cell>
        </row>
        <row r="1772">
          <cell r="G1772" t="str">
            <v>SEPARADO</v>
          </cell>
          <cell r="H1772" t="str">
            <v>006533</v>
          </cell>
          <cell r="AP1772" t="str">
            <v>PA</v>
          </cell>
          <cell r="AQ1772">
            <v>672.3</v>
          </cell>
          <cell r="AS1772">
            <v>2689.2</v>
          </cell>
          <cell r="BA1772">
            <v>0</v>
          </cell>
        </row>
        <row r="1773">
          <cell r="G1773" t="str">
            <v>SEPARADO</v>
          </cell>
          <cell r="H1773" t="str">
            <v>006533</v>
          </cell>
          <cell r="AP1773" t="str">
            <v>PA</v>
          </cell>
          <cell r="AQ1773">
            <v>14</v>
          </cell>
          <cell r="AS1773">
            <v>14</v>
          </cell>
          <cell r="BA1773" t="str">
            <v>MECANICA</v>
          </cell>
        </row>
        <row r="1774">
          <cell r="G1774" t="str">
            <v>SEPARADO</v>
          </cell>
          <cell r="H1774" t="str">
            <v>006533</v>
          </cell>
          <cell r="AP1774" t="str">
            <v>PA</v>
          </cell>
          <cell r="AQ1774">
            <v>0</v>
          </cell>
          <cell r="AS1774">
            <v>0</v>
          </cell>
          <cell r="BA1774" t="e">
            <v>#N/A</v>
          </cell>
        </row>
        <row r="1775">
          <cell r="G1775" t="str">
            <v>KANBAN</v>
          </cell>
          <cell r="H1775" t="str">
            <v>006533</v>
          </cell>
          <cell r="AP1775" t="str">
            <v>PA</v>
          </cell>
          <cell r="AQ1775">
            <v>1.1499999999999999</v>
          </cell>
          <cell r="AS1775">
            <v>23</v>
          </cell>
          <cell r="BA1775" t="e">
            <v>#N/A</v>
          </cell>
        </row>
        <row r="1776">
          <cell r="G1776" t="str">
            <v>FALTA</v>
          </cell>
          <cell r="H1776" t="str">
            <v>006533</v>
          </cell>
          <cell r="AP1776" t="str">
            <v>FATURAMENTO</v>
          </cell>
          <cell r="AQ1776">
            <v>24.125</v>
          </cell>
          <cell r="AR1776">
            <v>0</v>
          </cell>
          <cell r="AS1776">
            <v>48.25</v>
          </cell>
          <cell r="BA1776" t="str">
            <v>MECANICA</v>
          </cell>
        </row>
        <row r="1777">
          <cell r="G1777" t="str">
            <v>RETIRADO</v>
          </cell>
          <cell r="H1777" t="str">
            <v>006533</v>
          </cell>
          <cell r="AP1777" t="str">
            <v>PA</v>
          </cell>
          <cell r="AQ1777">
            <v>0</v>
          </cell>
          <cell r="AS1777">
            <v>0</v>
          </cell>
          <cell r="BA1777" t="str">
            <v>ELETRICA</v>
          </cell>
        </row>
        <row r="1778">
          <cell r="G1778" t="str">
            <v>SEPARADO</v>
          </cell>
          <cell r="H1778" t="str">
            <v>006533</v>
          </cell>
          <cell r="AP1778" t="str">
            <v>PA</v>
          </cell>
          <cell r="AQ1778">
            <v>4.1500000000000004</v>
          </cell>
          <cell r="AR1778">
            <v>0</v>
          </cell>
          <cell r="AS1778">
            <v>16.600000000000001</v>
          </cell>
          <cell r="BA1778" t="str">
            <v>MECANICA</v>
          </cell>
        </row>
        <row r="1779">
          <cell r="G1779" t="str">
            <v>SEPARADO</v>
          </cell>
          <cell r="H1779" t="str">
            <v>006533</v>
          </cell>
          <cell r="AP1779" t="str">
            <v>PA</v>
          </cell>
          <cell r="AQ1779">
            <v>0</v>
          </cell>
          <cell r="AS1779">
            <v>0</v>
          </cell>
          <cell r="BA1779" t="str">
            <v>MECANICA</v>
          </cell>
        </row>
        <row r="1780">
          <cell r="G1780" t="str">
            <v>FÁBRICA</v>
          </cell>
          <cell r="H1780" t="str">
            <v>006533</v>
          </cell>
          <cell r="AP1780" t="str">
            <v>PA</v>
          </cell>
          <cell r="AQ1780">
            <v>5</v>
          </cell>
          <cell r="AR1780">
            <v>0</v>
          </cell>
          <cell r="AS1780">
            <v>5</v>
          </cell>
          <cell r="BA1780" t="str">
            <v>MECANICA</v>
          </cell>
        </row>
        <row r="1781">
          <cell r="G1781" t="str">
            <v>FÁBRICA</v>
          </cell>
          <cell r="H1781" t="str">
            <v>006533</v>
          </cell>
          <cell r="AP1781" t="str">
            <v>PA</v>
          </cell>
          <cell r="AQ1781">
            <v>6</v>
          </cell>
          <cell r="AR1781">
            <v>0</v>
          </cell>
          <cell r="AS1781">
            <v>6</v>
          </cell>
          <cell r="BA1781" t="str">
            <v>MECANICA</v>
          </cell>
        </row>
        <row r="1782">
          <cell r="G1782" t="str">
            <v>KANBAN</v>
          </cell>
          <cell r="H1782" t="str">
            <v>006533</v>
          </cell>
          <cell r="AP1782" t="str">
            <v>PA</v>
          </cell>
          <cell r="AQ1782">
            <v>102.78</v>
          </cell>
          <cell r="AS1782">
            <v>61.667999999999999</v>
          </cell>
          <cell r="BA1782" t="str">
            <v>KANBAN</v>
          </cell>
        </row>
        <row r="1783">
          <cell r="G1783" t="str">
            <v>KANBAN</v>
          </cell>
          <cell r="H1783" t="str">
            <v>006533</v>
          </cell>
          <cell r="AP1783" t="str">
            <v>PA</v>
          </cell>
          <cell r="AQ1783">
            <v>138.6</v>
          </cell>
          <cell r="AS1783">
            <v>83.16</v>
          </cell>
          <cell r="BA1783" t="str">
            <v>KANBAN</v>
          </cell>
        </row>
        <row r="1784">
          <cell r="G1784" t="str">
            <v>SEPARADO</v>
          </cell>
          <cell r="H1784" t="str">
            <v>006533</v>
          </cell>
          <cell r="AP1784" t="str">
            <v>PA</v>
          </cell>
          <cell r="AQ1784">
            <v>25322.58</v>
          </cell>
          <cell r="AR1784">
            <v>0</v>
          </cell>
          <cell r="AS1784">
            <v>25322.58</v>
          </cell>
          <cell r="BA1784" t="str">
            <v>MOTOR</v>
          </cell>
        </row>
        <row r="1785">
          <cell r="G1785" t="str">
            <v>SEPARADO</v>
          </cell>
          <cell r="H1785" t="str">
            <v>006533</v>
          </cell>
          <cell r="AP1785" t="str">
            <v>PA</v>
          </cell>
          <cell r="AQ1785">
            <v>10554.29</v>
          </cell>
          <cell r="AR1785">
            <v>0</v>
          </cell>
          <cell r="AS1785">
            <v>10554.29</v>
          </cell>
          <cell r="BA1785" t="str">
            <v>ALTERNADOR</v>
          </cell>
        </row>
        <row r="1786">
          <cell r="G1786" t="str">
            <v>SEPARADO</v>
          </cell>
          <cell r="H1786" t="str">
            <v>006533</v>
          </cell>
          <cell r="AP1786" t="str">
            <v>PA</v>
          </cell>
          <cell r="AQ1786">
            <v>900</v>
          </cell>
          <cell r="AR1786">
            <v>0</v>
          </cell>
          <cell r="AS1786">
            <v>900</v>
          </cell>
          <cell r="BA1786" t="e">
            <v>#N/A</v>
          </cell>
        </row>
        <row r="1787">
          <cell r="G1787" t="str">
            <v>SEPARADO</v>
          </cell>
          <cell r="H1787" t="str">
            <v>006533</v>
          </cell>
          <cell r="AP1787" t="str">
            <v>FATURAMENTO</v>
          </cell>
          <cell r="AQ1787">
            <v>3377.5</v>
          </cell>
          <cell r="AR1787">
            <v>0</v>
          </cell>
          <cell r="AS1787">
            <v>3377.5</v>
          </cell>
          <cell r="BA1787" t="str">
            <v>CARENAGEM</v>
          </cell>
        </row>
        <row r="1788">
          <cell r="G1788" t="str">
            <v>SEPARADO</v>
          </cell>
          <cell r="H1788" t="str">
            <v>006533</v>
          </cell>
          <cell r="AP1788" t="str">
            <v>PA</v>
          </cell>
          <cell r="AQ1788">
            <v>48</v>
          </cell>
          <cell r="AR1788">
            <v>0</v>
          </cell>
          <cell r="AS1788">
            <v>48</v>
          </cell>
          <cell r="BA1788" t="str">
            <v>SHEET METAL</v>
          </cell>
        </row>
        <row r="1789">
          <cell r="G1789" t="str">
            <v>SEPARADO</v>
          </cell>
          <cell r="H1789" t="str">
            <v>006533</v>
          </cell>
          <cell r="AP1789" t="str">
            <v>FATURAMENTO</v>
          </cell>
          <cell r="AQ1789">
            <v>72.375</v>
          </cell>
          <cell r="AR1789">
            <v>0</v>
          </cell>
          <cell r="AS1789">
            <v>72.375</v>
          </cell>
          <cell r="BA1789" t="str">
            <v>MECANICA</v>
          </cell>
        </row>
        <row r="1790">
          <cell r="G1790" t="str">
            <v>SEPARADO</v>
          </cell>
          <cell r="H1790" t="str">
            <v>006533</v>
          </cell>
          <cell r="AP1790" t="str">
            <v>FATURAMENTO</v>
          </cell>
          <cell r="AQ1790">
            <v>33.774999999999999</v>
          </cell>
          <cell r="AR1790">
            <v>0</v>
          </cell>
          <cell r="AS1790">
            <v>67.55</v>
          </cell>
          <cell r="BA1790" t="str">
            <v>MECANICA</v>
          </cell>
        </row>
        <row r="1791">
          <cell r="G1791" t="str">
            <v>SEPARADO</v>
          </cell>
          <cell r="H1791" t="str">
            <v>006533</v>
          </cell>
          <cell r="AP1791" t="str">
            <v>PA</v>
          </cell>
          <cell r="AQ1791">
            <v>1563.79</v>
          </cell>
          <cell r="AR1791">
            <v>0</v>
          </cell>
          <cell r="AS1791">
            <v>1563.79</v>
          </cell>
          <cell r="BA1791" t="str">
            <v>MECANICA</v>
          </cell>
        </row>
        <row r="1792">
          <cell r="G1792" t="str">
            <v>SEPARADO</v>
          </cell>
          <cell r="H1792" t="str">
            <v>006533</v>
          </cell>
          <cell r="AP1792" t="str">
            <v>FATURAMENTO</v>
          </cell>
          <cell r="AQ1792">
            <v>33.774999999999999</v>
          </cell>
          <cell r="AR1792">
            <v>0</v>
          </cell>
          <cell r="AS1792">
            <v>67.55</v>
          </cell>
          <cell r="BA1792" t="str">
            <v>MECANICA</v>
          </cell>
        </row>
        <row r="1793">
          <cell r="G1793" t="str">
            <v>SEPARADO</v>
          </cell>
          <cell r="H1793" t="str">
            <v>006533</v>
          </cell>
          <cell r="AP1793" t="str">
            <v>FATURAMENTO</v>
          </cell>
          <cell r="AQ1793">
            <v>33.774999999999999</v>
          </cell>
          <cell r="AR1793">
            <v>0</v>
          </cell>
          <cell r="AS1793">
            <v>33.774999999999999</v>
          </cell>
          <cell r="BA1793" t="str">
            <v>SHEET METAL</v>
          </cell>
        </row>
        <row r="1794">
          <cell r="G1794" t="str">
            <v>SEPARADO</v>
          </cell>
          <cell r="H1794" t="str">
            <v>006533</v>
          </cell>
          <cell r="AP1794" t="str">
            <v>PA</v>
          </cell>
          <cell r="AQ1794">
            <v>145</v>
          </cell>
          <cell r="AR1794">
            <v>0</v>
          </cell>
          <cell r="AS1794">
            <v>145</v>
          </cell>
          <cell r="BA1794" t="str">
            <v>SHEET METAL</v>
          </cell>
        </row>
        <row r="1795">
          <cell r="G1795" t="str">
            <v>SEPARADO</v>
          </cell>
          <cell r="H1795" t="str">
            <v>006533</v>
          </cell>
          <cell r="AP1795" t="str">
            <v>PA</v>
          </cell>
          <cell r="AQ1795">
            <v>450</v>
          </cell>
          <cell r="AR1795">
            <v>0</v>
          </cell>
          <cell r="AS1795">
            <v>450</v>
          </cell>
          <cell r="BA1795" t="str">
            <v>ELETRICA</v>
          </cell>
        </row>
        <row r="1796">
          <cell r="G1796" t="str">
            <v>SEPARADO</v>
          </cell>
          <cell r="H1796" t="str">
            <v>006533</v>
          </cell>
          <cell r="AP1796" t="str">
            <v>FATURAMENTO</v>
          </cell>
          <cell r="AQ1796">
            <v>96.5</v>
          </cell>
          <cell r="AR1796">
            <v>0</v>
          </cell>
          <cell r="AS1796">
            <v>96.5</v>
          </cell>
          <cell r="BA1796" t="e">
            <v>#N/A</v>
          </cell>
        </row>
        <row r="1797">
          <cell r="G1797" t="str">
            <v>SEPARADO</v>
          </cell>
          <cell r="H1797" t="str">
            <v>006533</v>
          </cell>
          <cell r="AP1797" t="str">
            <v>FATURAMENTO</v>
          </cell>
          <cell r="AQ1797">
            <v>91.674999999999997</v>
          </cell>
          <cell r="AR1797">
            <v>0</v>
          </cell>
          <cell r="AS1797">
            <v>91.674999999999997</v>
          </cell>
          <cell r="BA1797" t="e">
            <v>#N/A</v>
          </cell>
        </row>
        <row r="1798">
          <cell r="G1798" t="str">
            <v>SEPARADO</v>
          </cell>
          <cell r="H1798" t="str">
            <v>006533</v>
          </cell>
          <cell r="AP1798" t="str">
            <v>PA</v>
          </cell>
          <cell r="AQ1798">
            <v>1363.04</v>
          </cell>
          <cell r="AR1798">
            <v>6.5000000000000002E-2</v>
          </cell>
          <cell r="AS1798">
            <v>1451.6376</v>
          </cell>
          <cell r="BA1798" t="str">
            <v>MECANICA</v>
          </cell>
        </row>
        <row r="1799">
          <cell r="G1799" t="str">
            <v>SEPARADO</v>
          </cell>
          <cell r="H1799" t="str">
            <v>006533</v>
          </cell>
          <cell r="AP1799" t="str">
            <v>PA</v>
          </cell>
          <cell r="AQ1799">
            <v>964.54000000000008</v>
          </cell>
          <cell r="AS1799">
            <v>964.54000000000008</v>
          </cell>
          <cell r="BA1799" t="str">
            <v>MECANICA</v>
          </cell>
        </row>
        <row r="1800">
          <cell r="G1800" t="str">
            <v>SEPARADO</v>
          </cell>
          <cell r="H1800" t="str">
            <v>006533</v>
          </cell>
          <cell r="AP1800" t="str">
            <v>PA</v>
          </cell>
          <cell r="AQ1800">
            <v>209.6</v>
          </cell>
          <cell r="AR1800">
            <v>0</v>
          </cell>
          <cell r="AS1800">
            <v>209.6</v>
          </cell>
          <cell r="BA1800" t="str">
            <v>ELETRICA</v>
          </cell>
        </row>
        <row r="1801">
          <cell r="G1801" t="str">
            <v>SEPARADO</v>
          </cell>
          <cell r="H1801" t="str">
            <v>006533</v>
          </cell>
          <cell r="AP1801" t="str">
            <v>PA</v>
          </cell>
          <cell r="AQ1801">
            <v>441</v>
          </cell>
          <cell r="AR1801">
            <v>0</v>
          </cell>
          <cell r="AS1801">
            <v>441</v>
          </cell>
          <cell r="BA1801" t="str">
            <v>MECANICA</v>
          </cell>
        </row>
        <row r="1802">
          <cell r="G1802" t="str">
            <v>SEPARADO</v>
          </cell>
          <cell r="H1802" t="str">
            <v>006533</v>
          </cell>
          <cell r="AP1802" t="str">
            <v>PA</v>
          </cell>
          <cell r="AQ1802">
            <v>900</v>
          </cell>
          <cell r="AR1802">
            <v>3.2500000000000001E-2</v>
          </cell>
          <cell r="AS1802">
            <v>929.25</v>
          </cell>
          <cell r="BA1802" t="str">
            <v>MECANICA</v>
          </cell>
        </row>
        <row r="1803">
          <cell r="G1803" t="str">
            <v>SEPARADO</v>
          </cell>
          <cell r="H1803" t="str">
            <v>006533</v>
          </cell>
          <cell r="AP1803" t="str">
            <v>FATURAMENTO</v>
          </cell>
          <cell r="AQ1803">
            <v>965</v>
          </cell>
          <cell r="AR1803">
            <v>0</v>
          </cell>
          <cell r="AS1803">
            <v>965</v>
          </cell>
          <cell r="BA1803" t="str">
            <v>BASE</v>
          </cell>
        </row>
        <row r="1804">
          <cell r="G1804" t="str">
            <v>SEPARADO</v>
          </cell>
          <cell r="H1804" t="str">
            <v>006533</v>
          </cell>
          <cell r="AP1804" t="str">
            <v>PA</v>
          </cell>
          <cell r="AQ1804">
            <v>97.2</v>
          </cell>
          <cell r="AS1804">
            <v>388.8</v>
          </cell>
          <cell r="BA1804" t="str">
            <v>MECANICA</v>
          </cell>
        </row>
        <row r="1805">
          <cell r="G1805" t="str">
            <v>SEPARADO</v>
          </cell>
          <cell r="H1805" t="str">
            <v>006533</v>
          </cell>
          <cell r="AP1805" t="str">
            <v>FATURAMENTO</v>
          </cell>
          <cell r="AQ1805">
            <v>241.25</v>
          </cell>
          <cell r="AR1805">
            <v>0</v>
          </cell>
          <cell r="AS1805">
            <v>241.25</v>
          </cell>
          <cell r="BA1805" t="e">
            <v>#N/A</v>
          </cell>
        </row>
        <row r="1806">
          <cell r="G1806" t="str">
            <v>SEPARADO</v>
          </cell>
          <cell r="H1806" t="str">
            <v>006533</v>
          </cell>
          <cell r="AP1806" t="str">
            <v>FATURAMENTO</v>
          </cell>
          <cell r="AQ1806">
            <v>241.25</v>
          </cell>
          <cell r="AR1806">
            <v>0</v>
          </cell>
          <cell r="AS1806">
            <v>241.25</v>
          </cell>
          <cell r="BA1806" t="e">
            <v>#N/A</v>
          </cell>
        </row>
        <row r="1807">
          <cell r="G1807" t="str">
            <v>SEPARADO</v>
          </cell>
          <cell r="H1807" t="str">
            <v>006533</v>
          </cell>
          <cell r="AP1807" t="str">
            <v>FATURAMENTO</v>
          </cell>
          <cell r="AQ1807">
            <v>731.47</v>
          </cell>
          <cell r="AR1807">
            <v>0</v>
          </cell>
          <cell r="AS1807">
            <v>731.47</v>
          </cell>
          <cell r="BA1807" t="e">
            <v>#N/A</v>
          </cell>
        </row>
        <row r="1808">
          <cell r="G1808" t="str">
            <v>SEPARADO</v>
          </cell>
          <cell r="H1808" t="str">
            <v>006533</v>
          </cell>
          <cell r="AP1808" t="str">
            <v>PA</v>
          </cell>
          <cell r="AQ1808">
            <v>5</v>
          </cell>
          <cell r="AS1808">
            <v>15</v>
          </cell>
          <cell r="BA1808" t="str">
            <v>MECANICA</v>
          </cell>
        </row>
        <row r="1809">
          <cell r="G1809" t="str">
            <v>SEPARADO</v>
          </cell>
          <cell r="H1809" t="str">
            <v>006533</v>
          </cell>
          <cell r="AP1809" t="str">
            <v>FATURAMENTO</v>
          </cell>
          <cell r="AQ1809">
            <v>33.774999999999999</v>
          </cell>
          <cell r="AR1809">
            <v>0</v>
          </cell>
          <cell r="AS1809">
            <v>33.774999999999999</v>
          </cell>
          <cell r="BA1809" t="e">
            <v>#N/A</v>
          </cell>
        </row>
        <row r="1810">
          <cell r="G1810" t="str">
            <v>SEPARADO</v>
          </cell>
          <cell r="H1810" t="str">
            <v>006533</v>
          </cell>
          <cell r="AP1810" t="str">
            <v>FATURAMENTO</v>
          </cell>
          <cell r="AQ1810">
            <v>33.774999999999999</v>
          </cell>
          <cell r="AR1810">
            <v>0</v>
          </cell>
          <cell r="AS1810">
            <v>33.774999999999999</v>
          </cell>
          <cell r="BA1810" t="e">
            <v>#N/A</v>
          </cell>
        </row>
        <row r="1811">
          <cell r="G1811" t="str">
            <v>SEPARADO</v>
          </cell>
          <cell r="H1811" t="str">
            <v>006533</v>
          </cell>
          <cell r="AP1811" t="str">
            <v>FATURAMENTO</v>
          </cell>
          <cell r="AQ1811">
            <v>24.125</v>
          </cell>
          <cell r="AR1811">
            <v>0</v>
          </cell>
          <cell r="AS1811">
            <v>24.125</v>
          </cell>
          <cell r="BA1811" t="e">
            <v>#N/A</v>
          </cell>
        </row>
        <row r="1812">
          <cell r="G1812" t="str">
            <v>SEPARADO</v>
          </cell>
          <cell r="H1812" t="str">
            <v>006533</v>
          </cell>
          <cell r="AP1812" t="str">
            <v>FATURAMENTO</v>
          </cell>
          <cell r="AQ1812">
            <v>33.774999999999999</v>
          </cell>
          <cell r="AR1812">
            <v>0</v>
          </cell>
          <cell r="AS1812">
            <v>33.774999999999999</v>
          </cell>
          <cell r="BA1812" t="e">
            <v>#N/A</v>
          </cell>
        </row>
        <row r="1813">
          <cell r="G1813" t="str">
            <v>SEPARADO</v>
          </cell>
          <cell r="H1813" t="str">
            <v>006533</v>
          </cell>
          <cell r="AP1813" t="str">
            <v>PA</v>
          </cell>
          <cell r="AQ1813">
            <v>152.80000000000001</v>
          </cell>
          <cell r="AR1813">
            <v>6.5000000000000002E-2</v>
          </cell>
          <cell r="AS1813">
            <v>162.732</v>
          </cell>
          <cell r="BA1813" t="e">
            <v>#N/A</v>
          </cell>
        </row>
        <row r="1814">
          <cell r="G1814" t="str">
            <v>SEPARADO</v>
          </cell>
          <cell r="H1814" t="str">
            <v>006533</v>
          </cell>
          <cell r="AP1814" t="str">
            <v>PA</v>
          </cell>
          <cell r="AQ1814">
            <v>5.86</v>
          </cell>
          <cell r="AR1814">
            <v>0</v>
          </cell>
          <cell r="AS1814">
            <v>11.72</v>
          </cell>
          <cell r="BA1814" t="e">
            <v>#N/A</v>
          </cell>
        </row>
        <row r="1815">
          <cell r="G1815" t="str">
            <v>SEPARADO</v>
          </cell>
          <cell r="H1815" t="str">
            <v>006533</v>
          </cell>
          <cell r="AP1815" t="str">
            <v>PA</v>
          </cell>
          <cell r="AQ1815">
            <v>91</v>
          </cell>
          <cell r="AR1815">
            <v>6.5000000000000002E-2</v>
          </cell>
          <cell r="AS1815">
            <v>290.745</v>
          </cell>
          <cell r="BA1815" t="e">
            <v>#N/A</v>
          </cell>
        </row>
        <row r="1816">
          <cell r="G1816" t="str">
            <v>SEPARADO</v>
          </cell>
          <cell r="H1816" t="str">
            <v>006533</v>
          </cell>
          <cell r="AP1816" t="str">
            <v>PA</v>
          </cell>
          <cell r="AQ1816">
            <v>9.33</v>
          </cell>
          <cell r="AR1816">
            <v>9.7500000000000003E-2</v>
          </cell>
          <cell r="AS1816">
            <v>20.47935</v>
          </cell>
          <cell r="BA1816" t="str">
            <v>ELETRICA</v>
          </cell>
        </row>
        <row r="1817">
          <cell r="G1817" t="str">
            <v>SEPARADO</v>
          </cell>
          <cell r="H1817" t="str">
            <v>006533</v>
          </cell>
          <cell r="AP1817" t="str">
            <v>PA</v>
          </cell>
          <cell r="AQ1817">
            <v>78.838709677419303</v>
          </cell>
          <cell r="AR1817">
            <v>0</v>
          </cell>
          <cell r="AS1817">
            <v>78.838709677419303</v>
          </cell>
          <cell r="BA1817" t="e">
            <v>#N/A</v>
          </cell>
        </row>
        <row r="1818">
          <cell r="G1818" t="str">
            <v>SEPARADO</v>
          </cell>
          <cell r="H1818" t="str">
            <v>006533</v>
          </cell>
          <cell r="AP1818" t="str">
            <v>PA</v>
          </cell>
          <cell r="AQ1818">
            <v>5.58</v>
          </cell>
          <cell r="AS1818">
            <v>66.960000000000008</v>
          </cell>
          <cell r="BA1818" t="str">
            <v>KANBAN</v>
          </cell>
        </row>
        <row r="1819">
          <cell r="G1819" t="str">
            <v>SEPARADO</v>
          </cell>
          <cell r="H1819" t="str">
            <v>006533</v>
          </cell>
          <cell r="AP1819" t="str">
            <v>PA</v>
          </cell>
          <cell r="AQ1819">
            <v>5.1099999999999994</v>
          </cell>
          <cell r="AS1819">
            <v>40.879999999999995</v>
          </cell>
          <cell r="BA1819" t="str">
            <v>KANBAN</v>
          </cell>
        </row>
        <row r="1820">
          <cell r="G1820" t="str">
            <v>KANBAN</v>
          </cell>
          <cell r="H1820" t="str">
            <v>006533</v>
          </cell>
          <cell r="AP1820" t="str">
            <v>PA</v>
          </cell>
          <cell r="AQ1820">
            <v>0.85</v>
          </cell>
          <cell r="AR1820">
            <v>0</v>
          </cell>
          <cell r="AS1820">
            <v>17</v>
          </cell>
          <cell r="BA1820" t="e">
            <v>#N/A</v>
          </cell>
        </row>
        <row r="1821">
          <cell r="G1821" t="str">
            <v>SEPARADO</v>
          </cell>
          <cell r="H1821" t="str">
            <v>006533</v>
          </cell>
          <cell r="AP1821" t="str">
            <v>PA</v>
          </cell>
          <cell r="AQ1821">
            <v>28.5</v>
          </cell>
          <cell r="AS1821">
            <v>57</v>
          </cell>
          <cell r="BA1821" t="str">
            <v>MECANICA</v>
          </cell>
        </row>
        <row r="1822">
          <cell r="G1822" t="str">
            <v>SEPARADO</v>
          </cell>
          <cell r="H1822" t="str">
            <v>006533</v>
          </cell>
          <cell r="AP1822" t="str">
            <v>PA</v>
          </cell>
          <cell r="AQ1822">
            <v>57</v>
          </cell>
          <cell r="AS1822">
            <v>57</v>
          </cell>
          <cell r="BA1822" t="str">
            <v>MECANICA</v>
          </cell>
        </row>
        <row r="1823">
          <cell r="G1823" t="str">
            <v>FÁBRICA</v>
          </cell>
          <cell r="H1823" t="str">
            <v>006533</v>
          </cell>
          <cell r="AP1823" t="str">
            <v>PA</v>
          </cell>
          <cell r="AQ1823">
            <v>8.34</v>
          </cell>
          <cell r="AR1823">
            <v>0</v>
          </cell>
          <cell r="AS1823">
            <v>8.34</v>
          </cell>
          <cell r="BA1823" t="str">
            <v>MECANICA</v>
          </cell>
        </row>
        <row r="1824">
          <cell r="G1824" t="str">
            <v>SEPARADO</v>
          </cell>
          <cell r="H1824" t="str">
            <v>006533</v>
          </cell>
          <cell r="AP1824" t="str">
            <v>PA</v>
          </cell>
          <cell r="AQ1824">
            <v>13.62</v>
          </cell>
          <cell r="AS1824">
            <v>13.62</v>
          </cell>
          <cell r="BA1824" t="str">
            <v>MECANICA</v>
          </cell>
        </row>
        <row r="1825">
          <cell r="G1825" t="str">
            <v>SEPARADO</v>
          </cell>
          <cell r="H1825" t="str">
            <v>006533</v>
          </cell>
          <cell r="AP1825" t="str">
            <v>PA</v>
          </cell>
          <cell r="AQ1825">
            <v>28.5</v>
          </cell>
          <cell r="AS1825">
            <v>57</v>
          </cell>
          <cell r="BA1825" t="str">
            <v>MECANICA</v>
          </cell>
        </row>
        <row r="1826">
          <cell r="G1826" t="str">
            <v>SEPARADO</v>
          </cell>
          <cell r="H1826" t="str">
            <v>006533</v>
          </cell>
          <cell r="AP1826" t="str">
            <v>PA</v>
          </cell>
          <cell r="AQ1826">
            <v>26.88</v>
          </cell>
          <cell r="AR1826">
            <v>0</v>
          </cell>
          <cell r="AS1826">
            <v>26.88</v>
          </cell>
          <cell r="BA1826" t="str">
            <v>MECANICA</v>
          </cell>
        </row>
        <row r="1827">
          <cell r="G1827" t="str">
            <v>SEPARADO</v>
          </cell>
          <cell r="H1827" t="str">
            <v>006533</v>
          </cell>
          <cell r="AP1827" t="str">
            <v>PA</v>
          </cell>
          <cell r="AQ1827">
            <v>18.23</v>
          </cell>
          <cell r="AS1827">
            <v>18.23</v>
          </cell>
          <cell r="BA1827" t="str">
            <v>MECANICA</v>
          </cell>
        </row>
        <row r="1828">
          <cell r="G1828" t="str">
            <v>SEPARADO</v>
          </cell>
          <cell r="H1828" t="str">
            <v>006533</v>
          </cell>
          <cell r="AP1828" t="str">
            <v>PA</v>
          </cell>
          <cell r="AQ1828">
            <v>26.88</v>
          </cell>
          <cell r="AR1828">
            <v>0</v>
          </cell>
          <cell r="AS1828">
            <v>26.88</v>
          </cell>
          <cell r="BA1828" t="str">
            <v>MECANICA</v>
          </cell>
        </row>
        <row r="1829">
          <cell r="G1829" t="str">
            <v>SEPARADO</v>
          </cell>
          <cell r="H1829" t="str">
            <v>006533</v>
          </cell>
          <cell r="AP1829" t="str">
            <v>PA</v>
          </cell>
          <cell r="AQ1829">
            <v>190.69</v>
          </cell>
          <cell r="AS1829">
            <v>190.69</v>
          </cell>
          <cell r="BA1829" t="str">
            <v>MECANICA</v>
          </cell>
        </row>
        <row r="1830">
          <cell r="G1830" t="str">
            <v>SEPARADO</v>
          </cell>
          <cell r="H1830" t="str">
            <v>006533</v>
          </cell>
          <cell r="AP1830" t="str">
            <v>PA</v>
          </cell>
          <cell r="AQ1830">
            <v>26.88</v>
          </cell>
          <cell r="AR1830">
            <v>0</v>
          </cell>
          <cell r="AS1830">
            <v>26.88</v>
          </cell>
          <cell r="BA1830" t="str">
            <v>MECANICA</v>
          </cell>
        </row>
        <row r="1831">
          <cell r="G1831" t="str">
            <v>SEPARADO</v>
          </cell>
          <cell r="H1831" t="str">
            <v>006533</v>
          </cell>
          <cell r="AP1831" t="str">
            <v>PA</v>
          </cell>
          <cell r="AQ1831">
            <v>4.1500000000000004</v>
          </cell>
          <cell r="AR1831">
            <v>0</v>
          </cell>
          <cell r="AS1831">
            <v>8.3000000000000007</v>
          </cell>
          <cell r="BA1831" t="str">
            <v>MECANICA</v>
          </cell>
        </row>
        <row r="1832">
          <cell r="G1832" t="str">
            <v>SEPARADO</v>
          </cell>
          <cell r="H1832" t="str">
            <v>006533</v>
          </cell>
          <cell r="AP1832" t="str">
            <v>PA</v>
          </cell>
          <cell r="AQ1832">
            <v>0</v>
          </cell>
          <cell r="AS1832">
            <v>0</v>
          </cell>
          <cell r="BA1832" t="str">
            <v>KANBAN</v>
          </cell>
        </row>
        <row r="1833">
          <cell r="G1833" t="str">
            <v>SEPARADO</v>
          </cell>
          <cell r="H1833" t="str">
            <v>006533</v>
          </cell>
          <cell r="AP1833" t="str">
            <v>PA</v>
          </cell>
          <cell r="AQ1833">
            <v>35.25</v>
          </cell>
          <cell r="AS1833">
            <v>35.25</v>
          </cell>
          <cell r="BA1833" t="str">
            <v>MECANICA</v>
          </cell>
        </row>
        <row r="1834">
          <cell r="G1834" t="str">
            <v>SEPARADO</v>
          </cell>
          <cell r="H1834" t="str">
            <v>006533</v>
          </cell>
          <cell r="AP1834" t="str">
            <v>PA</v>
          </cell>
          <cell r="AQ1834">
            <v>62.82</v>
          </cell>
          <cell r="AR1834">
            <v>0</v>
          </cell>
          <cell r="AS1834">
            <v>62.82</v>
          </cell>
          <cell r="BA1834" t="str">
            <v>MECANICA</v>
          </cell>
        </row>
        <row r="1835">
          <cell r="G1835" t="str">
            <v>SEPARADO</v>
          </cell>
          <cell r="H1835" t="str">
            <v>006533</v>
          </cell>
          <cell r="AP1835" t="str">
            <v>PA</v>
          </cell>
          <cell r="AQ1835">
            <v>27.95</v>
          </cell>
          <cell r="AR1835">
            <v>6.5000000000000002E-2</v>
          </cell>
          <cell r="AS1835">
            <v>29.766749999999998</v>
          </cell>
          <cell r="BA1835" t="str">
            <v>ELETRICA</v>
          </cell>
        </row>
        <row r="1836">
          <cell r="G1836" t="str">
            <v>SEPARADO</v>
          </cell>
          <cell r="H1836" t="str">
            <v>006533</v>
          </cell>
          <cell r="AP1836" t="str">
            <v>PA</v>
          </cell>
          <cell r="AQ1836">
            <v>0</v>
          </cell>
          <cell r="AS1836">
            <v>0</v>
          </cell>
          <cell r="BA1836" t="str">
            <v>ELETRICA</v>
          </cell>
        </row>
        <row r="1837">
          <cell r="G1837" t="str">
            <v>SEPARADO</v>
          </cell>
          <cell r="H1837" t="str">
            <v>006533</v>
          </cell>
          <cell r="AP1837" t="str">
            <v>PA</v>
          </cell>
          <cell r="AQ1837">
            <v>37.090000000000003</v>
          </cell>
          <cell r="AS1837">
            <v>74.180000000000007</v>
          </cell>
          <cell r="BA1837" t="str">
            <v>ELETRICA</v>
          </cell>
        </row>
        <row r="1838">
          <cell r="G1838" t="str">
            <v>SEPARADO</v>
          </cell>
          <cell r="H1838" t="str">
            <v>006533</v>
          </cell>
          <cell r="AP1838" t="str">
            <v>PA</v>
          </cell>
          <cell r="AQ1838">
            <v>10.2811</v>
          </cell>
          <cell r="AS1838">
            <v>5.1405500000000002</v>
          </cell>
          <cell r="BA1838" t="str">
            <v>KANBAN</v>
          </cell>
        </row>
        <row r="1839">
          <cell r="G1839" t="str">
            <v>SEPARADO</v>
          </cell>
          <cell r="H1839" t="str">
            <v>006533</v>
          </cell>
          <cell r="AP1839" t="str">
            <v>PA</v>
          </cell>
          <cell r="AQ1839">
            <v>40.83</v>
          </cell>
          <cell r="AR1839">
            <v>9.7500000000000003E-2</v>
          </cell>
          <cell r="AS1839">
            <v>44.810924999999997</v>
          </cell>
          <cell r="BA1839" t="e">
            <v>#N/A</v>
          </cell>
        </row>
        <row r="1840">
          <cell r="G1840" t="str">
            <v>SEPARADO</v>
          </cell>
          <cell r="H1840" t="str">
            <v>006533</v>
          </cell>
          <cell r="AP1840" t="str">
            <v>FATURAMENTO</v>
          </cell>
          <cell r="AQ1840">
            <v>27.02</v>
          </cell>
          <cell r="AR1840">
            <v>0</v>
          </cell>
          <cell r="AS1840">
            <v>27.02</v>
          </cell>
          <cell r="BA1840" t="e">
            <v>#N/A</v>
          </cell>
        </row>
        <row r="1841">
          <cell r="G1841" t="str">
            <v>SEPARADO</v>
          </cell>
          <cell r="H1841" t="str">
            <v>006533</v>
          </cell>
          <cell r="AP1841" t="str">
            <v>PA</v>
          </cell>
          <cell r="AQ1841">
            <v>0</v>
          </cell>
          <cell r="AS1841">
            <v>0</v>
          </cell>
          <cell r="BA1841" t="str">
            <v>ELETRICA</v>
          </cell>
        </row>
        <row r="1842">
          <cell r="G1842" t="str">
            <v>SEPARADO</v>
          </cell>
          <cell r="H1842" t="str">
            <v>006533</v>
          </cell>
          <cell r="AP1842" t="str">
            <v>PA</v>
          </cell>
          <cell r="AQ1842">
            <v>35</v>
          </cell>
          <cell r="AS1842">
            <v>35</v>
          </cell>
          <cell r="BA1842" t="e">
            <v>#N/A</v>
          </cell>
        </row>
        <row r="1843">
          <cell r="G1843" t="str">
            <v>SEPARADO</v>
          </cell>
          <cell r="H1843" t="str">
            <v>006533</v>
          </cell>
          <cell r="AP1843" t="str">
            <v>PA</v>
          </cell>
          <cell r="AQ1843">
            <v>5.86</v>
          </cell>
          <cell r="AR1843">
            <v>0</v>
          </cell>
          <cell r="AS1843">
            <v>23.44</v>
          </cell>
          <cell r="BA1843" t="e">
            <v>#N/A</v>
          </cell>
        </row>
        <row r="1844">
          <cell r="G1844" t="str">
            <v>SEPARADO</v>
          </cell>
          <cell r="H1844" t="str">
            <v>006533</v>
          </cell>
          <cell r="AP1844" t="str">
            <v>PA</v>
          </cell>
          <cell r="AQ1844">
            <v>842.74</v>
          </cell>
          <cell r="AR1844">
            <v>0</v>
          </cell>
          <cell r="AS1844">
            <v>842.74</v>
          </cell>
          <cell r="BA1844" t="str">
            <v>ELETRICA</v>
          </cell>
        </row>
        <row r="1845">
          <cell r="G1845" t="str">
            <v>SEPARADO</v>
          </cell>
          <cell r="H1845" t="str">
            <v>006533</v>
          </cell>
          <cell r="AP1845" t="str">
            <v>PA</v>
          </cell>
          <cell r="AQ1845">
            <v>466.33</v>
          </cell>
          <cell r="AR1845">
            <v>0</v>
          </cell>
          <cell r="AS1845">
            <v>466.33</v>
          </cell>
          <cell r="BA1845" t="e">
            <v>#N/A</v>
          </cell>
        </row>
        <row r="1846">
          <cell r="G1846" t="str">
            <v>SEPARADO</v>
          </cell>
          <cell r="H1846" t="str">
            <v>006533</v>
          </cell>
          <cell r="AP1846" t="str">
            <v>PA</v>
          </cell>
          <cell r="AQ1846">
            <v>5.55</v>
          </cell>
          <cell r="AR1846">
            <v>9.7500000000000003E-2</v>
          </cell>
          <cell r="AS1846">
            <v>6.0911249999999999</v>
          </cell>
          <cell r="BA1846" t="str">
            <v>SHEET METAL</v>
          </cell>
        </row>
        <row r="1847">
          <cell r="G1847" t="str">
            <v>SEPARADO</v>
          </cell>
          <cell r="H1847" t="str">
            <v>006533</v>
          </cell>
          <cell r="AP1847" t="str">
            <v>PA</v>
          </cell>
          <cell r="AQ1847">
            <v>9.33</v>
          </cell>
          <cell r="AR1847">
            <v>9.7500000000000003E-2</v>
          </cell>
          <cell r="AS1847">
            <v>10.239675</v>
          </cell>
          <cell r="BA1847" t="str">
            <v>ELETRICA</v>
          </cell>
        </row>
        <row r="1848">
          <cell r="G1848" t="str">
            <v>SEPARADO</v>
          </cell>
          <cell r="H1848" t="str">
            <v>006533</v>
          </cell>
          <cell r="AP1848" t="str">
            <v>PA</v>
          </cell>
          <cell r="AQ1848">
            <v>40.97</v>
          </cell>
          <cell r="AR1848">
            <v>9.7500000000000003E-2</v>
          </cell>
          <cell r="AS1848">
            <v>44.964574999999996</v>
          </cell>
          <cell r="BA1848" t="str">
            <v>ELETRICA</v>
          </cell>
        </row>
        <row r="1849">
          <cell r="G1849" t="str">
            <v>SEPARADO</v>
          </cell>
          <cell r="H1849" t="str">
            <v>006533</v>
          </cell>
          <cell r="AP1849" t="str">
            <v>PA</v>
          </cell>
          <cell r="AQ1849">
            <v>25.7</v>
          </cell>
          <cell r="AS1849">
            <v>25.7</v>
          </cell>
          <cell r="BA1849" t="str">
            <v>ELETRICA</v>
          </cell>
        </row>
        <row r="1850">
          <cell r="G1850" t="str">
            <v>SEPARADO</v>
          </cell>
          <cell r="H1850" t="str">
            <v>006533</v>
          </cell>
          <cell r="AP1850" t="str">
            <v>PA</v>
          </cell>
          <cell r="AQ1850">
            <v>2.4971000000000001</v>
          </cell>
          <cell r="AR1850">
            <v>0</v>
          </cell>
          <cell r="AS1850">
            <v>60.679530000000007</v>
          </cell>
          <cell r="BA1850" t="e">
            <v>#N/A</v>
          </cell>
        </row>
        <row r="1851">
          <cell r="G1851" t="str">
            <v>SEPARADO</v>
          </cell>
          <cell r="H1851" t="str">
            <v>006533</v>
          </cell>
          <cell r="AP1851" t="str">
            <v>PA</v>
          </cell>
          <cell r="AQ1851">
            <v>16.100000000000001</v>
          </cell>
          <cell r="AS1851">
            <v>16.100000000000001</v>
          </cell>
          <cell r="BA1851" t="str">
            <v>KANBAN</v>
          </cell>
        </row>
        <row r="1852">
          <cell r="G1852" t="str">
            <v>SEPARADO</v>
          </cell>
          <cell r="H1852" t="str">
            <v>006533</v>
          </cell>
          <cell r="AP1852" t="str">
            <v>PA</v>
          </cell>
          <cell r="AQ1852">
            <v>16.39</v>
          </cell>
          <cell r="AS1852">
            <v>16.39</v>
          </cell>
          <cell r="BA1852" t="str">
            <v>KANBAN</v>
          </cell>
        </row>
        <row r="1853">
          <cell r="G1853" t="str">
            <v>SEPARADO</v>
          </cell>
          <cell r="H1853" t="str">
            <v>006533</v>
          </cell>
          <cell r="AP1853" t="str">
            <v>PAGO</v>
          </cell>
          <cell r="AQ1853">
            <v>1.9</v>
          </cell>
          <cell r="AR1853">
            <v>9.7500000000000003E-2</v>
          </cell>
          <cell r="AS1853">
            <v>14.596749999999998</v>
          </cell>
          <cell r="BA1853" t="e">
            <v>#N/A</v>
          </cell>
        </row>
        <row r="1854">
          <cell r="G1854" t="str">
            <v>RETIRADO</v>
          </cell>
          <cell r="H1854" t="str">
            <v>006533</v>
          </cell>
          <cell r="AP1854" t="str">
            <v>PAGO</v>
          </cell>
          <cell r="AQ1854">
            <v>7.42</v>
          </cell>
          <cell r="AR1854">
            <v>9.7500000000000003E-2</v>
          </cell>
          <cell r="AS1854">
            <v>8.1434499999999996</v>
          </cell>
          <cell r="BA1854" t="e">
            <v>#N/A</v>
          </cell>
        </row>
        <row r="1855">
          <cell r="G1855" t="str">
            <v>SEPARADO</v>
          </cell>
          <cell r="H1855" t="str">
            <v>006533</v>
          </cell>
          <cell r="AP1855" t="str">
            <v>PAGO</v>
          </cell>
          <cell r="AQ1855">
            <v>2.0099999999999998</v>
          </cell>
          <cell r="AR1855">
            <v>9.7500000000000003E-2</v>
          </cell>
          <cell r="AS1855">
            <v>2.2059749999999996</v>
          </cell>
          <cell r="BA1855" t="e">
            <v>#N/A</v>
          </cell>
        </row>
        <row r="1856">
          <cell r="G1856" t="str">
            <v>SEPARADO</v>
          </cell>
          <cell r="H1856" t="str">
            <v>006533</v>
          </cell>
          <cell r="AP1856" t="str">
            <v>PAGO</v>
          </cell>
          <cell r="AQ1856">
            <v>1.38</v>
          </cell>
          <cell r="AR1856">
            <v>9.7500000000000003E-2</v>
          </cell>
          <cell r="AS1856">
            <v>3.0290999999999997</v>
          </cell>
          <cell r="BA1856" t="e">
            <v>#N/A</v>
          </cell>
        </row>
        <row r="1857">
          <cell r="G1857" t="str">
            <v>FÁBRICA</v>
          </cell>
          <cell r="H1857" t="str">
            <v>006533</v>
          </cell>
          <cell r="AP1857" t="str">
            <v>PAGO</v>
          </cell>
          <cell r="AQ1857">
            <v>2.06</v>
          </cell>
          <cell r="AR1857">
            <v>9.7500000000000003E-2</v>
          </cell>
          <cell r="AS1857">
            <v>2.26085</v>
          </cell>
          <cell r="BA1857" t="e">
            <v>#N/A</v>
          </cell>
        </row>
        <row r="1858">
          <cell r="G1858" t="str">
            <v>SEPARADO</v>
          </cell>
          <cell r="H1858" t="str">
            <v>006533</v>
          </cell>
          <cell r="AP1858" t="str">
            <v>PA</v>
          </cell>
          <cell r="AQ1858">
            <v>170.95160000000001</v>
          </cell>
          <cell r="AR1858">
            <v>0</v>
          </cell>
          <cell r="AS1858">
            <v>34.190320000000007</v>
          </cell>
          <cell r="BA1858" t="str">
            <v>ELETRICA</v>
          </cell>
        </row>
        <row r="1859">
          <cell r="G1859" t="str">
            <v>SEPARADO</v>
          </cell>
          <cell r="H1859" t="str">
            <v>006533</v>
          </cell>
          <cell r="AP1859" t="str">
            <v>PA</v>
          </cell>
          <cell r="AQ1859">
            <v>92.68</v>
          </cell>
          <cell r="AR1859">
            <v>9.7500000000000003E-2</v>
          </cell>
          <cell r="AS1859">
            <v>101.7163</v>
          </cell>
          <cell r="BA1859" t="str">
            <v>ELETRICA</v>
          </cell>
        </row>
        <row r="1860">
          <cell r="G1860" t="str">
            <v>SEPARADO</v>
          </cell>
          <cell r="H1860" t="str">
            <v>006533</v>
          </cell>
          <cell r="AP1860" t="str">
            <v>PA</v>
          </cell>
          <cell r="AQ1860">
            <v>756.87</v>
          </cell>
          <cell r="AR1860">
            <v>3.2500000000000001E-2</v>
          </cell>
          <cell r="AS1860">
            <v>1562.9365499999999</v>
          </cell>
          <cell r="BA1860" t="e">
            <v>#N/A</v>
          </cell>
        </row>
        <row r="1861">
          <cell r="G1861" t="str">
            <v>SEPARADO</v>
          </cell>
          <cell r="H1861" t="str">
            <v>006533</v>
          </cell>
          <cell r="AP1861" t="str">
            <v>PA</v>
          </cell>
          <cell r="AQ1861">
            <v>0</v>
          </cell>
          <cell r="AS1861">
            <v>0</v>
          </cell>
          <cell r="BA1861" t="e">
            <v>#N/A</v>
          </cell>
        </row>
        <row r="1862">
          <cell r="G1862" t="str">
            <v>SEPARADO</v>
          </cell>
          <cell r="H1862" t="str">
            <v>006533</v>
          </cell>
          <cell r="AP1862" t="str">
            <v>PA</v>
          </cell>
          <cell r="AQ1862">
            <v>0</v>
          </cell>
          <cell r="AS1862">
            <v>0</v>
          </cell>
          <cell r="BA1862" t="e">
            <v>#N/A</v>
          </cell>
        </row>
        <row r="1863">
          <cell r="G1863" t="str">
            <v>SEPARADO</v>
          </cell>
          <cell r="H1863" t="str">
            <v>006533</v>
          </cell>
          <cell r="AP1863" t="str">
            <v>PA</v>
          </cell>
          <cell r="AQ1863">
            <v>70.95</v>
          </cell>
          <cell r="AS1863">
            <v>53.212500000000006</v>
          </cell>
          <cell r="BA1863" t="str">
            <v>ELETRICA</v>
          </cell>
        </row>
        <row r="1864">
          <cell r="G1864" t="str">
            <v>SEPARADO</v>
          </cell>
          <cell r="H1864" t="str">
            <v>006533</v>
          </cell>
          <cell r="AP1864" t="str">
            <v>PA</v>
          </cell>
          <cell r="AQ1864">
            <v>0</v>
          </cell>
          <cell r="AS1864">
            <v>0</v>
          </cell>
          <cell r="BA1864" t="e">
            <v>#N/A</v>
          </cell>
        </row>
        <row r="1865">
          <cell r="G1865" t="str">
            <v>SEPARADO</v>
          </cell>
          <cell r="H1865" t="str">
            <v>006533</v>
          </cell>
          <cell r="AP1865" t="str">
            <v>PA</v>
          </cell>
          <cell r="AQ1865">
            <v>38.979199999999999</v>
          </cell>
          <cell r="AR1865">
            <v>9.7500000000000003E-2</v>
          </cell>
          <cell r="AS1865">
            <v>171.11868799999999</v>
          </cell>
          <cell r="BA1865" t="e">
            <v>#N/A</v>
          </cell>
        </row>
        <row r="1866">
          <cell r="G1866" t="str">
            <v>SEPARADO</v>
          </cell>
          <cell r="H1866" t="str">
            <v>006533</v>
          </cell>
          <cell r="AP1866" t="str">
            <v>PA</v>
          </cell>
          <cell r="AQ1866">
            <v>0</v>
          </cell>
          <cell r="AS1866">
            <v>0</v>
          </cell>
          <cell r="BA1866" t="e">
            <v>#N/A</v>
          </cell>
        </row>
        <row r="1867">
          <cell r="G1867" t="str">
            <v>SEPARADO</v>
          </cell>
          <cell r="H1867" t="str">
            <v>006533</v>
          </cell>
          <cell r="AP1867" t="str">
            <v>FATURAMENTO</v>
          </cell>
          <cell r="AQ1867">
            <v>0</v>
          </cell>
          <cell r="AR1867">
            <v>0</v>
          </cell>
          <cell r="AS1867">
            <v>0</v>
          </cell>
          <cell r="BA1867" t="str">
            <v>ELETRICA</v>
          </cell>
        </row>
        <row r="1868">
          <cell r="G1868" t="str">
            <v>SEPARADO</v>
          </cell>
          <cell r="H1868" t="str">
            <v>006533</v>
          </cell>
          <cell r="AP1868" t="str">
            <v>FATURAMENTO</v>
          </cell>
          <cell r="AQ1868">
            <v>0</v>
          </cell>
          <cell r="AR1868">
            <v>0</v>
          </cell>
          <cell r="AS1868">
            <v>0</v>
          </cell>
          <cell r="BA1868" t="str">
            <v>SHEET METAL</v>
          </cell>
        </row>
        <row r="1869">
          <cell r="G1869" t="str">
            <v>SEPARADO</v>
          </cell>
          <cell r="H1869" t="str">
            <v>006533</v>
          </cell>
          <cell r="AP1869" t="str">
            <v>FATURAMENTO</v>
          </cell>
          <cell r="AQ1869">
            <v>24.125</v>
          </cell>
          <cell r="AR1869">
            <v>0</v>
          </cell>
          <cell r="AS1869">
            <v>24.125</v>
          </cell>
          <cell r="BA1869" t="e">
            <v>#N/A</v>
          </cell>
        </row>
        <row r="1870">
          <cell r="G1870" t="str">
            <v>SEPARADO</v>
          </cell>
          <cell r="H1870" t="str">
            <v>006533</v>
          </cell>
          <cell r="AP1870" t="str">
            <v>FATURAMENTO</v>
          </cell>
          <cell r="AQ1870">
            <v>24.125</v>
          </cell>
          <cell r="AR1870">
            <v>0</v>
          </cell>
          <cell r="AS1870">
            <v>48.25</v>
          </cell>
          <cell r="BA1870" t="e">
            <v>#N/A</v>
          </cell>
        </row>
        <row r="1871">
          <cell r="G1871" t="str">
            <v>SEPARADO</v>
          </cell>
          <cell r="H1871" t="str">
            <v>006533</v>
          </cell>
          <cell r="AP1871" t="str">
            <v>FATURAMENTO</v>
          </cell>
          <cell r="AQ1871">
            <v>627.25</v>
          </cell>
          <cell r="AR1871">
            <v>0</v>
          </cell>
          <cell r="AS1871">
            <v>627.25</v>
          </cell>
          <cell r="BA1871" t="e">
            <v>#N/A</v>
          </cell>
        </row>
        <row r="1872">
          <cell r="G1872" t="str">
            <v>RETIRADO</v>
          </cell>
          <cell r="H1872" t="str">
            <v>006533</v>
          </cell>
          <cell r="AP1872" t="str">
            <v>PA</v>
          </cell>
          <cell r="AQ1872">
            <v>0</v>
          </cell>
          <cell r="AS1872">
            <v>0</v>
          </cell>
          <cell r="BA1872">
            <v>0</v>
          </cell>
        </row>
        <row r="1873">
          <cell r="G1873" t="str">
            <v>SEPARADO</v>
          </cell>
          <cell r="H1873" t="str">
            <v>006533</v>
          </cell>
          <cell r="AP1873" t="str">
            <v>PA</v>
          </cell>
          <cell r="AQ1873">
            <v>0</v>
          </cell>
          <cell r="AR1873">
            <v>0</v>
          </cell>
          <cell r="AS1873">
            <v>0</v>
          </cell>
          <cell r="BA1873" t="e">
            <v>#N/A</v>
          </cell>
        </row>
        <row r="1874">
          <cell r="G1874" t="str">
            <v>SEPARADO</v>
          </cell>
          <cell r="H1874" t="str">
            <v>006533</v>
          </cell>
          <cell r="AP1874" t="str">
            <v>PA</v>
          </cell>
          <cell r="AQ1874">
            <v>0</v>
          </cell>
          <cell r="AR1874">
            <v>0</v>
          </cell>
          <cell r="AS1874">
            <v>0</v>
          </cell>
          <cell r="BA1874" t="e">
            <v>#N/A</v>
          </cell>
        </row>
        <row r="1875">
          <cell r="G1875" t="str">
            <v>SEPARADO</v>
          </cell>
          <cell r="H1875" t="str">
            <v>006533</v>
          </cell>
          <cell r="AP1875" t="str">
            <v>PA</v>
          </cell>
          <cell r="AQ1875">
            <v>995.11</v>
          </cell>
          <cell r="AR1875">
            <v>0</v>
          </cell>
          <cell r="AS1875">
            <v>995.11</v>
          </cell>
          <cell r="BA1875" t="str">
            <v>ELETRICA</v>
          </cell>
        </row>
        <row r="1876">
          <cell r="G1876" t="str">
            <v>SEPARADO</v>
          </cell>
          <cell r="H1876" t="str">
            <v>006556</v>
          </cell>
          <cell r="AP1876" t="str">
            <v>PA</v>
          </cell>
          <cell r="AQ1876">
            <v>210.79</v>
          </cell>
          <cell r="AS1876">
            <v>210.79</v>
          </cell>
          <cell r="BA1876" t="str">
            <v>ELETRICA</v>
          </cell>
        </row>
        <row r="1877">
          <cell r="G1877" t="str">
            <v>RETIRADO</v>
          </cell>
          <cell r="H1877" t="str">
            <v>006556</v>
          </cell>
          <cell r="AP1877" t="str">
            <v>PA</v>
          </cell>
          <cell r="AQ1877">
            <v>0</v>
          </cell>
          <cell r="AS1877">
            <v>0</v>
          </cell>
          <cell r="BA1877">
            <v>0</v>
          </cell>
        </row>
        <row r="1878">
          <cell r="G1878" t="str">
            <v>SEPARADO</v>
          </cell>
          <cell r="H1878" t="str">
            <v>006556</v>
          </cell>
          <cell r="AP1878" t="str">
            <v>PA</v>
          </cell>
          <cell r="AQ1878">
            <v>0</v>
          </cell>
          <cell r="AS1878">
            <v>0</v>
          </cell>
          <cell r="BA1878" t="e">
            <v>#N/A</v>
          </cell>
        </row>
        <row r="1879">
          <cell r="G1879" t="str">
            <v>SEPARADO</v>
          </cell>
          <cell r="H1879" t="str">
            <v>006556</v>
          </cell>
          <cell r="AP1879" t="str">
            <v>PA</v>
          </cell>
          <cell r="AQ1879">
            <v>9.06</v>
          </cell>
          <cell r="AS1879">
            <v>18.12</v>
          </cell>
          <cell r="BA1879" t="str">
            <v>ELETRICA</v>
          </cell>
        </row>
        <row r="1880">
          <cell r="G1880" t="str">
            <v>SEPARADO</v>
          </cell>
          <cell r="H1880" t="str">
            <v>006556</v>
          </cell>
          <cell r="AP1880" t="str">
            <v>FATURAMENTO</v>
          </cell>
          <cell r="AQ1880">
            <v>33.774999999999999</v>
          </cell>
          <cell r="AR1880">
            <v>0</v>
          </cell>
          <cell r="AS1880">
            <v>67.55</v>
          </cell>
          <cell r="BA1880">
            <v>0</v>
          </cell>
        </row>
        <row r="1881">
          <cell r="G1881" t="str">
            <v>SEPARADO</v>
          </cell>
          <cell r="H1881" t="str">
            <v>006556</v>
          </cell>
          <cell r="AP1881" t="str">
            <v>PA</v>
          </cell>
          <cell r="AQ1881">
            <v>14</v>
          </cell>
          <cell r="AS1881">
            <v>14</v>
          </cell>
          <cell r="BA1881" t="str">
            <v>MECANICA</v>
          </cell>
        </row>
        <row r="1882">
          <cell r="G1882" t="str">
            <v>SEPARADO</v>
          </cell>
          <cell r="H1882" t="str">
            <v>006556</v>
          </cell>
          <cell r="AP1882" t="str">
            <v>PA</v>
          </cell>
          <cell r="AQ1882">
            <v>0</v>
          </cell>
          <cell r="AS1882">
            <v>0</v>
          </cell>
          <cell r="BA1882" t="e">
            <v>#N/A</v>
          </cell>
        </row>
        <row r="1883">
          <cell r="G1883" t="str">
            <v>KANBAN</v>
          </cell>
          <cell r="H1883" t="str">
            <v>006556</v>
          </cell>
          <cell r="AP1883" t="str">
            <v>PA</v>
          </cell>
          <cell r="AQ1883">
            <v>1.1499999999999999</v>
          </cell>
          <cell r="AS1883">
            <v>23</v>
          </cell>
          <cell r="BA1883" t="e">
            <v>#N/A</v>
          </cell>
        </row>
        <row r="1884">
          <cell r="G1884" t="str">
            <v>FALTA</v>
          </cell>
          <cell r="H1884" t="str">
            <v>006556</v>
          </cell>
          <cell r="AP1884" t="str">
            <v>FATURAMENTO</v>
          </cell>
          <cell r="AQ1884">
            <v>24.125</v>
          </cell>
          <cell r="AR1884">
            <v>0</v>
          </cell>
          <cell r="AS1884">
            <v>48.25</v>
          </cell>
          <cell r="BA1884" t="str">
            <v>MECANICA</v>
          </cell>
        </row>
        <row r="1885">
          <cell r="G1885" t="str">
            <v>RETIRADO</v>
          </cell>
          <cell r="H1885" t="str">
            <v>006556</v>
          </cell>
          <cell r="AP1885" t="str">
            <v>PA</v>
          </cell>
          <cell r="AQ1885">
            <v>0</v>
          </cell>
          <cell r="AS1885">
            <v>0</v>
          </cell>
          <cell r="BA1885" t="str">
            <v>ELETRICA</v>
          </cell>
        </row>
        <row r="1886">
          <cell r="G1886" t="str">
            <v>SEPARADO</v>
          </cell>
          <cell r="H1886" t="str">
            <v>006556</v>
          </cell>
          <cell r="AP1886" t="str">
            <v>PA</v>
          </cell>
          <cell r="AQ1886">
            <v>4.1500000000000004</v>
          </cell>
          <cell r="AR1886">
            <v>0</v>
          </cell>
          <cell r="AS1886">
            <v>16.600000000000001</v>
          </cell>
          <cell r="BA1886" t="str">
            <v>MECANICA</v>
          </cell>
        </row>
        <row r="1887">
          <cell r="G1887" t="str">
            <v>SEPARADO</v>
          </cell>
          <cell r="H1887" t="str">
            <v>006556</v>
          </cell>
          <cell r="AP1887" t="str">
            <v>PA</v>
          </cell>
          <cell r="AQ1887">
            <v>0</v>
          </cell>
          <cell r="AS1887">
            <v>0</v>
          </cell>
          <cell r="BA1887" t="str">
            <v>MECANICA</v>
          </cell>
        </row>
        <row r="1888">
          <cell r="G1888" t="str">
            <v>FÁBRICA</v>
          </cell>
          <cell r="H1888" t="str">
            <v>006556</v>
          </cell>
          <cell r="AP1888" t="str">
            <v>PA</v>
          </cell>
          <cell r="AQ1888">
            <v>5</v>
          </cell>
          <cell r="AR1888">
            <v>0</v>
          </cell>
          <cell r="AS1888">
            <v>5</v>
          </cell>
          <cell r="BA1888" t="str">
            <v>MECANICA</v>
          </cell>
        </row>
        <row r="1889">
          <cell r="G1889" t="str">
            <v>FÁBRICA</v>
          </cell>
          <cell r="H1889" t="str">
            <v>006556</v>
          </cell>
          <cell r="AP1889" t="str">
            <v>PA</v>
          </cell>
          <cell r="AQ1889">
            <v>6</v>
          </cell>
          <cell r="AR1889">
            <v>0</v>
          </cell>
          <cell r="AS1889">
            <v>6</v>
          </cell>
          <cell r="BA1889" t="str">
            <v>MECANICA</v>
          </cell>
        </row>
        <row r="1890">
          <cell r="G1890" t="str">
            <v>KANBAN</v>
          </cell>
          <cell r="H1890" t="str">
            <v>006556</v>
          </cell>
          <cell r="AP1890" t="str">
            <v>PA</v>
          </cell>
          <cell r="AQ1890">
            <v>102.78</v>
          </cell>
          <cell r="AS1890">
            <v>61.667999999999999</v>
          </cell>
          <cell r="BA1890" t="str">
            <v>KANBAN</v>
          </cell>
        </row>
        <row r="1891">
          <cell r="G1891" t="str">
            <v>KANBAN</v>
          </cell>
          <cell r="H1891" t="str">
            <v>006556</v>
          </cell>
          <cell r="AP1891" t="str">
            <v>PA</v>
          </cell>
          <cell r="AQ1891">
            <v>138.6</v>
          </cell>
          <cell r="AS1891">
            <v>83.16</v>
          </cell>
          <cell r="BA1891" t="str">
            <v>KANBAN</v>
          </cell>
        </row>
        <row r="1892">
          <cell r="G1892" t="str">
            <v>SEPARADO</v>
          </cell>
          <cell r="H1892" t="str">
            <v>006556</v>
          </cell>
          <cell r="AP1892" t="str">
            <v>PA</v>
          </cell>
          <cell r="AQ1892">
            <v>25322.58</v>
          </cell>
          <cell r="AR1892">
            <v>0</v>
          </cell>
          <cell r="AS1892">
            <v>25322.58</v>
          </cell>
          <cell r="BA1892" t="str">
            <v>MOTOR</v>
          </cell>
        </row>
        <row r="1893">
          <cell r="G1893" t="str">
            <v>SEPARADO</v>
          </cell>
          <cell r="H1893" t="str">
            <v>006556</v>
          </cell>
          <cell r="AP1893" t="str">
            <v>PA</v>
          </cell>
          <cell r="AQ1893">
            <v>10554.29</v>
          </cell>
          <cell r="AR1893">
            <v>0</v>
          </cell>
          <cell r="AS1893">
            <v>10554.29</v>
          </cell>
          <cell r="BA1893" t="str">
            <v>ALTERNADOR</v>
          </cell>
        </row>
        <row r="1894">
          <cell r="G1894" t="str">
            <v>SEPARADO</v>
          </cell>
          <cell r="H1894" t="str">
            <v>006556</v>
          </cell>
          <cell r="AP1894" t="str">
            <v>PA</v>
          </cell>
          <cell r="AQ1894">
            <v>900</v>
          </cell>
          <cell r="AR1894">
            <v>0</v>
          </cell>
          <cell r="AS1894">
            <v>900</v>
          </cell>
          <cell r="BA1894" t="e">
            <v>#N/A</v>
          </cell>
        </row>
        <row r="1895">
          <cell r="G1895" t="str">
            <v>SEPARADO</v>
          </cell>
          <cell r="H1895" t="str">
            <v>006556</v>
          </cell>
          <cell r="AP1895" t="str">
            <v>PA</v>
          </cell>
          <cell r="AQ1895">
            <v>48</v>
          </cell>
          <cell r="AR1895">
            <v>0</v>
          </cell>
          <cell r="AS1895">
            <v>48</v>
          </cell>
          <cell r="BA1895" t="str">
            <v>SHEET METAL</v>
          </cell>
        </row>
        <row r="1896">
          <cell r="G1896" t="str">
            <v>SEPARADO</v>
          </cell>
          <cell r="H1896" t="str">
            <v>006556</v>
          </cell>
          <cell r="AP1896" t="str">
            <v>FATURAMENTO</v>
          </cell>
          <cell r="AQ1896">
            <v>72.375</v>
          </cell>
          <cell r="AR1896">
            <v>0</v>
          </cell>
          <cell r="AS1896">
            <v>72.375</v>
          </cell>
          <cell r="BA1896" t="str">
            <v>MECANICA</v>
          </cell>
        </row>
        <row r="1897">
          <cell r="G1897" t="str">
            <v>SEPARADO</v>
          </cell>
          <cell r="H1897" t="str">
            <v>006556</v>
          </cell>
          <cell r="AP1897" t="str">
            <v>FATURAMENTO</v>
          </cell>
          <cell r="AQ1897">
            <v>33.774999999999999</v>
          </cell>
          <cell r="AR1897">
            <v>0</v>
          </cell>
          <cell r="AS1897">
            <v>67.55</v>
          </cell>
          <cell r="BA1897" t="str">
            <v>MECANICA</v>
          </cell>
        </row>
        <row r="1898">
          <cell r="G1898" t="str">
            <v>SEPARADO</v>
          </cell>
          <cell r="H1898" t="str">
            <v>006556</v>
          </cell>
          <cell r="AP1898" t="str">
            <v>PA</v>
          </cell>
          <cell r="AQ1898">
            <v>1563.79</v>
          </cell>
          <cell r="AR1898">
            <v>0</v>
          </cell>
          <cell r="AS1898">
            <v>1563.79</v>
          </cell>
          <cell r="BA1898" t="str">
            <v>MECANICA</v>
          </cell>
        </row>
        <row r="1899">
          <cell r="G1899" t="str">
            <v>SEPARADO</v>
          </cell>
          <cell r="H1899" t="str">
            <v>006556</v>
          </cell>
          <cell r="AP1899" t="str">
            <v>FATURAMENTO</v>
          </cell>
          <cell r="AQ1899">
            <v>33.774999999999999</v>
          </cell>
          <cell r="AR1899">
            <v>0</v>
          </cell>
          <cell r="AS1899">
            <v>67.55</v>
          </cell>
          <cell r="BA1899" t="str">
            <v>MECANICA</v>
          </cell>
        </row>
        <row r="1900">
          <cell r="G1900" t="str">
            <v>SEPARADO</v>
          </cell>
          <cell r="H1900" t="str">
            <v>006556</v>
          </cell>
          <cell r="AP1900" t="str">
            <v>FATURAMENTO</v>
          </cell>
          <cell r="AQ1900">
            <v>33.774999999999999</v>
          </cell>
          <cell r="AR1900">
            <v>0</v>
          </cell>
          <cell r="AS1900">
            <v>33.774999999999999</v>
          </cell>
          <cell r="BA1900" t="str">
            <v>SHEET METAL</v>
          </cell>
        </row>
        <row r="1901">
          <cell r="G1901" t="str">
            <v>SEPARADO</v>
          </cell>
          <cell r="H1901" t="str">
            <v>006556</v>
          </cell>
          <cell r="AP1901" t="str">
            <v>PA</v>
          </cell>
          <cell r="AQ1901">
            <v>145</v>
          </cell>
          <cell r="AR1901">
            <v>0</v>
          </cell>
          <cell r="AS1901">
            <v>145</v>
          </cell>
          <cell r="BA1901" t="str">
            <v>SHEET METAL</v>
          </cell>
        </row>
        <row r="1902">
          <cell r="G1902" t="str">
            <v>SEPARADO</v>
          </cell>
          <cell r="H1902" t="str">
            <v>006556</v>
          </cell>
          <cell r="AP1902" t="str">
            <v>PA</v>
          </cell>
          <cell r="AQ1902">
            <v>450</v>
          </cell>
          <cell r="AR1902">
            <v>0</v>
          </cell>
          <cell r="AS1902">
            <v>450</v>
          </cell>
          <cell r="BA1902" t="str">
            <v>ELETRICA</v>
          </cell>
        </row>
        <row r="1903">
          <cell r="G1903" t="str">
            <v>SEPARADO</v>
          </cell>
          <cell r="H1903" t="str">
            <v>006556</v>
          </cell>
          <cell r="AP1903" t="str">
            <v>FATURAMENTO</v>
          </cell>
          <cell r="AQ1903">
            <v>96.5</v>
          </cell>
          <cell r="AR1903">
            <v>0</v>
          </cell>
          <cell r="AS1903">
            <v>96.5</v>
          </cell>
          <cell r="BA1903" t="e">
            <v>#N/A</v>
          </cell>
        </row>
        <row r="1904">
          <cell r="G1904" t="str">
            <v>SEPARADO</v>
          </cell>
          <cell r="H1904" t="str">
            <v>006556</v>
          </cell>
          <cell r="AP1904" t="str">
            <v>FATURAMENTO</v>
          </cell>
          <cell r="AQ1904">
            <v>91.674999999999997</v>
          </cell>
          <cell r="AR1904">
            <v>0</v>
          </cell>
          <cell r="AS1904">
            <v>91.674999999999997</v>
          </cell>
          <cell r="BA1904" t="e">
            <v>#N/A</v>
          </cell>
        </row>
        <row r="1905">
          <cell r="G1905" t="str">
            <v>SEPARADO</v>
          </cell>
          <cell r="H1905" t="str">
            <v>006556</v>
          </cell>
          <cell r="AP1905" t="str">
            <v>FATURAMENTO</v>
          </cell>
          <cell r="AQ1905">
            <v>3377.5</v>
          </cell>
          <cell r="AR1905">
            <v>0</v>
          </cell>
          <cell r="AS1905">
            <v>3377.5</v>
          </cell>
          <cell r="BA1905" t="str">
            <v>CARENAGEM</v>
          </cell>
        </row>
        <row r="1906">
          <cell r="G1906" t="str">
            <v>SEPARADO</v>
          </cell>
          <cell r="H1906" t="str">
            <v>006556</v>
          </cell>
          <cell r="AP1906" t="str">
            <v>PA</v>
          </cell>
          <cell r="AQ1906">
            <v>1363.04</v>
          </cell>
          <cell r="AR1906">
            <v>6.5000000000000002E-2</v>
          </cell>
          <cell r="AS1906">
            <v>1451.6376</v>
          </cell>
          <cell r="BA1906" t="str">
            <v>MECANICA</v>
          </cell>
        </row>
        <row r="1907">
          <cell r="G1907" t="str">
            <v>SEPARADO</v>
          </cell>
          <cell r="H1907" t="str">
            <v>006556</v>
          </cell>
          <cell r="AP1907" t="str">
            <v>PA</v>
          </cell>
          <cell r="AQ1907">
            <v>772.34</v>
          </cell>
          <cell r="AR1907">
            <v>6.5000000000000002E-2</v>
          </cell>
          <cell r="AS1907">
            <v>822.5421</v>
          </cell>
          <cell r="BA1907" t="str">
            <v>MECANICA</v>
          </cell>
        </row>
        <row r="1908">
          <cell r="G1908" t="str">
            <v>SEPARADO</v>
          </cell>
          <cell r="H1908" t="str">
            <v>006556</v>
          </cell>
          <cell r="AP1908" t="str">
            <v>PA</v>
          </cell>
          <cell r="AQ1908">
            <v>209.6</v>
          </cell>
          <cell r="AR1908">
            <v>0</v>
          </cell>
          <cell r="AS1908">
            <v>209.6</v>
          </cell>
          <cell r="BA1908" t="str">
            <v>ELETRICA</v>
          </cell>
        </row>
        <row r="1909">
          <cell r="G1909" t="str">
            <v>SEPARADO</v>
          </cell>
          <cell r="H1909" t="str">
            <v>006556</v>
          </cell>
          <cell r="AP1909" t="str">
            <v>PA</v>
          </cell>
          <cell r="AQ1909">
            <v>441</v>
          </cell>
          <cell r="AR1909">
            <v>0</v>
          </cell>
          <cell r="AS1909">
            <v>441</v>
          </cell>
          <cell r="BA1909" t="str">
            <v>MECANICA</v>
          </cell>
        </row>
        <row r="1910">
          <cell r="G1910" t="str">
            <v>SEPARADO</v>
          </cell>
          <cell r="H1910" t="str">
            <v>006556</v>
          </cell>
          <cell r="AP1910" t="str">
            <v>PA</v>
          </cell>
          <cell r="AQ1910">
            <v>900</v>
          </cell>
          <cell r="AR1910">
            <v>3.2500000000000001E-2</v>
          </cell>
          <cell r="AS1910">
            <v>929.25</v>
          </cell>
          <cell r="BA1910" t="str">
            <v>MECANICA</v>
          </cell>
        </row>
        <row r="1911">
          <cell r="G1911" t="str">
            <v>SEPARADO</v>
          </cell>
          <cell r="H1911" t="str">
            <v>006556</v>
          </cell>
          <cell r="AP1911" t="str">
            <v>FATURAMENTO</v>
          </cell>
          <cell r="AQ1911">
            <v>965</v>
          </cell>
          <cell r="AR1911">
            <v>0</v>
          </cell>
          <cell r="AS1911">
            <v>965</v>
          </cell>
          <cell r="BA1911" t="str">
            <v>BASE</v>
          </cell>
        </row>
        <row r="1912">
          <cell r="G1912" t="str">
            <v>SEPARADO</v>
          </cell>
          <cell r="H1912" t="str">
            <v>006556</v>
          </cell>
          <cell r="AP1912" t="str">
            <v>PA</v>
          </cell>
          <cell r="AQ1912">
            <v>103.7</v>
          </cell>
          <cell r="AR1912">
            <v>0</v>
          </cell>
          <cell r="AS1912">
            <v>414.8</v>
          </cell>
          <cell r="BA1912" t="str">
            <v>MECANICA</v>
          </cell>
        </row>
        <row r="1913">
          <cell r="G1913" t="str">
            <v>SEPARADO</v>
          </cell>
          <cell r="H1913" t="str">
            <v>006556</v>
          </cell>
          <cell r="AP1913" t="str">
            <v>FATURAMENTO</v>
          </cell>
          <cell r="AQ1913">
            <v>241.25</v>
          </cell>
          <cell r="AR1913">
            <v>0</v>
          </cell>
          <cell r="AS1913">
            <v>241.25</v>
          </cell>
          <cell r="BA1913" t="e">
            <v>#N/A</v>
          </cell>
        </row>
        <row r="1914">
          <cell r="G1914" t="str">
            <v>SEPARADO</v>
          </cell>
          <cell r="H1914" t="str">
            <v>006556</v>
          </cell>
          <cell r="AP1914" t="str">
            <v>FATURAMENTO</v>
          </cell>
          <cell r="AQ1914">
            <v>241.25</v>
          </cell>
          <cell r="AR1914">
            <v>0</v>
          </cell>
          <cell r="AS1914">
            <v>241.25</v>
          </cell>
          <cell r="BA1914" t="e">
            <v>#N/A</v>
          </cell>
        </row>
        <row r="1915">
          <cell r="G1915" t="str">
            <v>SEPARADO</v>
          </cell>
          <cell r="H1915" t="str">
            <v>006556</v>
          </cell>
          <cell r="AP1915" t="str">
            <v>FATURAMENTO</v>
          </cell>
          <cell r="AQ1915">
            <v>731.47</v>
          </cell>
          <cell r="AR1915">
            <v>0</v>
          </cell>
          <cell r="AS1915">
            <v>731.47</v>
          </cell>
          <cell r="BA1915" t="e">
            <v>#N/A</v>
          </cell>
        </row>
        <row r="1916">
          <cell r="G1916" t="str">
            <v>SEPARADO</v>
          </cell>
          <cell r="H1916" t="str">
            <v>006556</v>
          </cell>
          <cell r="AP1916" t="str">
            <v>PA</v>
          </cell>
          <cell r="AQ1916">
            <v>6.4</v>
          </cell>
          <cell r="AR1916">
            <v>0</v>
          </cell>
          <cell r="AS1916">
            <v>19.200000000000003</v>
          </cell>
          <cell r="BA1916" t="str">
            <v>MECANICA</v>
          </cell>
        </row>
        <row r="1917">
          <cell r="G1917" t="str">
            <v>SEPARADO</v>
          </cell>
          <cell r="H1917" t="str">
            <v>006556</v>
          </cell>
          <cell r="AP1917" t="str">
            <v>FATURAMENTO</v>
          </cell>
          <cell r="AQ1917">
            <v>33.774999999999999</v>
          </cell>
          <cell r="AR1917">
            <v>0</v>
          </cell>
          <cell r="AS1917">
            <v>33.774999999999999</v>
          </cell>
          <cell r="BA1917" t="e">
            <v>#N/A</v>
          </cell>
        </row>
        <row r="1918">
          <cell r="G1918" t="str">
            <v>SEPARADO</v>
          </cell>
          <cell r="H1918" t="str">
            <v>006556</v>
          </cell>
          <cell r="AP1918" t="str">
            <v>FATURAMENTO</v>
          </cell>
          <cell r="AQ1918">
            <v>33.774999999999999</v>
          </cell>
          <cell r="AR1918">
            <v>0</v>
          </cell>
          <cell r="AS1918">
            <v>33.774999999999999</v>
          </cell>
          <cell r="BA1918" t="e">
            <v>#N/A</v>
          </cell>
        </row>
        <row r="1919">
          <cell r="G1919" t="str">
            <v>SEPARADO</v>
          </cell>
          <cell r="H1919" t="str">
            <v>006556</v>
          </cell>
          <cell r="AP1919" t="str">
            <v>FATURAMENTO</v>
          </cell>
          <cell r="AQ1919">
            <v>24.125</v>
          </cell>
          <cell r="AR1919">
            <v>0</v>
          </cell>
          <cell r="AS1919">
            <v>24.125</v>
          </cell>
          <cell r="BA1919" t="e">
            <v>#N/A</v>
          </cell>
        </row>
        <row r="1920">
          <cell r="G1920" t="str">
            <v>SEPARADO</v>
          </cell>
          <cell r="H1920" t="str">
            <v>006556</v>
          </cell>
          <cell r="AP1920" t="str">
            <v>FATURAMENTO</v>
          </cell>
          <cell r="AQ1920">
            <v>33.774999999999999</v>
          </cell>
          <cell r="AR1920">
            <v>0</v>
          </cell>
          <cell r="AS1920">
            <v>33.774999999999999</v>
          </cell>
          <cell r="BA1920" t="e">
            <v>#N/A</v>
          </cell>
        </row>
        <row r="1921">
          <cell r="G1921" t="str">
            <v>SEPARADO</v>
          </cell>
          <cell r="H1921" t="str">
            <v>006556</v>
          </cell>
          <cell r="AP1921" t="str">
            <v>PA</v>
          </cell>
          <cell r="AQ1921">
            <v>313.24</v>
          </cell>
          <cell r="AR1921">
            <v>6.5000000000000002E-2</v>
          </cell>
          <cell r="AS1921">
            <v>333.60059999999999</v>
          </cell>
          <cell r="BA1921" t="e">
            <v>#N/A</v>
          </cell>
        </row>
        <row r="1922">
          <cell r="G1922" t="str">
            <v>SEPARADO</v>
          </cell>
          <cell r="H1922" t="str">
            <v>006556</v>
          </cell>
          <cell r="AP1922" t="str">
            <v>PA</v>
          </cell>
          <cell r="AQ1922">
            <v>5.86</v>
          </cell>
          <cell r="AR1922">
            <v>0</v>
          </cell>
          <cell r="AS1922">
            <v>11.72</v>
          </cell>
          <cell r="BA1922" t="e">
            <v>#N/A</v>
          </cell>
        </row>
        <row r="1923">
          <cell r="G1923" t="str">
            <v>SEPARADO</v>
          </cell>
          <cell r="H1923" t="str">
            <v>006556</v>
          </cell>
          <cell r="AP1923" t="str">
            <v>PA</v>
          </cell>
          <cell r="AQ1923">
            <v>91</v>
          </cell>
          <cell r="AR1923">
            <v>6.5000000000000002E-2</v>
          </cell>
          <cell r="AS1923">
            <v>290.745</v>
          </cell>
          <cell r="BA1923" t="e">
            <v>#N/A</v>
          </cell>
        </row>
        <row r="1924">
          <cell r="G1924" t="str">
            <v>SEPARADO</v>
          </cell>
          <cell r="H1924" t="str">
            <v>006556</v>
          </cell>
          <cell r="AP1924" t="str">
            <v>PA</v>
          </cell>
          <cell r="AQ1924">
            <v>9.33</v>
          </cell>
          <cell r="AR1924">
            <v>9.7500000000000003E-2</v>
          </cell>
          <cell r="AS1924">
            <v>20.47935</v>
          </cell>
          <cell r="BA1924" t="str">
            <v>ELETRICA</v>
          </cell>
        </row>
        <row r="1925">
          <cell r="G1925" t="str">
            <v>SEPARADO</v>
          </cell>
          <cell r="H1925" t="str">
            <v>006556</v>
          </cell>
          <cell r="AP1925" t="str">
            <v>PA</v>
          </cell>
          <cell r="AQ1925">
            <v>78.838709677419303</v>
          </cell>
          <cell r="AR1925">
            <v>0</v>
          </cell>
          <cell r="AS1925">
            <v>78.838709677419303</v>
          </cell>
          <cell r="BA1925" t="e">
            <v>#N/A</v>
          </cell>
        </row>
        <row r="1926">
          <cell r="G1926" t="str">
            <v>SEPARADO</v>
          </cell>
          <cell r="H1926" t="str">
            <v>006556</v>
          </cell>
          <cell r="AP1926" t="str">
            <v>PA</v>
          </cell>
          <cell r="AQ1926">
            <v>5.58</v>
          </cell>
          <cell r="AS1926">
            <v>66.960000000000008</v>
          </cell>
          <cell r="BA1926" t="str">
            <v>KANBAN</v>
          </cell>
        </row>
        <row r="1927">
          <cell r="G1927" t="str">
            <v>SEPARADO</v>
          </cell>
          <cell r="H1927" t="str">
            <v>006556</v>
          </cell>
          <cell r="AP1927" t="str">
            <v>PA</v>
          </cell>
          <cell r="AQ1927">
            <v>5.1099999999999994</v>
          </cell>
          <cell r="AS1927">
            <v>40.879999999999995</v>
          </cell>
          <cell r="BA1927" t="str">
            <v>KANBAN</v>
          </cell>
        </row>
        <row r="1928">
          <cell r="G1928" t="str">
            <v>KANBAN</v>
          </cell>
          <cell r="H1928" t="str">
            <v>006556</v>
          </cell>
          <cell r="AP1928" t="str">
            <v>PA</v>
          </cell>
          <cell r="AQ1928">
            <v>0.85</v>
          </cell>
          <cell r="AR1928">
            <v>0</v>
          </cell>
          <cell r="AS1928">
            <v>17</v>
          </cell>
          <cell r="BA1928" t="e">
            <v>#N/A</v>
          </cell>
        </row>
        <row r="1929">
          <cell r="G1929" t="str">
            <v>SEPARADO</v>
          </cell>
          <cell r="H1929" t="str">
            <v>006556</v>
          </cell>
          <cell r="AP1929" t="str">
            <v>PA</v>
          </cell>
          <cell r="AQ1929">
            <v>28.5</v>
          </cell>
          <cell r="AS1929">
            <v>57</v>
          </cell>
          <cell r="BA1929" t="str">
            <v>MECANICA</v>
          </cell>
        </row>
        <row r="1930">
          <cell r="G1930" t="str">
            <v>SEPARADO</v>
          </cell>
          <cell r="H1930" t="str">
            <v>006556</v>
          </cell>
          <cell r="AP1930" t="str">
            <v>PA</v>
          </cell>
          <cell r="AQ1930">
            <v>57</v>
          </cell>
          <cell r="AS1930">
            <v>57</v>
          </cell>
          <cell r="BA1930" t="str">
            <v>MECANICA</v>
          </cell>
        </row>
        <row r="1931">
          <cell r="G1931" t="str">
            <v>FÁBRICA</v>
          </cell>
          <cell r="H1931" t="str">
            <v>006556</v>
          </cell>
          <cell r="AP1931" t="str">
            <v>PA</v>
          </cell>
          <cell r="AQ1931">
            <v>8.34</v>
          </cell>
          <cell r="AR1931">
            <v>0</v>
          </cell>
          <cell r="AS1931">
            <v>8.34</v>
          </cell>
          <cell r="BA1931" t="str">
            <v>MECANICA</v>
          </cell>
        </row>
        <row r="1932">
          <cell r="G1932" t="str">
            <v>SEPARADO</v>
          </cell>
          <cell r="H1932" t="str">
            <v>006556</v>
          </cell>
          <cell r="AP1932" t="str">
            <v>PA</v>
          </cell>
          <cell r="AQ1932">
            <v>13.62</v>
          </cell>
          <cell r="AS1932">
            <v>13.62</v>
          </cell>
          <cell r="BA1932" t="str">
            <v>MECANICA</v>
          </cell>
        </row>
        <row r="1933">
          <cell r="G1933" t="str">
            <v>SEPARADO</v>
          </cell>
          <cell r="H1933" t="str">
            <v>006556</v>
          </cell>
          <cell r="AP1933" t="str">
            <v>PA</v>
          </cell>
          <cell r="AQ1933">
            <v>28.5</v>
          </cell>
          <cell r="AS1933">
            <v>57</v>
          </cell>
          <cell r="BA1933" t="str">
            <v>MECANICA</v>
          </cell>
        </row>
        <row r="1934">
          <cell r="G1934" t="str">
            <v>SEPARADO</v>
          </cell>
          <cell r="H1934" t="str">
            <v>006556</v>
          </cell>
          <cell r="AP1934" t="str">
            <v>PA</v>
          </cell>
          <cell r="AQ1934">
            <v>26.88</v>
          </cell>
          <cell r="AR1934">
            <v>0</v>
          </cell>
          <cell r="AS1934">
            <v>26.88</v>
          </cell>
          <cell r="BA1934" t="str">
            <v>MECANICA</v>
          </cell>
        </row>
        <row r="1935">
          <cell r="G1935" t="str">
            <v>SEPARADO</v>
          </cell>
          <cell r="H1935" t="str">
            <v>006556</v>
          </cell>
          <cell r="AP1935" t="str">
            <v>PA</v>
          </cell>
          <cell r="AQ1935">
            <v>18.23</v>
          </cell>
          <cell r="AS1935">
            <v>18.23</v>
          </cell>
          <cell r="BA1935" t="str">
            <v>MECANICA</v>
          </cell>
        </row>
        <row r="1936">
          <cell r="G1936" t="str">
            <v>SEPARADO</v>
          </cell>
          <cell r="H1936" t="str">
            <v>006556</v>
          </cell>
          <cell r="AP1936" t="str">
            <v>PA</v>
          </cell>
          <cell r="AQ1936">
            <v>26.88</v>
          </cell>
          <cell r="AR1936">
            <v>0</v>
          </cell>
          <cell r="AS1936">
            <v>26.88</v>
          </cell>
          <cell r="BA1936" t="str">
            <v>MECANICA</v>
          </cell>
        </row>
        <row r="1937">
          <cell r="G1937" t="str">
            <v>SEPARADO</v>
          </cell>
          <cell r="H1937" t="str">
            <v>006556</v>
          </cell>
          <cell r="AP1937" t="str">
            <v>PA</v>
          </cell>
          <cell r="AQ1937">
            <v>190.69</v>
          </cell>
          <cell r="AS1937">
            <v>190.69</v>
          </cell>
          <cell r="BA1937" t="str">
            <v>MECANICA</v>
          </cell>
        </row>
        <row r="1938">
          <cell r="G1938" t="str">
            <v>SEPARADO</v>
          </cell>
          <cell r="H1938" t="str">
            <v>006556</v>
          </cell>
          <cell r="AP1938" t="str">
            <v>PA</v>
          </cell>
          <cell r="AQ1938">
            <v>26.88</v>
          </cell>
          <cell r="AR1938">
            <v>0</v>
          </cell>
          <cell r="AS1938">
            <v>26.88</v>
          </cell>
          <cell r="BA1938" t="str">
            <v>MECANICA</v>
          </cell>
        </row>
        <row r="1939">
          <cell r="G1939" t="str">
            <v>SEPARADO</v>
          </cell>
          <cell r="H1939" t="str">
            <v>006556</v>
          </cell>
          <cell r="AP1939" t="str">
            <v>PA</v>
          </cell>
          <cell r="AQ1939">
            <v>4.1500000000000004</v>
          </cell>
          <cell r="AR1939">
            <v>0</v>
          </cell>
          <cell r="AS1939">
            <v>8.3000000000000007</v>
          </cell>
          <cell r="BA1939" t="str">
            <v>MECANICA</v>
          </cell>
        </row>
        <row r="1940">
          <cell r="G1940" t="str">
            <v>SEPARADO</v>
          </cell>
          <cell r="H1940" t="str">
            <v>006556</v>
          </cell>
          <cell r="AP1940" t="str">
            <v>PA</v>
          </cell>
          <cell r="AQ1940">
            <v>0</v>
          </cell>
          <cell r="AS1940">
            <v>0</v>
          </cell>
          <cell r="BA1940" t="str">
            <v>KANBAN</v>
          </cell>
        </row>
        <row r="1941">
          <cell r="G1941" t="str">
            <v>SEPARADO</v>
          </cell>
          <cell r="H1941" t="str">
            <v>006556</v>
          </cell>
          <cell r="AP1941" t="str">
            <v>PA</v>
          </cell>
          <cell r="AQ1941">
            <v>35.25</v>
          </cell>
          <cell r="AS1941">
            <v>35.25</v>
          </cell>
          <cell r="BA1941" t="str">
            <v>MECANICA</v>
          </cell>
        </row>
        <row r="1942">
          <cell r="G1942" t="str">
            <v>SEPARADO</v>
          </cell>
          <cell r="H1942" t="str">
            <v>006556</v>
          </cell>
          <cell r="AP1942" t="str">
            <v>PA</v>
          </cell>
          <cell r="AQ1942">
            <v>62.82</v>
          </cell>
          <cell r="AR1942">
            <v>0</v>
          </cell>
          <cell r="AS1942">
            <v>62.82</v>
          </cell>
          <cell r="BA1942" t="str">
            <v>MECANICA</v>
          </cell>
        </row>
        <row r="1943">
          <cell r="G1943" t="str">
            <v>SEPARADO</v>
          </cell>
          <cell r="H1943" t="str">
            <v>006556</v>
          </cell>
          <cell r="AP1943" t="str">
            <v>PA</v>
          </cell>
          <cell r="AQ1943">
            <v>27.95</v>
          </cell>
          <cell r="AR1943">
            <v>6.5000000000000002E-2</v>
          </cell>
          <cell r="AS1943">
            <v>29.766749999999998</v>
          </cell>
          <cell r="BA1943" t="str">
            <v>ELETRICA</v>
          </cell>
        </row>
        <row r="1944">
          <cell r="G1944" t="str">
            <v>SEPARADO</v>
          </cell>
          <cell r="H1944" t="str">
            <v>006556</v>
          </cell>
          <cell r="AP1944" t="str">
            <v>PA</v>
          </cell>
          <cell r="AQ1944">
            <v>0</v>
          </cell>
          <cell r="AS1944">
            <v>0</v>
          </cell>
          <cell r="BA1944" t="str">
            <v>ELETRICA</v>
          </cell>
        </row>
        <row r="1945">
          <cell r="G1945" t="str">
            <v>SEPARADO</v>
          </cell>
          <cell r="H1945" t="str">
            <v>006556</v>
          </cell>
          <cell r="AP1945" t="str">
            <v>PA</v>
          </cell>
          <cell r="AQ1945">
            <v>37.090000000000003</v>
          </cell>
          <cell r="AS1945">
            <v>74.180000000000007</v>
          </cell>
          <cell r="BA1945" t="str">
            <v>ELETRICA</v>
          </cell>
        </row>
        <row r="1946">
          <cell r="G1946" t="str">
            <v>SEPARADO</v>
          </cell>
          <cell r="H1946" t="str">
            <v>006556</v>
          </cell>
          <cell r="AP1946" t="str">
            <v>PA</v>
          </cell>
          <cell r="AQ1946">
            <v>10.2811</v>
          </cell>
          <cell r="AS1946">
            <v>5.1405500000000002</v>
          </cell>
          <cell r="BA1946" t="str">
            <v>KANBAN</v>
          </cell>
        </row>
        <row r="1947">
          <cell r="G1947" t="str">
            <v>SEPARADO</v>
          </cell>
          <cell r="H1947" t="str">
            <v>006556</v>
          </cell>
          <cell r="AP1947" t="str">
            <v>PA</v>
          </cell>
          <cell r="AQ1947">
            <v>0</v>
          </cell>
          <cell r="AS1947">
            <v>0</v>
          </cell>
          <cell r="BA1947" t="e">
            <v>#N/A</v>
          </cell>
        </row>
        <row r="1948">
          <cell r="G1948" t="str">
            <v>SEPARADO</v>
          </cell>
          <cell r="H1948" t="str">
            <v>006556</v>
          </cell>
          <cell r="AP1948" t="str">
            <v>FATURAMENTO</v>
          </cell>
          <cell r="AQ1948">
            <v>27.02</v>
          </cell>
          <cell r="AR1948">
            <v>0</v>
          </cell>
          <cell r="AS1948">
            <v>27.02</v>
          </cell>
          <cell r="BA1948" t="e">
            <v>#N/A</v>
          </cell>
        </row>
        <row r="1949">
          <cell r="G1949" t="str">
            <v>SEPARADO</v>
          </cell>
          <cell r="H1949" t="str">
            <v>006556</v>
          </cell>
          <cell r="AP1949" t="str">
            <v>PA</v>
          </cell>
          <cell r="AQ1949">
            <v>0</v>
          </cell>
          <cell r="AS1949">
            <v>0</v>
          </cell>
          <cell r="BA1949" t="str">
            <v>ELETRICA</v>
          </cell>
        </row>
        <row r="1950">
          <cell r="G1950" t="str">
            <v>SEPARADO</v>
          </cell>
          <cell r="H1950" t="str">
            <v>006556</v>
          </cell>
          <cell r="AP1950" t="str">
            <v>PA</v>
          </cell>
          <cell r="AQ1950">
            <v>35</v>
          </cell>
          <cell r="AS1950">
            <v>35</v>
          </cell>
          <cell r="BA1950" t="e">
            <v>#N/A</v>
          </cell>
        </row>
        <row r="1951">
          <cell r="G1951" t="str">
            <v>SEPARADO</v>
          </cell>
          <cell r="H1951" t="str">
            <v>006556</v>
          </cell>
          <cell r="AP1951" t="str">
            <v>PA</v>
          </cell>
          <cell r="AQ1951">
            <v>5.86</v>
          </cell>
          <cell r="AR1951">
            <v>0</v>
          </cell>
          <cell r="AS1951">
            <v>23.44</v>
          </cell>
          <cell r="BA1951" t="e">
            <v>#N/A</v>
          </cell>
        </row>
        <row r="1952">
          <cell r="G1952" t="str">
            <v>SEPARADO</v>
          </cell>
          <cell r="H1952" t="str">
            <v>006556</v>
          </cell>
          <cell r="AP1952" t="str">
            <v>PA</v>
          </cell>
          <cell r="AQ1952">
            <v>842.74</v>
          </cell>
          <cell r="AR1952">
            <v>0</v>
          </cell>
          <cell r="AS1952">
            <v>842.74</v>
          </cell>
          <cell r="BA1952" t="str">
            <v>ELETRICA</v>
          </cell>
        </row>
        <row r="1953">
          <cell r="G1953" t="str">
            <v>SEPARADO</v>
          </cell>
          <cell r="H1953" t="str">
            <v>006556</v>
          </cell>
          <cell r="AP1953" t="str">
            <v>PA</v>
          </cell>
          <cell r="AQ1953">
            <v>466.33</v>
          </cell>
          <cell r="AR1953">
            <v>0</v>
          </cell>
          <cell r="AS1953">
            <v>466.33</v>
          </cell>
          <cell r="BA1953" t="e">
            <v>#N/A</v>
          </cell>
        </row>
        <row r="1954">
          <cell r="G1954" t="str">
            <v>SEPARADO</v>
          </cell>
          <cell r="H1954" t="str">
            <v>006556</v>
          </cell>
          <cell r="AP1954" t="str">
            <v>PA</v>
          </cell>
          <cell r="AQ1954">
            <v>5.55</v>
          </cell>
          <cell r="AR1954">
            <v>9.7500000000000003E-2</v>
          </cell>
          <cell r="AS1954">
            <v>6.0911249999999999</v>
          </cell>
          <cell r="BA1954" t="str">
            <v>SHEET METAL</v>
          </cell>
        </row>
        <row r="1955">
          <cell r="G1955" t="str">
            <v>SEPARADO</v>
          </cell>
          <cell r="H1955" t="str">
            <v>006556</v>
          </cell>
          <cell r="AP1955" t="str">
            <v>PA</v>
          </cell>
          <cell r="AQ1955">
            <v>9.33</v>
          </cell>
          <cell r="AR1955">
            <v>9.7500000000000003E-2</v>
          </cell>
          <cell r="AS1955">
            <v>10.239675</v>
          </cell>
          <cell r="BA1955" t="str">
            <v>ELETRICA</v>
          </cell>
        </row>
        <row r="1956">
          <cell r="G1956" t="str">
            <v>SEPARADO</v>
          </cell>
          <cell r="H1956" t="str">
            <v>006556</v>
          </cell>
          <cell r="AP1956" t="str">
            <v>PA</v>
          </cell>
          <cell r="AQ1956">
            <v>40.97</v>
          </cell>
          <cell r="AR1956">
            <v>9.7500000000000003E-2</v>
          </cell>
          <cell r="AS1956">
            <v>44.964574999999996</v>
          </cell>
          <cell r="BA1956" t="str">
            <v>ELETRICA</v>
          </cell>
        </row>
        <row r="1957">
          <cell r="G1957" t="str">
            <v>SEPARADO</v>
          </cell>
          <cell r="H1957" t="str">
            <v>006556</v>
          </cell>
          <cell r="AP1957" t="str">
            <v>PA</v>
          </cell>
          <cell r="AQ1957">
            <v>25.7</v>
          </cell>
          <cell r="AS1957">
            <v>25.7</v>
          </cell>
          <cell r="BA1957" t="str">
            <v>ELETRICA</v>
          </cell>
        </row>
        <row r="1958">
          <cell r="G1958" t="str">
            <v>SEPARADO</v>
          </cell>
          <cell r="H1958" t="str">
            <v>006556</v>
          </cell>
          <cell r="AP1958" t="str">
            <v>PA</v>
          </cell>
          <cell r="AQ1958">
            <v>2.4971000000000001</v>
          </cell>
          <cell r="AR1958">
            <v>0</v>
          </cell>
          <cell r="AS1958">
            <v>60.679530000000007</v>
          </cell>
          <cell r="BA1958" t="e">
            <v>#N/A</v>
          </cell>
        </row>
        <row r="1959">
          <cell r="G1959" t="str">
            <v>SEPARADO</v>
          </cell>
          <cell r="H1959" t="str">
            <v>006556</v>
          </cell>
          <cell r="AP1959" t="str">
            <v>PA</v>
          </cell>
          <cell r="AQ1959">
            <v>16.100000000000001</v>
          </cell>
          <cell r="AS1959">
            <v>16.100000000000001</v>
          </cell>
          <cell r="BA1959" t="str">
            <v>KANBAN</v>
          </cell>
        </row>
        <row r="1960">
          <cell r="G1960" t="str">
            <v>SEPARADO</v>
          </cell>
          <cell r="H1960" t="str">
            <v>006556</v>
          </cell>
          <cell r="AP1960" t="str">
            <v>PA</v>
          </cell>
          <cell r="AQ1960">
            <v>16.39</v>
          </cell>
          <cell r="AS1960">
            <v>16.39</v>
          </cell>
          <cell r="BA1960" t="str">
            <v>KANBAN</v>
          </cell>
        </row>
        <row r="1961">
          <cell r="G1961" t="str">
            <v>SEPARADO</v>
          </cell>
          <cell r="H1961" t="str">
            <v>006556</v>
          </cell>
          <cell r="AP1961" t="str">
            <v>PAGO</v>
          </cell>
          <cell r="AQ1961">
            <v>1.9</v>
          </cell>
          <cell r="AR1961">
            <v>9.7500000000000003E-2</v>
          </cell>
          <cell r="AS1961">
            <v>14.596749999999998</v>
          </cell>
          <cell r="BA1961" t="e">
            <v>#N/A</v>
          </cell>
        </row>
        <row r="1962">
          <cell r="G1962" t="str">
            <v>RETIRADO</v>
          </cell>
          <cell r="H1962" t="str">
            <v>006556</v>
          </cell>
          <cell r="AP1962" t="str">
            <v>PAGO</v>
          </cell>
          <cell r="AQ1962">
            <v>7.42</v>
          </cell>
          <cell r="AR1962">
            <v>9.7500000000000003E-2</v>
          </cell>
          <cell r="AS1962">
            <v>8.1434499999999996</v>
          </cell>
          <cell r="BA1962" t="e">
            <v>#N/A</v>
          </cell>
        </row>
        <row r="1963">
          <cell r="G1963" t="str">
            <v>SEPARADO</v>
          </cell>
          <cell r="H1963" t="str">
            <v>006556</v>
          </cell>
          <cell r="AP1963" t="str">
            <v>PAGO</v>
          </cell>
          <cell r="AQ1963">
            <v>2.0099999999999998</v>
          </cell>
          <cell r="AR1963">
            <v>9.7500000000000003E-2</v>
          </cell>
          <cell r="AS1963">
            <v>2.2059749999999996</v>
          </cell>
          <cell r="BA1963" t="e">
            <v>#N/A</v>
          </cell>
        </row>
        <row r="1964">
          <cell r="G1964" t="str">
            <v>SEPARADO</v>
          </cell>
          <cell r="H1964" t="str">
            <v>006556</v>
          </cell>
          <cell r="AP1964" t="str">
            <v>PAGO</v>
          </cell>
          <cell r="AQ1964">
            <v>1.38</v>
          </cell>
          <cell r="AR1964">
            <v>9.7500000000000003E-2</v>
          </cell>
          <cell r="AS1964">
            <v>3.0290999999999997</v>
          </cell>
          <cell r="BA1964" t="e">
            <v>#N/A</v>
          </cell>
        </row>
        <row r="1965">
          <cell r="G1965" t="str">
            <v>FÁBRICA</v>
          </cell>
          <cell r="H1965" t="str">
            <v>006556</v>
          </cell>
          <cell r="AP1965" t="str">
            <v>PAGO</v>
          </cell>
          <cell r="AQ1965">
            <v>2.06</v>
          </cell>
          <cell r="AR1965">
            <v>9.7500000000000003E-2</v>
          </cell>
          <cell r="AS1965">
            <v>2.26085</v>
          </cell>
          <cell r="BA1965" t="e">
            <v>#N/A</v>
          </cell>
        </row>
        <row r="1966">
          <cell r="G1966" t="str">
            <v>SEPARADO</v>
          </cell>
          <cell r="H1966" t="str">
            <v>006556</v>
          </cell>
          <cell r="AP1966" t="str">
            <v>PA</v>
          </cell>
          <cell r="AQ1966">
            <v>170.95160000000001</v>
          </cell>
          <cell r="AR1966">
            <v>0</v>
          </cell>
          <cell r="AS1966">
            <v>34.190320000000007</v>
          </cell>
          <cell r="BA1966" t="str">
            <v>ELETRICA</v>
          </cell>
        </row>
        <row r="1967">
          <cell r="G1967" t="str">
            <v>SEPARADO</v>
          </cell>
          <cell r="H1967" t="str">
            <v>006556</v>
          </cell>
          <cell r="AP1967" t="str">
            <v>PA</v>
          </cell>
          <cell r="AQ1967">
            <v>92.68</v>
          </cell>
          <cell r="AR1967">
            <v>9.7500000000000003E-2</v>
          </cell>
          <cell r="AS1967">
            <v>101.7163</v>
          </cell>
          <cell r="BA1967" t="str">
            <v>ELETRICA</v>
          </cell>
        </row>
        <row r="1968">
          <cell r="G1968" t="str">
            <v>SEPARADO</v>
          </cell>
          <cell r="H1968" t="str">
            <v>006556</v>
          </cell>
          <cell r="AP1968" t="str">
            <v>PA</v>
          </cell>
          <cell r="AQ1968">
            <v>756.87</v>
          </cell>
          <cell r="AR1968">
            <v>3.2500000000000001E-2</v>
          </cell>
          <cell r="AS1968">
            <v>1562.9365499999999</v>
          </cell>
          <cell r="BA1968" t="e">
            <v>#N/A</v>
          </cell>
        </row>
        <row r="1969">
          <cell r="G1969" t="str">
            <v>SEPARADO</v>
          </cell>
          <cell r="H1969" t="str">
            <v>006556</v>
          </cell>
          <cell r="AP1969" t="str">
            <v>PA</v>
          </cell>
          <cell r="AQ1969">
            <v>0</v>
          </cell>
          <cell r="AS1969">
            <v>0</v>
          </cell>
          <cell r="BA1969" t="e">
            <v>#N/A</v>
          </cell>
        </row>
        <row r="1970">
          <cell r="G1970" t="str">
            <v>SEPARADO</v>
          </cell>
          <cell r="H1970" t="str">
            <v>006556</v>
          </cell>
          <cell r="AP1970" t="str">
            <v>PA</v>
          </cell>
          <cell r="AQ1970">
            <v>0</v>
          </cell>
          <cell r="AS1970">
            <v>0</v>
          </cell>
          <cell r="BA1970" t="e">
            <v>#N/A</v>
          </cell>
        </row>
        <row r="1971">
          <cell r="G1971" t="str">
            <v>SEPARADO</v>
          </cell>
          <cell r="H1971" t="str">
            <v>006556</v>
          </cell>
          <cell r="AP1971" t="str">
            <v>PA</v>
          </cell>
          <cell r="AQ1971">
            <v>70.95</v>
          </cell>
          <cell r="AS1971">
            <v>53.212500000000006</v>
          </cell>
          <cell r="BA1971" t="str">
            <v>ELETRICA</v>
          </cell>
        </row>
        <row r="1972">
          <cell r="G1972" t="str">
            <v>SEPARADO</v>
          </cell>
          <cell r="H1972" t="str">
            <v>006556</v>
          </cell>
          <cell r="AP1972" t="str">
            <v>PA</v>
          </cell>
          <cell r="AQ1972">
            <v>0</v>
          </cell>
          <cell r="AS1972">
            <v>0</v>
          </cell>
          <cell r="BA1972" t="e">
            <v>#N/A</v>
          </cell>
        </row>
        <row r="1973">
          <cell r="G1973" t="str">
            <v>SEPARADO</v>
          </cell>
          <cell r="H1973" t="str">
            <v>006556</v>
          </cell>
          <cell r="AP1973" t="str">
            <v>PA</v>
          </cell>
          <cell r="AQ1973">
            <v>28.688400000000001</v>
          </cell>
          <cell r="AR1973">
            <v>9.7500000000000003E-2</v>
          </cell>
          <cell r="AS1973">
            <v>125.94207600000001</v>
          </cell>
          <cell r="BA1973" t="e">
            <v>#N/A</v>
          </cell>
        </row>
        <row r="1974">
          <cell r="G1974" t="str">
            <v>SEPARADO</v>
          </cell>
          <cell r="H1974" t="str">
            <v>006556</v>
          </cell>
          <cell r="AP1974" t="str">
            <v>PA</v>
          </cell>
          <cell r="AQ1974">
            <v>0</v>
          </cell>
          <cell r="AS1974">
            <v>0</v>
          </cell>
          <cell r="BA1974" t="e">
            <v>#N/A</v>
          </cell>
        </row>
        <row r="1975">
          <cell r="G1975" t="str">
            <v>SEPARADO</v>
          </cell>
          <cell r="H1975" t="str">
            <v>006556</v>
          </cell>
          <cell r="AP1975" t="str">
            <v>FATURAMENTO</v>
          </cell>
          <cell r="AQ1975">
            <v>0</v>
          </cell>
          <cell r="AR1975">
            <v>0</v>
          </cell>
          <cell r="AS1975">
            <v>0</v>
          </cell>
          <cell r="BA1975" t="str">
            <v>ELETRICA</v>
          </cell>
        </row>
        <row r="1976">
          <cell r="G1976" t="str">
            <v>SEPARADO</v>
          </cell>
          <cell r="H1976" t="str">
            <v>006556</v>
          </cell>
          <cell r="AP1976" t="str">
            <v>FATURAMENTO</v>
          </cell>
          <cell r="AQ1976">
            <v>0</v>
          </cell>
          <cell r="AR1976">
            <v>0</v>
          </cell>
          <cell r="AS1976">
            <v>0</v>
          </cell>
          <cell r="BA1976" t="str">
            <v>SHEET METAL</v>
          </cell>
        </row>
        <row r="1977">
          <cell r="G1977" t="str">
            <v>SEPARADO</v>
          </cell>
          <cell r="H1977" t="str">
            <v>006556</v>
          </cell>
          <cell r="AP1977" t="str">
            <v>FATURAMENTO</v>
          </cell>
          <cell r="AQ1977">
            <v>24.125</v>
          </cell>
          <cell r="AR1977">
            <v>0</v>
          </cell>
          <cell r="AS1977">
            <v>24.125</v>
          </cell>
          <cell r="BA1977" t="e">
            <v>#N/A</v>
          </cell>
        </row>
        <row r="1978">
          <cell r="G1978" t="str">
            <v>SEPARADO</v>
          </cell>
          <cell r="H1978" t="str">
            <v>006556</v>
          </cell>
          <cell r="AP1978" t="str">
            <v>FATURAMENTO</v>
          </cell>
          <cell r="AQ1978">
            <v>24.125</v>
          </cell>
          <cell r="AR1978">
            <v>0</v>
          </cell>
          <cell r="AS1978">
            <v>48.25</v>
          </cell>
          <cell r="BA1978" t="e">
            <v>#N/A</v>
          </cell>
        </row>
        <row r="1979">
          <cell r="G1979" t="str">
            <v>SEPARADO</v>
          </cell>
          <cell r="H1979" t="str">
            <v>006556</v>
          </cell>
          <cell r="AP1979" t="str">
            <v>FATURAMENTO</v>
          </cell>
          <cell r="AQ1979">
            <v>627.25</v>
          </cell>
          <cell r="AR1979">
            <v>0</v>
          </cell>
          <cell r="AS1979">
            <v>627.25</v>
          </cell>
          <cell r="BA1979" t="e">
            <v>#N/A</v>
          </cell>
        </row>
        <row r="1980">
          <cell r="G1980" t="str">
            <v>RETIRADO</v>
          </cell>
          <cell r="H1980" t="str">
            <v>006556</v>
          </cell>
          <cell r="AP1980" t="str">
            <v>PA</v>
          </cell>
          <cell r="AQ1980">
            <v>0</v>
          </cell>
          <cell r="AS1980">
            <v>0</v>
          </cell>
          <cell r="BA1980">
            <v>0</v>
          </cell>
        </row>
        <row r="1981">
          <cell r="G1981" t="str">
            <v>SEPARADO</v>
          </cell>
          <cell r="H1981" t="str">
            <v>006556</v>
          </cell>
          <cell r="AP1981" t="str">
            <v>PA</v>
          </cell>
          <cell r="AQ1981">
            <v>0</v>
          </cell>
          <cell r="AR1981">
            <v>0</v>
          </cell>
          <cell r="AS1981">
            <v>0</v>
          </cell>
          <cell r="BA1981" t="e">
            <v>#N/A</v>
          </cell>
        </row>
        <row r="1982">
          <cell r="G1982" t="str">
            <v>SEPARADO</v>
          </cell>
          <cell r="H1982" t="str">
            <v>006556</v>
          </cell>
          <cell r="AP1982" t="str">
            <v>PA</v>
          </cell>
          <cell r="AQ1982">
            <v>0</v>
          </cell>
          <cell r="AR1982">
            <v>0</v>
          </cell>
          <cell r="AS1982">
            <v>0</v>
          </cell>
          <cell r="BA1982" t="e">
            <v>#N/A</v>
          </cell>
        </row>
        <row r="1983">
          <cell r="G1983" t="str">
            <v>SEPARADO</v>
          </cell>
          <cell r="H1983" t="str">
            <v>006556</v>
          </cell>
          <cell r="AP1983" t="str">
            <v>PA</v>
          </cell>
          <cell r="AQ1983">
            <v>995.11</v>
          </cell>
          <cell r="AR1983">
            <v>0</v>
          </cell>
          <cell r="AS1983">
            <v>995.11</v>
          </cell>
          <cell r="BA1983" t="str">
            <v>ELETRICA</v>
          </cell>
        </row>
        <row r="1984">
          <cell r="G1984" t="str">
            <v>SEPARADO</v>
          </cell>
          <cell r="H1984" t="str">
            <v>006558</v>
          </cell>
          <cell r="AP1984" t="str">
            <v>PA</v>
          </cell>
          <cell r="AQ1984">
            <v>210.79</v>
          </cell>
          <cell r="AS1984">
            <v>210.79</v>
          </cell>
          <cell r="BA1984" t="str">
            <v>ELETRICA</v>
          </cell>
        </row>
        <row r="1985">
          <cell r="G1985" t="str">
            <v>SEPARADO</v>
          </cell>
          <cell r="H1985" t="str">
            <v>006558</v>
          </cell>
          <cell r="AP1985" t="str">
            <v>PA</v>
          </cell>
          <cell r="AQ1985">
            <v>0</v>
          </cell>
          <cell r="AS1985">
            <v>0</v>
          </cell>
          <cell r="BA1985" t="e">
            <v>#N/A</v>
          </cell>
        </row>
        <row r="1986">
          <cell r="G1986" t="str">
            <v>SEPARADO</v>
          </cell>
          <cell r="H1986" t="str">
            <v>006558</v>
          </cell>
          <cell r="AP1986" t="str">
            <v>PA</v>
          </cell>
          <cell r="AQ1986">
            <v>53.25</v>
          </cell>
          <cell r="AS1986">
            <v>149.1</v>
          </cell>
          <cell r="BA1986" t="e">
            <v>#N/A</v>
          </cell>
        </row>
        <row r="1987">
          <cell r="G1987" t="str">
            <v>SEPARADO</v>
          </cell>
          <cell r="H1987" t="str">
            <v>006558</v>
          </cell>
          <cell r="AP1987" t="str">
            <v>PA</v>
          </cell>
          <cell r="AQ1987">
            <v>9.06</v>
          </cell>
          <cell r="AS1987">
            <v>18.12</v>
          </cell>
          <cell r="BA1987" t="str">
            <v>ELETRICA</v>
          </cell>
        </row>
        <row r="1988">
          <cell r="G1988" t="str">
            <v>SEPARADO</v>
          </cell>
          <cell r="H1988" t="str">
            <v>006558</v>
          </cell>
          <cell r="AP1988" t="str">
            <v>FATURAMENTO</v>
          </cell>
          <cell r="AQ1988">
            <v>33.774999999999999</v>
          </cell>
          <cell r="AR1988">
            <v>0</v>
          </cell>
          <cell r="AS1988">
            <v>135.1</v>
          </cell>
          <cell r="BA1988">
            <v>0</v>
          </cell>
        </row>
        <row r="1989">
          <cell r="G1989" t="str">
            <v>SEPARADO</v>
          </cell>
          <cell r="H1989" t="str">
            <v>006558</v>
          </cell>
          <cell r="AP1989" t="str">
            <v>PA</v>
          </cell>
          <cell r="AQ1989">
            <v>14</v>
          </cell>
          <cell r="AS1989">
            <v>14</v>
          </cell>
          <cell r="BA1989" t="str">
            <v>MECANICA</v>
          </cell>
        </row>
        <row r="1990">
          <cell r="G1990" t="str">
            <v>SEPARADO</v>
          </cell>
          <cell r="H1990" t="str">
            <v>006558</v>
          </cell>
          <cell r="AP1990" t="str">
            <v>PA</v>
          </cell>
          <cell r="AQ1990">
            <v>0</v>
          </cell>
          <cell r="AS1990">
            <v>0</v>
          </cell>
          <cell r="BA1990" t="e">
            <v>#N/A</v>
          </cell>
        </row>
        <row r="1991">
          <cell r="G1991" t="str">
            <v>KANBAN</v>
          </cell>
          <cell r="H1991" t="str">
            <v>006558</v>
          </cell>
          <cell r="AP1991" t="str">
            <v>PA</v>
          </cell>
          <cell r="AQ1991">
            <v>1.1499999999999999</v>
          </cell>
          <cell r="AS1991">
            <v>23</v>
          </cell>
          <cell r="BA1991" t="e">
            <v>#N/A</v>
          </cell>
        </row>
        <row r="1992">
          <cell r="G1992" t="str">
            <v>FALTA</v>
          </cell>
          <cell r="H1992" t="str">
            <v>006558</v>
          </cell>
          <cell r="AP1992" t="str">
            <v>FATURAMENTO</v>
          </cell>
          <cell r="AQ1992">
            <v>24.125</v>
          </cell>
          <cell r="AR1992">
            <v>0</v>
          </cell>
          <cell r="AS1992">
            <v>48.25</v>
          </cell>
          <cell r="BA1992" t="str">
            <v>MECANICA</v>
          </cell>
        </row>
        <row r="1993">
          <cell r="G1993" t="str">
            <v>SEPARADO</v>
          </cell>
          <cell r="H1993" t="str">
            <v>006558</v>
          </cell>
          <cell r="AP1993" t="str">
            <v>PA</v>
          </cell>
          <cell r="AQ1993">
            <v>8548.9321</v>
          </cell>
          <cell r="AS1993">
            <v>8548.9321</v>
          </cell>
          <cell r="BA1993" t="str">
            <v>ELETRICA</v>
          </cell>
        </row>
        <row r="1994">
          <cell r="G1994" t="str">
            <v>SEPARADO</v>
          </cell>
          <cell r="H1994" t="str">
            <v>006558</v>
          </cell>
          <cell r="AP1994" t="str">
            <v>PA</v>
          </cell>
          <cell r="AQ1994">
            <v>4.1500000000000004</v>
          </cell>
          <cell r="AR1994">
            <v>0</v>
          </cell>
          <cell r="AS1994">
            <v>16.600000000000001</v>
          </cell>
          <cell r="BA1994" t="str">
            <v>MECANICA</v>
          </cell>
        </row>
        <row r="1995">
          <cell r="G1995" t="str">
            <v>SEPARADO</v>
          </cell>
          <cell r="H1995" t="str">
            <v>006558</v>
          </cell>
          <cell r="AP1995" t="str">
            <v>PA</v>
          </cell>
          <cell r="AQ1995">
            <v>28</v>
          </cell>
          <cell r="AR1995">
            <v>6.5000000000000002E-2</v>
          </cell>
          <cell r="AS1995">
            <v>29.82</v>
          </cell>
          <cell r="BA1995" t="str">
            <v>MECANICA</v>
          </cell>
        </row>
        <row r="1996">
          <cell r="G1996" t="str">
            <v>FÁBRICA</v>
          </cell>
          <cell r="H1996" t="str">
            <v>006558</v>
          </cell>
          <cell r="AP1996" t="str">
            <v>PA</v>
          </cell>
          <cell r="AQ1996">
            <v>5</v>
          </cell>
          <cell r="AR1996">
            <v>0</v>
          </cell>
          <cell r="AS1996">
            <v>5</v>
          </cell>
          <cell r="BA1996" t="str">
            <v>MECANICA</v>
          </cell>
        </row>
        <row r="1997">
          <cell r="G1997" t="str">
            <v>FÁBRICA</v>
          </cell>
          <cell r="H1997" t="str">
            <v>006558</v>
          </cell>
          <cell r="AP1997" t="str">
            <v>PA</v>
          </cell>
          <cell r="AQ1997">
            <v>6</v>
          </cell>
          <cell r="AR1997">
            <v>0</v>
          </cell>
          <cell r="AS1997">
            <v>6</v>
          </cell>
          <cell r="BA1997" t="str">
            <v>MECANICA</v>
          </cell>
        </row>
        <row r="1998">
          <cell r="G1998" t="str">
            <v>KANBAN</v>
          </cell>
          <cell r="H1998" t="str">
            <v>006558</v>
          </cell>
          <cell r="AP1998" t="str">
            <v>PA</v>
          </cell>
          <cell r="AQ1998">
            <v>102.78</v>
          </cell>
          <cell r="AS1998">
            <v>61.667999999999999</v>
          </cell>
          <cell r="BA1998" t="str">
            <v>KANBAN</v>
          </cell>
        </row>
        <row r="1999">
          <cell r="G1999" t="str">
            <v>KANBAN</v>
          </cell>
          <cell r="H1999" t="str">
            <v>006558</v>
          </cell>
          <cell r="AP1999" t="str">
            <v>PA</v>
          </cell>
          <cell r="AQ1999">
            <v>138.6</v>
          </cell>
          <cell r="AS1999">
            <v>83.16</v>
          </cell>
          <cell r="BA1999" t="str">
            <v>KANBAN</v>
          </cell>
        </row>
        <row r="2000">
          <cell r="G2000" t="str">
            <v>SEPARADO</v>
          </cell>
          <cell r="H2000" t="str">
            <v>006558</v>
          </cell>
          <cell r="AP2000" t="str">
            <v>PA</v>
          </cell>
          <cell r="AQ2000">
            <v>25322.58</v>
          </cell>
          <cell r="AR2000">
            <v>0</v>
          </cell>
          <cell r="AS2000">
            <v>25322.58</v>
          </cell>
          <cell r="BA2000" t="str">
            <v>MOTOR</v>
          </cell>
        </row>
        <row r="2001">
          <cell r="G2001" t="str">
            <v>SEPARADO</v>
          </cell>
          <cell r="H2001" t="str">
            <v>006558</v>
          </cell>
          <cell r="AP2001" t="str">
            <v>PA</v>
          </cell>
          <cell r="AQ2001">
            <v>10554.29</v>
          </cell>
          <cell r="AR2001">
            <v>0</v>
          </cell>
          <cell r="AS2001">
            <v>10554.29</v>
          </cell>
          <cell r="BA2001" t="str">
            <v>ALTERNADOR</v>
          </cell>
        </row>
        <row r="2002">
          <cell r="G2002" t="str">
            <v>SEPARADO</v>
          </cell>
          <cell r="H2002" t="str">
            <v>006558</v>
          </cell>
          <cell r="AP2002" t="str">
            <v>PA</v>
          </cell>
          <cell r="AQ2002">
            <v>900</v>
          </cell>
          <cell r="AR2002">
            <v>0</v>
          </cell>
          <cell r="AS2002">
            <v>900</v>
          </cell>
          <cell r="BA2002" t="e">
            <v>#N/A</v>
          </cell>
        </row>
        <row r="2003">
          <cell r="G2003" t="str">
            <v>SEPARADO</v>
          </cell>
          <cell r="H2003" t="str">
            <v>006558</v>
          </cell>
          <cell r="AP2003" t="str">
            <v>PA</v>
          </cell>
          <cell r="AQ2003">
            <v>48</v>
          </cell>
          <cell r="AR2003">
            <v>0</v>
          </cell>
          <cell r="AS2003">
            <v>48</v>
          </cell>
          <cell r="BA2003" t="str">
            <v>SHEET METAL</v>
          </cell>
        </row>
        <row r="2004">
          <cell r="G2004" t="str">
            <v>SEPARADO</v>
          </cell>
          <cell r="H2004" t="str">
            <v>006558</v>
          </cell>
          <cell r="AP2004" t="str">
            <v>FATURAMENTO</v>
          </cell>
          <cell r="AQ2004">
            <v>72.375</v>
          </cell>
          <cell r="AR2004">
            <v>0</v>
          </cell>
          <cell r="AS2004">
            <v>72.375</v>
          </cell>
          <cell r="BA2004" t="str">
            <v>MECANICA</v>
          </cell>
        </row>
        <row r="2005">
          <cell r="G2005" t="str">
            <v>SEPARADO</v>
          </cell>
          <cell r="H2005" t="str">
            <v>006558</v>
          </cell>
          <cell r="AP2005" t="str">
            <v>FATURAMENTO</v>
          </cell>
          <cell r="AQ2005">
            <v>33.774999999999999</v>
          </cell>
          <cell r="AR2005">
            <v>0</v>
          </cell>
          <cell r="AS2005">
            <v>67.55</v>
          </cell>
          <cell r="BA2005" t="str">
            <v>MECANICA</v>
          </cell>
        </row>
        <row r="2006">
          <cell r="G2006" t="str">
            <v>SEPARADO</v>
          </cell>
          <cell r="H2006" t="str">
            <v>006558</v>
          </cell>
          <cell r="AP2006" t="str">
            <v>PA</v>
          </cell>
          <cell r="AQ2006">
            <v>1563.79</v>
          </cell>
          <cell r="AR2006">
            <v>0</v>
          </cell>
          <cell r="AS2006">
            <v>1563.79</v>
          </cell>
          <cell r="BA2006" t="str">
            <v>MECANICA</v>
          </cell>
        </row>
        <row r="2007">
          <cell r="G2007" t="str">
            <v>SEPARADO</v>
          </cell>
          <cell r="H2007" t="str">
            <v>006558</v>
          </cell>
          <cell r="AP2007" t="str">
            <v>FATURAMENTO</v>
          </cell>
          <cell r="AQ2007">
            <v>33.774999999999999</v>
          </cell>
          <cell r="AR2007">
            <v>0</v>
          </cell>
          <cell r="AS2007">
            <v>67.55</v>
          </cell>
          <cell r="BA2007" t="str">
            <v>MECANICA</v>
          </cell>
        </row>
        <row r="2008">
          <cell r="G2008" t="str">
            <v>SEPARADO</v>
          </cell>
          <cell r="H2008" t="str">
            <v>006558</v>
          </cell>
          <cell r="AP2008" t="str">
            <v>FATURAMENTO</v>
          </cell>
          <cell r="AQ2008">
            <v>33.774999999999999</v>
          </cell>
          <cell r="AR2008">
            <v>0</v>
          </cell>
          <cell r="AS2008">
            <v>33.774999999999999</v>
          </cell>
          <cell r="BA2008" t="str">
            <v>SHEET METAL</v>
          </cell>
        </row>
        <row r="2009">
          <cell r="G2009" t="str">
            <v>SEPARADO</v>
          </cell>
          <cell r="H2009" t="str">
            <v>006558</v>
          </cell>
          <cell r="AP2009" t="str">
            <v>PA</v>
          </cell>
          <cell r="AQ2009">
            <v>145</v>
          </cell>
          <cell r="AR2009">
            <v>0</v>
          </cell>
          <cell r="AS2009">
            <v>145</v>
          </cell>
          <cell r="BA2009" t="str">
            <v>SHEET METAL</v>
          </cell>
        </row>
        <row r="2010">
          <cell r="G2010" t="str">
            <v>SEPARADO</v>
          </cell>
          <cell r="H2010" t="str">
            <v>006558</v>
          </cell>
          <cell r="AP2010" t="str">
            <v>PA</v>
          </cell>
          <cell r="AQ2010">
            <v>450</v>
          </cell>
          <cell r="AR2010">
            <v>0</v>
          </cell>
          <cell r="AS2010">
            <v>450</v>
          </cell>
          <cell r="BA2010" t="str">
            <v>ELETRICA</v>
          </cell>
        </row>
        <row r="2011">
          <cell r="G2011" t="str">
            <v>SEPARADO</v>
          </cell>
          <cell r="H2011" t="str">
            <v>006558</v>
          </cell>
          <cell r="AP2011" t="str">
            <v>FATURAMENTO</v>
          </cell>
          <cell r="AQ2011">
            <v>96.5</v>
          </cell>
          <cell r="AR2011">
            <v>0</v>
          </cell>
          <cell r="AS2011">
            <v>96.5</v>
          </cell>
          <cell r="BA2011" t="e">
            <v>#N/A</v>
          </cell>
        </row>
        <row r="2012">
          <cell r="G2012" t="str">
            <v>SEPARADO</v>
          </cell>
          <cell r="H2012" t="str">
            <v>006558</v>
          </cell>
          <cell r="AP2012" t="str">
            <v>FATURAMENTO</v>
          </cell>
          <cell r="AQ2012">
            <v>91.674999999999997</v>
          </cell>
          <cell r="AR2012">
            <v>0</v>
          </cell>
          <cell r="AS2012">
            <v>91.674999999999997</v>
          </cell>
          <cell r="BA2012" t="e">
            <v>#N/A</v>
          </cell>
        </row>
        <row r="2013">
          <cell r="G2013" t="str">
            <v>SEPARADO</v>
          </cell>
          <cell r="H2013" t="str">
            <v>006558</v>
          </cell>
          <cell r="AP2013" t="str">
            <v>FATURAMENTO</v>
          </cell>
          <cell r="AQ2013">
            <v>3377.5</v>
          </cell>
          <cell r="AR2013">
            <v>0</v>
          </cell>
          <cell r="AS2013">
            <v>3377.5</v>
          </cell>
          <cell r="BA2013" t="str">
            <v>CARENAGEM</v>
          </cell>
        </row>
        <row r="2014">
          <cell r="G2014" t="str">
            <v>SEPARADO</v>
          </cell>
          <cell r="H2014" t="str">
            <v>006558</v>
          </cell>
          <cell r="AP2014" t="str">
            <v>PA</v>
          </cell>
          <cell r="AQ2014">
            <v>1363.04</v>
          </cell>
          <cell r="AR2014">
            <v>6.5000000000000002E-2</v>
          </cell>
          <cell r="AS2014">
            <v>1451.6376</v>
          </cell>
          <cell r="BA2014" t="str">
            <v>MECANICA</v>
          </cell>
        </row>
        <row r="2015">
          <cell r="G2015" t="str">
            <v>SEPARADO</v>
          </cell>
          <cell r="H2015" t="str">
            <v>006558</v>
          </cell>
          <cell r="AP2015" t="str">
            <v>PA</v>
          </cell>
          <cell r="AQ2015">
            <v>772.34</v>
          </cell>
          <cell r="AR2015">
            <v>6.5000000000000002E-2</v>
          </cell>
          <cell r="AS2015">
            <v>822.5421</v>
          </cell>
          <cell r="BA2015" t="str">
            <v>MECANICA</v>
          </cell>
        </row>
        <row r="2016">
          <cell r="G2016" t="str">
            <v>SEPARADO</v>
          </cell>
          <cell r="H2016" t="str">
            <v>006558</v>
          </cell>
          <cell r="AP2016" t="str">
            <v>PA</v>
          </cell>
          <cell r="AQ2016">
            <v>209.6</v>
          </cell>
          <cell r="AR2016">
            <v>0</v>
          </cell>
          <cell r="AS2016">
            <v>209.6</v>
          </cell>
          <cell r="BA2016" t="str">
            <v>ELETRICA</v>
          </cell>
        </row>
        <row r="2017">
          <cell r="G2017" t="str">
            <v>SEPARADO</v>
          </cell>
          <cell r="H2017" t="str">
            <v>006558</v>
          </cell>
          <cell r="AP2017" t="str">
            <v>PA</v>
          </cell>
          <cell r="AQ2017">
            <v>441</v>
          </cell>
          <cell r="AR2017">
            <v>0</v>
          </cell>
          <cell r="AS2017">
            <v>441</v>
          </cell>
          <cell r="BA2017" t="str">
            <v>MECANICA</v>
          </cell>
        </row>
        <row r="2018">
          <cell r="G2018" t="str">
            <v>SEPARADO</v>
          </cell>
          <cell r="H2018" t="str">
            <v>006558</v>
          </cell>
          <cell r="AP2018" t="str">
            <v>PA</v>
          </cell>
          <cell r="AQ2018">
            <v>900</v>
          </cell>
          <cell r="AR2018">
            <v>3.2500000000000001E-2</v>
          </cell>
          <cell r="AS2018">
            <v>929.25</v>
          </cell>
          <cell r="BA2018" t="str">
            <v>MECANICA</v>
          </cell>
        </row>
        <row r="2019">
          <cell r="G2019" t="str">
            <v>SEPARADO</v>
          </cell>
          <cell r="H2019" t="str">
            <v>006558</v>
          </cell>
          <cell r="AP2019" t="str">
            <v>FATURAMENTO</v>
          </cell>
          <cell r="AQ2019">
            <v>965</v>
          </cell>
          <cell r="AR2019">
            <v>0</v>
          </cell>
          <cell r="AS2019">
            <v>965</v>
          </cell>
          <cell r="BA2019" t="str">
            <v>BASE</v>
          </cell>
        </row>
        <row r="2020">
          <cell r="G2020" t="str">
            <v>SEPARADO</v>
          </cell>
          <cell r="H2020" t="str">
            <v>006558</v>
          </cell>
          <cell r="AP2020" t="str">
            <v>PA</v>
          </cell>
          <cell r="AQ2020">
            <v>103.7</v>
          </cell>
          <cell r="AR2020">
            <v>0</v>
          </cell>
          <cell r="AS2020">
            <v>414.8</v>
          </cell>
          <cell r="BA2020" t="str">
            <v>MECANICA</v>
          </cell>
        </row>
        <row r="2021">
          <cell r="G2021" t="str">
            <v>SEPARADO</v>
          </cell>
          <cell r="H2021" t="str">
            <v>006558</v>
          </cell>
          <cell r="AP2021" t="str">
            <v>FATURAMENTO</v>
          </cell>
          <cell r="AQ2021">
            <v>241.25</v>
          </cell>
          <cell r="AR2021">
            <v>0</v>
          </cell>
          <cell r="AS2021">
            <v>241.25</v>
          </cell>
          <cell r="BA2021" t="e">
            <v>#N/A</v>
          </cell>
        </row>
        <row r="2022">
          <cell r="G2022" t="str">
            <v>SEPARADO</v>
          </cell>
          <cell r="H2022" t="str">
            <v>006558</v>
          </cell>
          <cell r="AP2022" t="str">
            <v>FATURAMENTO</v>
          </cell>
          <cell r="AQ2022">
            <v>241.25</v>
          </cell>
          <cell r="AR2022">
            <v>0</v>
          </cell>
          <cell r="AS2022">
            <v>241.25</v>
          </cell>
          <cell r="BA2022" t="e">
            <v>#N/A</v>
          </cell>
        </row>
        <row r="2023">
          <cell r="G2023" t="str">
            <v>SEPARADO</v>
          </cell>
          <cell r="H2023" t="str">
            <v>006558</v>
          </cell>
          <cell r="AP2023" t="str">
            <v>FATURAMENTO</v>
          </cell>
          <cell r="AQ2023">
            <v>731.47</v>
          </cell>
          <cell r="AR2023">
            <v>0</v>
          </cell>
          <cell r="AS2023">
            <v>731.47</v>
          </cell>
          <cell r="BA2023" t="e">
            <v>#N/A</v>
          </cell>
        </row>
        <row r="2024">
          <cell r="G2024" t="str">
            <v>SEPARADO</v>
          </cell>
          <cell r="H2024" t="str">
            <v>006558</v>
          </cell>
          <cell r="AP2024" t="str">
            <v>PA</v>
          </cell>
          <cell r="AQ2024">
            <v>6.4</v>
          </cell>
          <cell r="AR2024">
            <v>0</v>
          </cell>
          <cell r="AS2024">
            <v>19.200000000000003</v>
          </cell>
          <cell r="BA2024" t="str">
            <v>MECANICA</v>
          </cell>
        </row>
        <row r="2025">
          <cell r="G2025" t="str">
            <v>SEPARADO</v>
          </cell>
          <cell r="H2025" t="str">
            <v>006558</v>
          </cell>
          <cell r="AP2025" t="str">
            <v>FATURAMENTO</v>
          </cell>
          <cell r="AQ2025">
            <v>33.774999999999999</v>
          </cell>
          <cell r="AR2025">
            <v>0</v>
          </cell>
          <cell r="AS2025">
            <v>33.774999999999999</v>
          </cell>
          <cell r="BA2025" t="e">
            <v>#N/A</v>
          </cell>
        </row>
        <row r="2026">
          <cell r="G2026" t="str">
            <v>SEPARADO</v>
          </cell>
          <cell r="H2026" t="str">
            <v>006558</v>
          </cell>
          <cell r="AP2026" t="str">
            <v>FATURAMENTO</v>
          </cell>
          <cell r="AQ2026">
            <v>33.774999999999999</v>
          </cell>
          <cell r="AR2026">
            <v>0</v>
          </cell>
          <cell r="AS2026">
            <v>33.774999999999999</v>
          </cell>
          <cell r="BA2026" t="e">
            <v>#N/A</v>
          </cell>
        </row>
        <row r="2027">
          <cell r="G2027" t="str">
            <v>SEPARADO</v>
          </cell>
          <cell r="H2027" t="str">
            <v>006558</v>
          </cell>
          <cell r="AP2027" t="str">
            <v>FATURAMENTO</v>
          </cell>
          <cell r="AQ2027">
            <v>24.125</v>
          </cell>
          <cell r="AR2027">
            <v>0</v>
          </cell>
          <cell r="AS2027">
            <v>24.125</v>
          </cell>
          <cell r="BA2027" t="e">
            <v>#N/A</v>
          </cell>
        </row>
        <row r="2028">
          <cell r="G2028" t="str">
            <v>SEPARADO</v>
          </cell>
          <cell r="H2028" t="str">
            <v>006558</v>
          </cell>
          <cell r="AP2028" t="str">
            <v>FATURAMENTO</v>
          </cell>
          <cell r="AQ2028">
            <v>33.774999999999999</v>
          </cell>
          <cell r="AR2028">
            <v>0</v>
          </cell>
          <cell r="AS2028">
            <v>33.774999999999999</v>
          </cell>
          <cell r="BA2028" t="e">
            <v>#N/A</v>
          </cell>
        </row>
        <row r="2029">
          <cell r="G2029" t="str">
            <v>SEPARADO</v>
          </cell>
          <cell r="H2029" t="str">
            <v>006558</v>
          </cell>
          <cell r="AP2029" t="str">
            <v>PA</v>
          </cell>
          <cell r="AQ2029">
            <v>313.24</v>
          </cell>
          <cell r="AR2029">
            <v>6.5000000000000002E-2</v>
          </cell>
          <cell r="AS2029">
            <v>333.60059999999999</v>
          </cell>
          <cell r="BA2029" t="e">
            <v>#N/A</v>
          </cell>
        </row>
        <row r="2030">
          <cell r="G2030" t="str">
            <v>SEPARADO</v>
          </cell>
          <cell r="H2030" t="str">
            <v>006558</v>
          </cell>
          <cell r="AP2030" t="str">
            <v>PA</v>
          </cell>
          <cell r="AQ2030">
            <v>5.86</v>
          </cell>
          <cell r="AR2030">
            <v>0</v>
          </cell>
          <cell r="AS2030">
            <v>11.72</v>
          </cell>
          <cell r="BA2030" t="e">
            <v>#N/A</v>
          </cell>
        </row>
        <row r="2031">
          <cell r="G2031" t="str">
            <v>SEPARADO</v>
          </cell>
          <cell r="H2031" t="str">
            <v>006558</v>
          </cell>
          <cell r="AP2031" t="str">
            <v>PA</v>
          </cell>
          <cell r="AQ2031">
            <v>91</v>
          </cell>
          <cell r="AR2031">
            <v>6.5000000000000002E-2</v>
          </cell>
          <cell r="AS2031">
            <v>290.745</v>
          </cell>
          <cell r="BA2031" t="e">
            <v>#N/A</v>
          </cell>
        </row>
        <row r="2032">
          <cell r="G2032" t="str">
            <v>SEPARADO</v>
          </cell>
          <cell r="H2032" t="str">
            <v>006558</v>
          </cell>
          <cell r="AP2032" t="str">
            <v>PA</v>
          </cell>
          <cell r="AQ2032">
            <v>9.33</v>
          </cell>
          <cell r="AR2032">
            <v>9.7500000000000003E-2</v>
          </cell>
          <cell r="AS2032">
            <v>20.47935</v>
          </cell>
          <cell r="BA2032" t="str">
            <v>ELETRICA</v>
          </cell>
        </row>
        <row r="2033">
          <cell r="G2033" t="str">
            <v>SEPARADO</v>
          </cell>
          <cell r="H2033" t="str">
            <v>006558</v>
          </cell>
          <cell r="AP2033" t="str">
            <v>PA</v>
          </cell>
          <cell r="AQ2033">
            <v>78.838709677419303</v>
          </cell>
          <cell r="AR2033">
            <v>0</v>
          </cell>
          <cell r="AS2033">
            <v>78.838709677419303</v>
          </cell>
          <cell r="BA2033" t="e">
            <v>#N/A</v>
          </cell>
        </row>
        <row r="2034">
          <cell r="G2034" t="str">
            <v>SEPARADO</v>
          </cell>
          <cell r="H2034" t="str">
            <v>006558</v>
          </cell>
          <cell r="AP2034" t="str">
            <v>PA</v>
          </cell>
          <cell r="AQ2034">
            <v>5.58</v>
          </cell>
          <cell r="AS2034">
            <v>66.960000000000008</v>
          </cell>
          <cell r="BA2034" t="str">
            <v>KANBAN</v>
          </cell>
        </row>
        <row r="2035">
          <cell r="G2035" t="str">
            <v>SEPARADO</v>
          </cell>
          <cell r="H2035" t="str">
            <v>006558</v>
          </cell>
          <cell r="AP2035" t="str">
            <v>PA</v>
          </cell>
          <cell r="AQ2035">
            <v>5.1099999999999994</v>
          </cell>
          <cell r="AS2035">
            <v>40.879999999999995</v>
          </cell>
          <cell r="BA2035" t="str">
            <v>KANBAN</v>
          </cell>
        </row>
        <row r="2036">
          <cell r="G2036" t="str">
            <v>KANBAN</v>
          </cell>
          <cell r="H2036" t="str">
            <v>006558</v>
          </cell>
          <cell r="AP2036" t="str">
            <v>PA</v>
          </cell>
          <cell r="AQ2036">
            <v>0.85</v>
          </cell>
          <cell r="AR2036">
            <v>0</v>
          </cell>
          <cell r="AS2036">
            <v>17</v>
          </cell>
          <cell r="BA2036" t="e">
            <v>#N/A</v>
          </cell>
        </row>
        <row r="2037">
          <cell r="G2037" t="str">
            <v>SEPARADO</v>
          </cell>
          <cell r="H2037" t="str">
            <v>006558</v>
          </cell>
          <cell r="AP2037" t="str">
            <v>PA</v>
          </cell>
          <cell r="AQ2037">
            <v>28.5</v>
          </cell>
          <cell r="AS2037">
            <v>57</v>
          </cell>
          <cell r="BA2037" t="str">
            <v>MECANICA</v>
          </cell>
        </row>
        <row r="2038">
          <cell r="G2038" t="str">
            <v>SEPARADO</v>
          </cell>
          <cell r="H2038" t="str">
            <v>006558</v>
          </cell>
          <cell r="AP2038" t="str">
            <v>PA</v>
          </cell>
          <cell r="AQ2038">
            <v>26.88</v>
          </cell>
          <cell r="AR2038">
            <v>0</v>
          </cell>
          <cell r="AS2038">
            <v>26.88</v>
          </cell>
          <cell r="BA2038" t="str">
            <v>MECANICA</v>
          </cell>
        </row>
        <row r="2039">
          <cell r="G2039" t="str">
            <v>FÁBRICA</v>
          </cell>
          <cell r="H2039" t="str">
            <v>006558</v>
          </cell>
          <cell r="AP2039" t="str">
            <v>PA</v>
          </cell>
          <cell r="AQ2039">
            <v>8.34</v>
          </cell>
          <cell r="AR2039">
            <v>0</v>
          </cell>
          <cell r="AS2039">
            <v>8.34</v>
          </cell>
          <cell r="BA2039" t="str">
            <v>MECANICA</v>
          </cell>
        </row>
        <row r="2040">
          <cell r="G2040" t="str">
            <v>SEPARADO</v>
          </cell>
          <cell r="H2040" t="str">
            <v>006558</v>
          </cell>
          <cell r="AP2040" t="str">
            <v>PA</v>
          </cell>
          <cell r="AQ2040">
            <v>26.88</v>
          </cell>
          <cell r="AR2040">
            <v>0</v>
          </cell>
          <cell r="AS2040">
            <v>26.88</v>
          </cell>
          <cell r="BA2040" t="str">
            <v>MECANICA</v>
          </cell>
        </row>
        <row r="2041">
          <cell r="G2041" t="str">
            <v>SEPARADO</v>
          </cell>
          <cell r="H2041" t="str">
            <v>006558</v>
          </cell>
          <cell r="AP2041" t="str">
            <v>PA</v>
          </cell>
          <cell r="AQ2041">
            <v>26.88</v>
          </cell>
          <cell r="AR2041">
            <v>0</v>
          </cell>
          <cell r="AS2041">
            <v>53.76</v>
          </cell>
          <cell r="BA2041" t="str">
            <v>MECANICA</v>
          </cell>
        </row>
        <row r="2042">
          <cell r="G2042" t="str">
            <v>SEPARADO</v>
          </cell>
          <cell r="H2042" t="str">
            <v>006558</v>
          </cell>
          <cell r="AP2042" t="str">
            <v>PA</v>
          </cell>
          <cell r="AQ2042">
            <v>26.88</v>
          </cell>
          <cell r="AR2042">
            <v>0</v>
          </cell>
          <cell r="AS2042">
            <v>26.88</v>
          </cell>
          <cell r="BA2042" t="str">
            <v>MECANICA</v>
          </cell>
        </row>
        <row r="2043">
          <cell r="G2043" t="str">
            <v>SEPARADO</v>
          </cell>
          <cell r="H2043" t="str">
            <v>006558</v>
          </cell>
          <cell r="AP2043" t="str">
            <v>PA</v>
          </cell>
          <cell r="AQ2043">
            <v>18.23</v>
          </cell>
          <cell r="AS2043">
            <v>18.23</v>
          </cell>
          <cell r="BA2043" t="str">
            <v>MECANICA</v>
          </cell>
        </row>
        <row r="2044">
          <cell r="G2044" t="str">
            <v>SEPARADO</v>
          </cell>
          <cell r="H2044" t="str">
            <v>006558</v>
          </cell>
          <cell r="AP2044" t="str">
            <v>PA</v>
          </cell>
          <cell r="AQ2044">
            <v>26.88</v>
          </cell>
          <cell r="AR2044">
            <v>0</v>
          </cell>
          <cell r="AS2044">
            <v>26.88</v>
          </cell>
          <cell r="BA2044" t="str">
            <v>MECANICA</v>
          </cell>
        </row>
        <row r="2045">
          <cell r="G2045" t="str">
            <v>SEPARADO</v>
          </cell>
          <cell r="H2045" t="str">
            <v>006558</v>
          </cell>
          <cell r="AP2045" t="str">
            <v>PA</v>
          </cell>
          <cell r="AQ2045">
            <v>190.69</v>
          </cell>
          <cell r="AS2045">
            <v>190.69</v>
          </cell>
          <cell r="BA2045" t="str">
            <v>MECANICA</v>
          </cell>
        </row>
        <row r="2046">
          <cell r="G2046" t="str">
            <v>SEPARADO</v>
          </cell>
          <cell r="H2046" t="str">
            <v>006558</v>
          </cell>
          <cell r="AP2046" t="str">
            <v>PA</v>
          </cell>
          <cell r="AQ2046">
            <v>26.88</v>
          </cell>
          <cell r="AR2046">
            <v>0</v>
          </cell>
          <cell r="AS2046">
            <v>26.88</v>
          </cell>
          <cell r="BA2046" t="str">
            <v>MECANICA</v>
          </cell>
        </row>
        <row r="2047">
          <cell r="G2047" t="str">
            <v>SEPARADO</v>
          </cell>
          <cell r="H2047" t="str">
            <v>006558</v>
          </cell>
          <cell r="AP2047" t="str">
            <v>PA</v>
          </cell>
          <cell r="AQ2047">
            <v>4.1500000000000004</v>
          </cell>
          <cell r="AR2047">
            <v>0</v>
          </cell>
          <cell r="AS2047">
            <v>8.3000000000000007</v>
          </cell>
          <cell r="BA2047" t="str">
            <v>MECANICA</v>
          </cell>
        </row>
        <row r="2048">
          <cell r="G2048" t="str">
            <v>SEPARADO</v>
          </cell>
          <cell r="H2048" t="str">
            <v>006558</v>
          </cell>
          <cell r="AP2048" t="str">
            <v>PA</v>
          </cell>
          <cell r="AQ2048">
            <v>0</v>
          </cell>
          <cell r="AS2048">
            <v>0</v>
          </cell>
          <cell r="BA2048" t="str">
            <v>KANBAN</v>
          </cell>
        </row>
        <row r="2049">
          <cell r="G2049" t="str">
            <v>SEPARADO</v>
          </cell>
          <cell r="H2049" t="str">
            <v>006558</v>
          </cell>
          <cell r="AP2049" t="str">
            <v>PA</v>
          </cell>
          <cell r="AQ2049">
            <v>35.25</v>
          </cell>
          <cell r="AS2049">
            <v>35.25</v>
          </cell>
          <cell r="BA2049" t="str">
            <v>MECANICA</v>
          </cell>
        </row>
        <row r="2050">
          <cell r="G2050" t="str">
            <v>SEPARADO</v>
          </cell>
          <cell r="H2050" t="str">
            <v>006558</v>
          </cell>
          <cell r="AP2050" t="str">
            <v>PA</v>
          </cell>
          <cell r="AQ2050">
            <v>62.82</v>
          </cell>
          <cell r="AR2050">
            <v>0</v>
          </cell>
          <cell r="AS2050">
            <v>62.82</v>
          </cell>
          <cell r="BA2050" t="str">
            <v>MECANICA</v>
          </cell>
        </row>
        <row r="2051">
          <cell r="G2051" t="str">
            <v>SEPARADO</v>
          </cell>
          <cell r="H2051" t="str">
            <v>006558</v>
          </cell>
          <cell r="AP2051" t="str">
            <v>PA</v>
          </cell>
          <cell r="AQ2051">
            <v>27.95</v>
          </cell>
          <cell r="AR2051">
            <v>6.5000000000000002E-2</v>
          </cell>
          <cell r="AS2051">
            <v>29.766749999999998</v>
          </cell>
          <cell r="BA2051" t="str">
            <v>ELETRICA</v>
          </cell>
        </row>
        <row r="2052">
          <cell r="G2052" t="str">
            <v>SEPARADO</v>
          </cell>
          <cell r="H2052" t="str">
            <v>006558</v>
          </cell>
          <cell r="AP2052" t="str">
            <v>PA</v>
          </cell>
          <cell r="AQ2052">
            <v>0</v>
          </cell>
          <cell r="AS2052">
            <v>0</v>
          </cell>
          <cell r="BA2052" t="str">
            <v>ELETRICA</v>
          </cell>
        </row>
        <row r="2053">
          <cell r="G2053" t="str">
            <v>SEPARADO</v>
          </cell>
          <cell r="H2053" t="str">
            <v>006558</v>
          </cell>
          <cell r="AP2053" t="str">
            <v>PA</v>
          </cell>
          <cell r="AQ2053">
            <v>0</v>
          </cell>
          <cell r="AS2053">
            <v>0</v>
          </cell>
          <cell r="BA2053" t="str">
            <v>ELETRICA</v>
          </cell>
        </row>
        <row r="2054">
          <cell r="G2054" t="str">
            <v>SEPARADO</v>
          </cell>
          <cell r="H2054" t="str">
            <v>006558</v>
          </cell>
          <cell r="AP2054" t="str">
            <v>PA</v>
          </cell>
          <cell r="AQ2054">
            <v>10.2811</v>
          </cell>
          <cell r="AS2054">
            <v>5.1405500000000002</v>
          </cell>
          <cell r="BA2054" t="str">
            <v>KANBAN</v>
          </cell>
        </row>
        <row r="2055">
          <cell r="G2055" t="str">
            <v>SEPARADO</v>
          </cell>
          <cell r="H2055" t="str">
            <v>006558</v>
          </cell>
          <cell r="AP2055" t="str">
            <v>PA</v>
          </cell>
          <cell r="AQ2055">
            <v>40.83</v>
          </cell>
          <cell r="AR2055">
            <v>9.7500000000000003E-2</v>
          </cell>
          <cell r="AS2055">
            <v>44.810924999999997</v>
          </cell>
          <cell r="BA2055" t="e">
            <v>#N/A</v>
          </cell>
        </row>
        <row r="2056">
          <cell r="G2056" t="str">
            <v>SEPARADO</v>
          </cell>
          <cell r="H2056" t="str">
            <v>006558</v>
          </cell>
          <cell r="AP2056" t="str">
            <v>FATURAMENTO</v>
          </cell>
          <cell r="AQ2056">
            <v>27.02</v>
          </cell>
          <cell r="AR2056">
            <v>0</v>
          </cell>
          <cell r="AS2056">
            <v>27.02</v>
          </cell>
          <cell r="BA2056" t="e">
            <v>#N/A</v>
          </cell>
        </row>
        <row r="2057">
          <cell r="G2057" t="str">
            <v>SEPARADO</v>
          </cell>
          <cell r="H2057" t="str">
            <v>006558</v>
          </cell>
          <cell r="AP2057" t="str">
            <v>PA</v>
          </cell>
          <cell r="AQ2057">
            <v>48.61</v>
          </cell>
          <cell r="AS2057">
            <v>97.22</v>
          </cell>
          <cell r="BA2057" t="str">
            <v>ELETRICA</v>
          </cell>
        </row>
        <row r="2058">
          <cell r="G2058" t="str">
            <v>SEPARADO</v>
          </cell>
          <cell r="H2058" t="str">
            <v>006558</v>
          </cell>
          <cell r="AP2058" t="str">
            <v>PA</v>
          </cell>
          <cell r="AQ2058">
            <v>35</v>
          </cell>
          <cell r="AS2058">
            <v>35</v>
          </cell>
          <cell r="BA2058" t="e">
            <v>#N/A</v>
          </cell>
        </row>
        <row r="2059">
          <cell r="G2059" t="str">
            <v>SEPARADO</v>
          </cell>
          <cell r="H2059" t="str">
            <v>006558</v>
          </cell>
          <cell r="AP2059" t="str">
            <v>PA</v>
          </cell>
          <cell r="AQ2059">
            <v>5.86</v>
          </cell>
          <cell r="AR2059">
            <v>0</v>
          </cell>
          <cell r="AS2059">
            <v>23.44</v>
          </cell>
          <cell r="BA2059" t="e">
            <v>#N/A</v>
          </cell>
        </row>
        <row r="2060">
          <cell r="G2060" t="str">
            <v>SEPARADO</v>
          </cell>
          <cell r="H2060" t="str">
            <v>006558</v>
          </cell>
          <cell r="AP2060" t="str">
            <v>PA</v>
          </cell>
          <cell r="AQ2060">
            <v>842.74</v>
          </cell>
          <cell r="AR2060">
            <v>0</v>
          </cell>
          <cell r="AS2060">
            <v>842.74</v>
          </cell>
          <cell r="BA2060" t="str">
            <v>ELETRICA</v>
          </cell>
        </row>
        <row r="2061">
          <cell r="G2061" t="str">
            <v>SEPARADO</v>
          </cell>
          <cell r="H2061" t="str">
            <v>006558</v>
          </cell>
          <cell r="AP2061" t="str">
            <v>PA</v>
          </cell>
          <cell r="AQ2061">
            <v>466.33</v>
          </cell>
          <cell r="AR2061">
            <v>0</v>
          </cell>
          <cell r="AS2061">
            <v>466.33</v>
          </cell>
          <cell r="BA2061" t="e">
            <v>#N/A</v>
          </cell>
        </row>
        <row r="2062">
          <cell r="G2062" t="str">
            <v>SEPARADO</v>
          </cell>
          <cell r="H2062" t="str">
            <v>006558</v>
          </cell>
          <cell r="AP2062" t="str">
            <v>PA</v>
          </cell>
          <cell r="AQ2062">
            <v>5.55</v>
          </cell>
          <cell r="AR2062">
            <v>9.7500000000000003E-2</v>
          </cell>
          <cell r="AS2062">
            <v>6.0911249999999999</v>
          </cell>
          <cell r="BA2062" t="str">
            <v>SHEET METAL</v>
          </cell>
        </row>
        <row r="2063">
          <cell r="G2063" t="str">
            <v>SEPARADO</v>
          </cell>
          <cell r="H2063" t="str">
            <v>006558</v>
          </cell>
          <cell r="AP2063" t="str">
            <v>PA</v>
          </cell>
          <cell r="AQ2063">
            <v>9.33</v>
          </cell>
          <cell r="AR2063">
            <v>9.7500000000000003E-2</v>
          </cell>
          <cell r="AS2063">
            <v>10.239675</v>
          </cell>
          <cell r="BA2063" t="str">
            <v>ELETRICA</v>
          </cell>
        </row>
        <row r="2064">
          <cell r="G2064" t="str">
            <v>SEPARADO</v>
          </cell>
          <cell r="H2064" t="str">
            <v>006558</v>
          </cell>
          <cell r="AP2064" t="str">
            <v>PA</v>
          </cell>
          <cell r="AQ2064">
            <v>40.97</v>
          </cell>
          <cell r="AR2064">
            <v>9.7500000000000003E-2</v>
          </cell>
          <cell r="AS2064">
            <v>44.964574999999996</v>
          </cell>
          <cell r="BA2064" t="str">
            <v>ELETRICA</v>
          </cell>
        </row>
        <row r="2065">
          <cell r="G2065" t="str">
            <v>FÁBRICA</v>
          </cell>
          <cell r="H2065" t="str">
            <v>006558</v>
          </cell>
          <cell r="AP2065" t="str">
            <v>PA</v>
          </cell>
          <cell r="AQ2065">
            <v>25.7</v>
          </cell>
          <cell r="AS2065">
            <v>25.7</v>
          </cell>
          <cell r="BA2065" t="str">
            <v>ELETRICA</v>
          </cell>
        </row>
        <row r="2066">
          <cell r="G2066" t="str">
            <v>SEPARADO</v>
          </cell>
          <cell r="H2066" t="str">
            <v>006558</v>
          </cell>
          <cell r="AP2066" t="str">
            <v>PA</v>
          </cell>
          <cell r="AQ2066">
            <v>2.4971000000000001</v>
          </cell>
          <cell r="AR2066">
            <v>0</v>
          </cell>
          <cell r="AS2066">
            <v>60.679530000000007</v>
          </cell>
          <cell r="BA2066" t="e">
            <v>#N/A</v>
          </cell>
        </row>
        <row r="2067">
          <cell r="G2067" t="str">
            <v>SEPARADO</v>
          </cell>
          <cell r="H2067" t="str">
            <v>006558</v>
          </cell>
          <cell r="AP2067" t="str">
            <v>PA</v>
          </cell>
          <cell r="AQ2067">
            <v>16.100000000000001</v>
          </cell>
          <cell r="AS2067">
            <v>16.100000000000001</v>
          </cell>
          <cell r="BA2067" t="str">
            <v>KANBAN</v>
          </cell>
        </row>
        <row r="2068">
          <cell r="G2068" t="str">
            <v>SEPARADO</v>
          </cell>
          <cell r="H2068" t="str">
            <v>006558</v>
          </cell>
          <cell r="AP2068" t="str">
            <v>PA</v>
          </cell>
          <cell r="AQ2068">
            <v>16.39</v>
          </cell>
          <cell r="AS2068">
            <v>16.39</v>
          </cell>
          <cell r="BA2068" t="str">
            <v>KANBAN</v>
          </cell>
        </row>
        <row r="2069">
          <cell r="G2069" t="str">
            <v>SEPARADO</v>
          </cell>
          <cell r="H2069" t="str">
            <v>006558</v>
          </cell>
          <cell r="AP2069" t="str">
            <v>PAGO</v>
          </cell>
          <cell r="AQ2069">
            <v>1.9</v>
          </cell>
          <cell r="AR2069">
            <v>9.7500000000000003E-2</v>
          </cell>
          <cell r="AS2069">
            <v>14.596749999999998</v>
          </cell>
          <cell r="BA2069" t="e">
            <v>#N/A</v>
          </cell>
        </row>
        <row r="2070">
          <cell r="G2070" t="str">
            <v>RETIRADO</v>
          </cell>
          <cell r="H2070" t="str">
            <v>006558</v>
          </cell>
          <cell r="AP2070" t="str">
            <v>PAGO</v>
          </cell>
          <cell r="AQ2070">
            <v>7.42</v>
          </cell>
          <cell r="AR2070">
            <v>9.7500000000000003E-2</v>
          </cell>
          <cell r="AS2070">
            <v>8.1434499999999996</v>
          </cell>
          <cell r="BA2070" t="e">
            <v>#N/A</v>
          </cell>
        </row>
        <row r="2071">
          <cell r="G2071" t="str">
            <v>SEPARADO</v>
          </cell>
          <cell r="H2071" t="str">
            <v>006558</v>
          </cell>
          <cell r="AP2071" t="str">
            <v>PAGO</v>
          </cell>
          <cell r="AQ2071">
            <v>2.0099999999999998</v>
          </cell>
          <cell r="AR2071">
            <v>9.7500000000000003E-2</v>
          </cell>
          <cell r="AS2071">
            <v>2.2059749999999996</v>
          </cell>
          <cell r="BA2071" t="e">
            <v>#N/A</v>
          </cell>
        </row>
        <row r="2072">
          <cell r="G2072" t="str">
            <v>SEPARADO</v>
          </cell>
          <cell r="H2072" t="str">
            <v>006558</v>
          </cell>
          <cell r="AP2072" t="str">
            <v>PAGO</v>
          </cell>
          <cell r="AQ2072">
            <v>1.38</v>
          </cell>
          <cell r="AR2072">
            <v>9.7500000000000003E-2</v>
          </cell>
          <cell r="AS2072">
            <v>3.0290999999999997</v>
          </cell>
          <cell r="BA2072" t="e">
            <v>#N/A</v>
          </cell>
        </row>
        <row r="2073">
          <cell r="G2073" t="str">
            <v>FÁBRICA</v>
          </cell>
          <cell r="H2073" t="str">
            <v>006558</v>
          </cell>
          <cell r="AP2073" t="str">
            <v>PAGO</v>
          </cell>
          <cell r="AQ2073">
            <v>2.06</v>
          </cell>
          <cell r="AR2073">
            <v>9.7500000000000003E-2</v>
          </cell>
          <cell r="AS2073">
            <v>2.26085</v>
          </cell>
          <cell r="BA2073" t="e">
            <v>#N/A</v>
          </cell>
        </row>
        <row r="2074">
          <cell r="G2074" t="str">
            <v>SEPARADO</v>
          </cell>
          <cell r="H2074" t="str">
            <v>006558</v>
          </cell>
          <cell r="AP2074" t="str">
            <v>PA</v>
          </cell>
          <cell r="AQ2074">
            <v>170.95160000000001</v>
          </cell>
          <cell r="AR2074">
            <v>0</v>
          </cell>
          <cell r="AS2074">
            <v>34.190320000000007</v>
          </cell>
          <cell r="BA2074" t="str">
            <v>ELETRICA</v>
          </cell>
        </row>
        <row r="2075">
          <cell r="G2075" t="str">
            <v>SEPARADO</v>
          </cell>
          <cell r="H2075" t="str">
            <v>006558</v>
          </cell>
          <cell r="AP2075" t="str">
            <v>PA</v>
          </cell>
          <cell r="AQ2075">
            <v>92.68</v>
          </cell>
          <cell r="AR2075">
            <v>9.7500000000000003E-2</v>
          </cell>
          <cell r="AS2075">
            <v>101.7163</v>
          </cell>
          <cell r="BA2075" t="str">
            <v>ELETRICA</v>
          </cell>
        </row>
        <row r="2076">
          <cell r="G2076" t="str">
            <v>SEPARADO</v>
          </cell>
          <cell r="H2076" t="str">
            <v>006558</v>
          </cell>
          <cell r="AP2076" t="str">
            <v>PA</v>
          </cell>
          <cell r="AQ2076">
            <v>756.87</v>
          </cell>
          <cell r="AR2076">
            <v>3.2500000000000001E-2</v>
          </cell>
          <cell r="AS2076">
            <v>1562.9365499999999</v>
          </cell>
          <cell r="BA2076" t="e">
            <v>#N/A</v>
          </cell>
        </row>
        <row r="2077">
          <cell r="G2077" t="str">
            <v>SEPARADO</v>
          </cell>
          <cell r="H2077" t="str">
            <v>006558</v>
          </cell>
          <cell r="AP2077" t="str">
            <v>PA</v>
          </cell>
          <cell r="AQ2077">
            <v>0</v>
          </cell>
          <cell r="AS2077">
            <v>0</v>
          </cell>
          <cell r="BA2077" t="e">
            <v>#N/A</v>
          </cell>
        </row>
        <row r="2078">
          <cell r="G2078" t="str">
            <v>SEPARADO</v>
          </cell>
          <cell r="H2078" t="str">
            <v>006558</v>
          </cell>
          <cell r="AP2078" t="str">
            <v>PA</v>
          </cell>
          <cell r="AQ2078">
            <v>53.25</v>
          </cell>
          <cell r="AS2078">
            <v>53.25</v>
          </cell>
          <cell r="BA2078" t="e">
            <v>#N/A</v>
          </cell>
        </row>
        <row r="2079">
          <cell r="G2079" t="str">
            <v>SEPARADO</v>
          </cell>
          <cell r="H2079" t="str">
            <v>006558</v>
          </cell>
          <cell r="AP2079" t="str">
            <v>PA</v>
          </cell>
          <cell r="AQ2079">
            <v>70.95</v>
          </cell>
          <cell r="AS2079">
            <v>53.212500000000006</v>
          </cell>
          <cell r="BA2079" t="str">
            <v>ELETRICA</v>
          </cell>
        </row>
        <row r="2080">
          <cell r="G2080" t="str">
            <v>SEPARADO</v>
          </cell>
          <cell r="H2080" t="str">
            <v>006558</v>
          </cell>
          <cell r="AP2080" t="str">
            <v>PA</v>
          </cell>
          <cell r="AQ2080">
            <v>0</v>
          </cell>
          <cell r="AS2080">
            <v>0</v>
          </cell>
          <cell r="BA2080" t="e">
            <v>#N/A</v>
          </cell>
        </row>
        <row r="2081">
          <cell r="G2081" t="str">
            <v>SEPARADO</v>
          </cell>
          <cell r="H2081" t="str">
            <v>006558</v>
          </cell>
          <cell r="AP2081" t="str">
            <v>PA</v>
          </cell>
          <cell r="AQ2081">
            <v>28.688400000000001</v>
          </cell>
          <cell r="AR2081">
            <v>9.7500000000000003E-2</v>
          </cell>
          <cell r="AS2081">
            <v>125.94207600000001</v>
          </cell>
          <cell r="BA2081" t="e">
            <v>#N/A</v>
          </cell>
        </row>
        <row r="2082">
          <cell r="G2082" t="str">
            <v>SEPARADO</v>
          </cell>
          <cell r="H2082" t="str">
            <v>006558</v>
          </cell>
          <cell r="AP2082" t="str">
            <v>PA</v>
          </cell>
          <cell r="AQ2082">
            <v>0</v>
          </cell>
          <cell r="AS2082">
            <v>0</v>
          </cell>
          <cell r="BA2082" t="e">
            <v>#N/A</v>
          </cell>
        </row>
        <row r="2083">
          <cell r="G2083" t="str">
            <v>SEPARADO</v>
          </cell>
          <cell r="H2083" t="str">
            <v>006558</v>
          </cell>
          <cell r="AP2083" t="str">
            <v>FATURAMENTO</v>
          </cell>
          <cell r="AQ2083">
            <v>0</v>
          </cell>
          <cell r="AR2083">
            <v>0</v>
          </cell>
          <cell r="AS2083">
            <v>0</v>
          </cell>
          <cell r="BA2083" t="str">
            <v>ELETRICA</v>
          </cell>
        </row>
        <row r="2084">
          <cell r="G2084" t="str">
            <v>SEPARADO</v>
          </cell>
          <cell r="H2084" t="str">
            <v>006558</v>
          </cell>
          <cell r="AP2084" t="str">
            <v>FATURAMENTO</v>
          </cell>
          <cell r="AQ2084">
            <v>0</v>
          </cell>
          <cell r="AR2084">
            <v>0</v>
          </cell>
          <cell r="AS2084">
            <v>0</v>
          </cell>
          <cell r="BA2084" t="str">
            <v>SHEET METAL</v>
          </cell>
        </row>
        <row r="2085">
          <cell r="G2085" t="str">
            <v>SEPARADO</v>
          </cell>
          <cell r="H2085" t="str">
            <v>006558</v>
          </cell>
          <cell r="AP2085" t="str">
            <v>FATURAMENTO</v>
          </cell>
          <cell r="AQ2085">
            <v>24.125</v>
          </cell>
          <cell r="AR2085">
            <v>0</v>
          </cell>
          <cell r="AS2085">
            <v>24.125</v>
          </cell>
          <cell r="BA2085" t="e">
            <v>#N/A</v>
          </cell>
        </row>
        <row r="2086">
          <cell r="G2086" t="str">
            <v>SEPARADO</v>
          </cell>
          <cell r="H2086" t="str">
            <v>006558</v>
          </cell>
          <cell r="AP2086" t="str">
            <v>FATURAMENTO</v>
          </cell>
          <cell r="AQ2086">
            <v>24.125</v>
          </cell>
          <cell r="AR2086">
            <v>0</v>
          </cell>
          <cell r="AS2086">
            <v>48.25</v>
          </cell>
          <cell r="BA2086" t="e">
            <v>#N/A</v>
          </cell>
        </row>
        <row r="2087">
          <cell r="G2087" t="str">
            <v>SEPARADO</v>
          </cell>
          <cell r="H2087" t="str">
            <v>006558</v>
          </cell>
          <cell r="AP2087" t="str">
            <v>FATURAMENTO</v>
          </cell>
          <cell r="AQ2087">
            <v>627.25</v>
          </cell>
          <cell r="AR2087">
            <v>0</v>
          </cell>
          <cell r="AS2087">
            <v>627.25</v>
          </cell>
          <cell r="BA2087" t="e">
            <v>#N/A</v>
          </cell>
        </row>
        <row r="2088">
          <cell r="G2088" t="str">
            <v>SEPARADO</v>
          </cell>
          <cell r="H2088" t="str">
            <v>006558</v>
          </cell>
          <cell r="AP2088" t="str">
            <v>PA</v>
          </cell>
          <cell r="AQ2088">
            <v>0</v>
          </cell>
          <cell r="AS2088">
            <v>0</v>
          </cell>
          <cell r="BA2088" t="e">
            <v>#N/A</v>
          </cell>
        </row>
        <row r="2089">
          <cell r="G2089" t="str">
            <v>SEPARADO</v>
          </cell>
          <cell r="H2089" t="str">
            <v>006558</v>
          </cell>
          <cell r="AP2089" t="str">
            <v>PA</v>
          </cell>
          <cell r="AQ2089">
            <v>0</v>
          </cell>
          <cell r="AR2089">
            <v>0</v>
          </cell>
          <cell r="AS2089">
            <v>0</v>
          </cell>
          <cell r="BA2089" t="e">
            <v>#N/A</v>
          </cell>
        </row>
        <row r="2090">
          <cell r="G2090" t="str">
            <v>SEPARADO</v>
          </cell>
          <cell r="H2090" t="str">
            <v>006558</v>
          </cell>
          <cell r="AP2090" t="str">
            <v>PA</v>
          </cell>
          <cell r="AQ2090">
            <v>0</v>
          </cell>
          <cell r="AR2090">
            <v>0</v>
          </cell>
          <cell r="AS2090">
            <v>0</v>
          </cell>
          <cell r="BA2090" t="e">
            <v>#N/A</v>
          </cell>
        </row>
        <row r="2091">
          <cell r="G2091" t="str">
            <v>SEPARADO</v>
          </cell>
          <cell r="H2091" t="str">
            <v>006558</v>
          </cell>
          <cell r="AP2091" t="str">
            <v>PA</v>
          </cell>
          <cell r="AQ2091">
            <v>995.11</v>
          </cell>
          <cell r="AR2091">
            <v>0</v>
          </cell>
          <cell r="AS2091">
            <v>995.11</v>
          </cell>
          <cell r="BA2091" t="str">
            <v>ELETRICA</v>
          </cell>
        </row>
        <row r="2092">
          <cell r="G2092" t="str">
            <v>SEPARADO</v>
          </cell>
          <cell r="H2092" t="str">
            <v>006560</v>
          </cell>
          <cell r="AP2092" t="str">
            <v>PA</v>
          </cell>
          <cell r="AQ2092">
            <v>210.79</v>
          </cell>
          <cell r="AS2092">
            <v>210.79</v>
          </cell>
          <cell r="BA2092" t="str">
            <v>ELETRICA</v>
          </cell>
        </row>
        <row r="2093">
          <cell r="G2093" t="str">
            <v>SEPARADO</v>
          </cell>
          <cell r="H2093" t="str">
            <v>006560</v>
          </cell>
          <cell r="AP2093" t="str">
            <v>PA</v>
          </cell>
          <cell r="AQ2093">
            <v>0</v>
          </cell>
          <cell r="AS2093">
            <v>0</v>
          </cell>
          <cell r="BA2093" t="e">
            <v>#N/A</v>
          </cell>
        </row>
        <row r="2094">
          <cell r="G2094" t="str">
            <v>SEPARADO</v>
          </cell>
          <cell r="H2094" t="str">
            <v>006560</v>
          </cell>
          <cell r="AP2094" t="str">
            <v>PA</v>
          </cell>
          <cell r="AQ2094">
            <v>53.25</v>
          </cell>
          <cell r="AS2094">
            <v>149.1</v>
          </cell>
          <cell r="BA2094" t="e">
            <v>#N/A</v>
          </cell>
        </row>
        <row r="2095">
          <cell r="G2095" t="str">
            <v>SEPARADO</v>
          </cell>
          <cell r="H2095" t="str">
            <v>006560</v>
          </cell>
          <cell r="AP2095" t="str">
            <v>PA</v>
          </cell>
          <cell r="AQ2095">
            <v>9.06</v>
          </cell>
          <cell r="AS2095">
            <v>18.12</v>
          </cell>
          <cell r="BA2095" t="str">
            <v>ELETRICA</v>
          </cell>
        </row>
        <row r="2096">
          <cell r="G2096" t="str">
            <v>SEPARADO</v>
          </cell>
          <cell r="H2096" t="str">
            <v>006560</v>
          </cell>
          <cell r="AP2096" t="str">
            <v>FATURAMENTO</v>
          </cell>
          <cell r="AQ2096">
            <v>33.774999999999999</v>
          </cell>
          <cell r="AR2096">
            <v>0</v>
          </cell>
          <cell r="AS2096">
            <v>135.1</v>
          </cell>
          <cell r="BA2096">
            <v>0</v>
          </cell>
        </row>
        <row r="2097">
          <cell r="G2097" t="str">
            <v>SEPARADO</v>
          </cell>
          <cell r="H2097" t="str">
            <v>006560</v>
          </cell>
          <cell r="AP2097" t="str">
            <v>PA</v>
          </cell>
          <cell r="AQ2097">
            <v>14</v>
          </cell>
          <cell r="AS2097">
            <v>14</v>
          </cell>
          <cell r="BA2097" t="str">
            <v>MECANICA</v>
          </cell>
        </row>
        <row r="2098">
          <cell r="G2098" t="str">
            <v>SEPARADO</v>
          </cell>
          <cell r="H2098" t="str">
            <v>006560</v>
          </cell>
          <cell r="AP2098" t="str">
            <v>PA</v>
          </cell>
          <cell r="AQ2098">
            <v>0</v>
          </cell>
          <cell r="AS2098">
            <v>0</v>
          </cell>
          <cell r="BA2098" t="e">
            <v>#N/A</v>
          </cell>
        </row>
        <row r="2099">
          <cell r="G2099" t="str">
            <v>KANBAN</v>
          </cell>
          <cell r="H2099" t="str">
            <v>006560</v>
          </cell>
          <cell r="AP2099" t="str">
            <v>PA</v>
          </cell>
          <cell r="AQ2099">
            <v>1.1499999999999999</v>
          </cell>
          <cell r="AS2099">
            <v>23</v>
          </cell>
          <cell r="BA2099" t="e">
            <v>#N/A</v>
          </cell>
        </row>
        <row r="2100">
          <cell r="G2100" t="str">
            <v>FALTA</v>
          </cell>
          <cell r="H2100" t="str">
            <v>006560</v>
          </cell>
          <cell r="AP2100" t="str">
            <v>FATURAMENTO</v>
          </cell>
          <cell r="AQ2100">
            <v>24.125</v>
          </cell>
          <cell r="AR2100">
            <v>0</v>
          </cell>
          <cell r="AS2100">
            <v>48.25</v>
          </cell>
          <cell r="BA2100" t="str">
            <v>MECANICA</v>
          </cell>
        </row>
        <row r="2101">
          <cell r="G2101" t="str">
            <v>SEPARADO</v>
          </cell>
          <cell r="H2101" t="str">
            <v>006560</v>
          </cell>
          <cell r="AP2101" t="str">
            <v>PA</v>
          </cell>
          <cell r="AQ2101">
            <v>8548.9321</v>
          </cell>
          <cell r="AS2101">
            <v>8548.9321</v>
          </cell>
          <cell r="BA2101" t="str">
            <v>ELETRICA</v>
          </cell>
        </row>
        <row r="2102">
          <cell r="G2102" t="str">
            <v>SEPARADO</v>
          </cell>
          <cell r="H2102" t="str">
            <v>006560</v>
          </cell>
          <cell r="AP2102" t="str">
            <v>PA</v>
          </cell>
          <cell r="AQ2102">
            <v>4.1500000000000004</v>
          </cell>
          <cell r="AR2102">
            <v>0</v>
          </cell>
          <cell r="AS2102">
            <v>16.600000000000001</v>
          </cell>
          <cell r="BA2102" t="str">
            <v>MECANICA</v>
          </cell>
        </row>
        <row r="2103">
          <cell r="G2103" t="str">
            <v>SEPARADO</v>
          </cell>
          <cell r="H2103" t="str">
            <v>006560</v>
          </cell>
          <cell r="AP2103" t="str">
            <v>PA</v>
          </cell>
          <cell r="AQ2103">
            <v>28</v>
          </cell>
          <cell r="AR2103">
            <v>6.5000000000000002E-2</v>
          </cell>
          <cell r="AS2103">
            <v>29.82</v>
          </cell>
          <cell r="BA2103" t="str">
            <v>MECANICA</v>
          </cell>
        </row>
        <row r="2104">
          <cell r="G2104" t="str">
            <v>FÁBRICA</v>
          </cell>
          <cell r="H2104" t="str">
            <v>006560</v>
          </cell>
          <cell r="AP2104" t="str">
            <v>PA</v>
          </cell>
          <cell r="AQ2104">
            <v>5</v>
          </cell>
          <cell r="AR2104">
            <v>0</v>
          </cell>
          <cell r="AS2104">
            <v>5</v>
          </cell>
          <cell r="BA2104" t="str">
            <v>MECANICA</v>
          </cell>
        </row>
        <row r="2105">
          <cell r="G2105" t="str">
            <v>FÁBRICA</v>
          </cell>
          <cell r="H2105" t="str">
            <v>006560</v>
          </cell>
          <cell r="AP2105" t="str">
            <v>PA</v>
          </cell>
          <cell r="AQ2105">
            <v>6</v>
          </cell>
          <cell r="AR2105">
            <v>0</v>
          </cell>
          <cell r="AS2105">
            <v>6</v>
          </cell>
          <cell r="BA2105" t="str">
            <v>MECANICA</v>
          </cell>
        </row>
        <row r="2106">
          <cell r="G2106" t="str">
            <v>KANBAN</v>
          </cell>
          <cell r="H2106" t="str">
            <v>006560</v>
          </cell>
          <cell r="AP2106" t="str">
            <v>PA</v>
          </cell>
          <cell r="AQ2106">
            <v>102.78</v>
          </cell>
          <cell r="AS2106">
            <v>61.667999999999999</v>
          </cell>
          <cell r="BA2106" t="str">
            <v>KANBAN</v>
          </cell>
        </row>
        <row r="2107">
          <cell r="G2107" t="str">
            <v>KANBAN</v>
          </cell>
          <cell r="H2107" t="str">
            <v>006560</v>
          </cell>
          <cell r="AP2107" t="str">
            <v>PA</v>
          </cell>
          <cell r="AQ2107">
            <v>138.6</v>
          </cell>
          <cell r="AS2107">
            <v>83.16</v>
          </cell>
          <cell r="BA2107" t="str">
            <v>KANBAN</v>
          </cell>
        </row>
        <row r="2108">
          <cell r="G2108" t="str">
            <v>SEPARADO</v>
          </cell>
          <cell r="H2108" t="str">
            <v>006560</v>
          </cell>
          <cell r="AP2108" t="str">
            <v>PA</v>
          </cell>
          <cell r="AQ2108">
            <v>25322.58</v>
          </cell>
          <cell r="AR2108">
            <v>0</v>
          </cell>
          <cell r="AS2108">
            <v>25322.58</v>
          </cell>
          <cell r="BA2108" t="str">
            <v>MOTOR</v>
          </cell>
        </row>
        <row r="2109">
          <cell r="G2109" t="str">
            <v>SEPARADO</v>
          </cell>
          <cell r="H2109" t="str">
            <v>006560</v>
          </cell>
          <cell r="AP2109" t="str">
            <v>PA</v>
          </cell>
          <cell r="AQ2109">
            <v>10554.29</v>
          </cell>
          <cell r="AR2109">
            <v>0</v>
          </cell>
          <cell r="AS2109">
            <v>10554.29</v>
          </cell>
          <cell r="BA2109" t="str">
            <v>ALTERNADOR</v>
          </cell>
        </row>
        <row r="2110">
          <cell r="G2110" t="str">
            <v>SEPARADO</v>
          </cell>
          <cell r="H2110" t="str">
            <v>006560</v>
          </cell>
          <cell r="AP2110" t="str">
            <v>PA</v>
          </cell>
          <cell r="AQ2110">
            <v>900</v>
          </cell>
          <cell r="AR2110">
            <v>0</v>
          </cell>
          <cell r="AS2110">
            <v>900</v>
          </cell>
          <cell r="BA2110" t="e">
            <v>#N/A</v>
          </cell>
        </row>
        <row r="2111">
          <cell r="G2111" t="str">
            <v>SEPARADO</v>
          </cell>
          <cell r="H2111" t="str">
            <v>006560</v>
          </cell>
          <cell r="AP2111" t="str">
            <v>PA</v>
          </cell>
          <cell r="AQ2111">
            <v>48</v>
          </cell>
          <cell r="AR2111">
            <v>0</v>
          </cell>
          <cell r="AS2111">
            <v>48</v>
          </cell>
          <cell r="BA2111" t="str">
            <v>SHEET METAL</v>
          </cell>
        </row>
        <row r="2112">
          <cell r="G2112" t="str">
            <v>SEPARADO</v>
          </cell>
          <cell r="H2112" t="str">
            <v>006560</v>
          </cell>
          <cell r="AP2112" t="str">
            <v>FATURAMENTO</v>
          </cell>
          <cell r="AQ2112">
            <v>72.375</v>
          </cell>
          <cell r="AR2112">
            <v>0</v>
          </cell>
          <cell r="AS2112">
            <v>72.375</v>
          </cell>
          <cell r="BA2112" t="str">
            <v>MECANICA</v>
          </cell>
        </row>
        <row r="2113">
          <cell r="G2113" t="str">
            <v>SEPARADO</v>
          </cell>
          <cell r="H2113" t="str">
            <v>006560</v>
          </cell>
          <cell r="AP2113" t="str">
            <v>FATURAMENTO</v>
          </cell>
          <cell r="AQ2113">
            <v>33.774999999999999</v>
          </cell>
          <cell r="AR2113">
            <v>0</v>
          </cell>
          <cell r="AS2113">
            <v>67.55</v>
          </cell>
          <cell r="BA2113" t="str">
            <v>MECANICA</v>
          </cell>
        </row>
        <row r="2114">
          <cell r="G2114" t="str">
            <v>SEPARADO</v>
          </cell>
          <cell r="H2114" t="str">
            <v>006560</v>
          </cell>
          <cell r="AP2114" t="str">
            <v>PA</v>
          </cell>
          <cell r="AQ2114">
            <v>1563.79</v>
          </cell>
          <cell r="AR2114">
            <v>0</v>
          </cell>
          <cell r="AS2114">
            <v>1563.79</v>
          </cell>
          <cell r="BA2114" t="str">
            <v>MECANICA</v>
          </cell>
        </row>
        <row r="2115">
          <cell r="G2115" t="str">
            <v>SEPARADO</v>
          </cell>
          <cell r="H2115" t="str">
            <v>006560</v>
          </cell>
          <cell r="AP2115" t="str">
            <v>FATURAMENTO</v>
          </cell>
          <cell r="AQ2115">
            <v>33.774999999999999</v>
          </cell>
          <cell r="AR2115">
            <v>0</v>
          </cell>
          <cell r="AS2115">
            <v>67.55</v>
          </cell>
          <cell r="BA2115" t="str">
            <v>MECANICA</v>
          </cell>
        </row>
        <row r="2116">
          <cell r="G2116" t="str">
            <v>SEPARADO</v>
          </cell>
          <cell r="H2116" t="str">
            <v>006560</v>
          </cell>
          <cell r="AP2116" t="str">
            <v>FATURAMENTO</v>
          </cell>
          <cell r="AQ2116">
            <v>33.774999999999999</v>
          </cell>
          <cell r="AR2116">
            <v>0</v>
          </cell>
          <cell r="AS2116">
            <v>33.774999999999999</v>
          </cell>
          <cell r="BA2116" t="str">
            <v>SHEET METAL</v>
          </cell>
        </row>
        <row r="2117">
          <cell r="G2117" t="str">
            <v>SEPARADO</v>
          </cell>
          <cell r="H2117" t="str">
            <v>006560</v>
          </cell>
          <cell r="AP2117" t="str">
            <v>PA</v>
          </cell>
          <cell r="AQ2117">
            <v>145</v>
          </cell>
          <cell r="AR2117">
            <v>0</v>
          </cell>
          <cell r="AS2117">
            <v>145</v>
          </cell>
          <cell r="BA2117" t="str">
            <v>SHEET METAL</v>
          </cell>
        </row>
        <row r="2118">
          <cell r="G2118" t="str">
            <v>SEPARADO</v>
          </cell>
          <cell r="H2118" t="str">
            <v>006560</v>
          </cell>
          <cell r="AP2118" t="str">
            <v>PA</v>
          </cell>
          <cell r="AQ2118">
            <v>450</v>
          </cell>
          <cell r="AR2118">
            <v>0</v>
          </cell>
          <cell r="AS2118">
            <v>450</v>
          </cell>
          <cell r="BA2118" t="str">
            <v>ELETRICA</v>
          </cell>
        </row>
        <row r="2119">
          <cell r="G2119" t="str">
            <v>SEPARADO</v>
          </cell>
          <cell r="H2119" t="str">
            <v>006560</v>
          </cell>
          <cell r="AP2119" t="str">
            <v>FATURAMENTO</v>
          </cell>
          <cell r="AQ2119">
            <v>96.5</v>
          </cell>
          <cell r="AR2119">
            <v>0</v>
          </cell>
          <cell r="AS2119">
            <v>96.5</v>
          </cell>
          <cell r="BA2119" t="e">
            <v>#N/A</v>
          </cell>
        </row>
        <row r="2120">
          <cell r="G2120" t="str">
            <v>SEPARADO</v>
          </cell>
          <cell r="H2120" t="str">
            <v>006560</v>
          </cell>
          <cell r="AP2120" t="str">
            <v>FATURAMENTO</v>
          </cell>
          <cell r="AQ2120">
            <v>91.674999999999997</v>
          </cell>
          <cell r="AR2120">
            <v>0</v>
          </cell>
          <cell r="AS2120">
            <v>91.674999999999997</v>
          </cell>
          <cell r="BA2120" t="e">
            <v>#N/A</v>
          </cell>
        </row>
        <row r="2121">
          <cell r="G2121" t="str">
            <v>SEPARADO</v>
          </cell>
          <cell r="H2121" t="str">
            <v>006560</v>
          </cell>
          <cell r="AP2121" t="str">
            <v>FATURAMENTO</v>
          </cell>
          <cell r="AQ2121">
            <v>3377.5</v>
          </cell>
          <cell r="AR2121">
            <v>0</v>
          </cell>
          <cell r="AS2121">
            <v>3377.5</v>
          </cell>
          <cell r="BA2121" t="str">
            <v>CARENAGEM</v>
          </cell>
        </row>
        <row r="2122">
          <cell r="G2122" t="str">
            <v>SEPARADO</v>
          </cell>
          <cell r="H2122" t="str">
            <v>006560</v>
          </cell>
          <cell r="AP2122" t="str">
            <v>PA</v>
          </cell>
          <cell r="AQ2122">
            <v>1363.04</v>
          </cell>
          <cell r="AR2122">
            <v>6.5000000000000002E-2</v>
          </cell>
          <cell r="AS2122">
            <v>1451.6376</v>
          </cell>
          <cell r="BA2122" t="str">
            <v>MECANICA</v>
          </cell>
        </row>
        <row r="2123">
          <cell r="G2123" t="str">
            <v>SEPARADO</v>
          </cell>
          <cell r="H2123" t="str">
            <v>006560</v>
          </cell>
          <cell r="AP2123" t="str">
            <v>PA</v>
          </cell>
          <cell r="AQ2123">
            <v>772.34</v>
          </cell>
          <cell r="AR2123">
            <v>6.5000000000000002E-2</v>
          </cell>
          <cell r="AS2123">
            <v>822.5421</v>
          </cell>
          <cell r="BA2123" t="str">
            <v>MECANICA</v>
          </cell>
        </row>
        <row r="2124">
          <cell r="G2124" t="str">
            <v>SEPARADO</v>
          </cell>
          <cell r="H2124" t="str">
            <v>006560</v>
          </cell>
          <cell r="AP2124" t="str">
            <v>PA</v>
          </cell>
          <cell r="AQ2124">
            <v>209.6</v>
          </cell>
          <cell r="AR2124">
            <v>0</v>
          </cell>
          <cell r="AS2124">
            <v>209.6</v>
          </cell>
          <cell r="BA2124" t="str">
            <v>ELETRICA</v>
          </cell>
        </row>
        <row r="2125">
          <cell r="G2125" t="str">
            <v>SEPARADO</v>
          </cell>
          <cell r="H2125" t="str">
            <v>006560</v>
          </cell>
          <cell r="AP2125" t="str">
            <v>PA</v>
          </cell>
          <cell r="AQ2125">
            <v>441</v>
          </cell>
          <cell r="AR2125">
            <v>0</v>
          </cell>
          <cell r="AS2125">
            <v>441</v>
          </cell>
          <cell r="BA2125" t="str">
            <v>MECANICA</v>
          </cell>
        </row>
        <row r="2126">
          <cell r="G2126" t="str">
            <v>SEPARADO</v>
          </cell>
          <cell r="H2126" t="str">
            <v>006560</v>
          </cell>
          <cell r="AP2126" t="str">
            <v>PA</v>
          </cell>
          <cell r="AQ2126">
            <v>900</v>
          </cell>
          <cell r="AR2126">
            <v>3.2500000000000001E-2</v>
          </cell>
          <cell r="AS2126">
            <v>929.25</v>
          </cell>
          <cell r="BA2126" t="str">
            <v>MECANICA</v>
          </cell>
        </row>
        <row r="2127">
          <cell r="G2127" t="str">
            <v>SEPARADO</v>
          </cell>
          <cell r="H2127" t="str">
            <v>006560</v>
          </cell>
          <cell r="AP2127" t="str">
            <v>FATURAMENTO</v>
          </cell>
          <cell r="AQ2127">
            <v>965</v>
          </cell>
          <cell r="AR2127">
            <v>0</v>
          </cell>
          <cell r="AS2127">
            <v>965</v>
          </cell>
          <cell r="BA2127" t="str">
            <v>BASE</v>
          </cell>
        </row>
        <row r="2128">
          <cell r="G2128" t="str">
            <v>SEPARADO</v>
          </cell>
          <cell r="H2128" t="str">
            <v>006560</v>
          </cell>
          <cell r="AP2128" t="str">
            <v>PA</v>
          </cell>
          <cell r="AQ2128">
            <v>103.7</v>
          </cell>
          <cell r="AR2128">
            <v>0</v>
          </cell>
          <cell r="AS2128">
            <v>414.8</v>
          </cell>
          <cell r="BA2128" t="str">
            <v>MECANICA</v>
          </cell>
        </row>
        <row r="2129">
          <cell r="G2129" t="str">
            <v>SEPARADO</v>
          </cell>
          <cell r="H2129" t="str">
            <v>006560</v>
          </cell>
          <cell r="AP2129" t="str">
            <v>FATURAMENTO</v>
          </cell>
          <cell r="AQ2129">
            <v>241.25</v>
          </cell>
          <cell r="AR2129">
            <v>0</v>
          </cell>
          <cell r="AS2129">
            <v>241.25</v>
          </cell>
          <cell r="BA2129" t="e">
            <v>#N/A</v>
          </cell>
        </row>
        <row r="2130">
          <cell r="G2130" t="str">
            <v>SEPARADO</v>
          </cell>
          <cell r="H2130" t="str">
            <v>006560</v>
          </cell>
          <cell r="AP2130" t="str">
            <v>FATURAMENTO</v>
          </cell>
          <cell r="AQ2130">
            <v>241.25</v>
          </cell>
          <cell r="AR2130">
            <v>0</v>
          </cell>
          <cell r="AS2130">
            <v>241.25</v>
          </cell>
          <cell r="BA2130" t="e">
            <v>#N/A</v>
          </cell>
        </row>
        <row r="2131">
          <cell r="G2131" t="str">
            <v>SEPARADO</v>
          </cell>
          <cell r="H2131" t="str">
            <v>006560</v>
          </cell>
          <cell r="AP2131" t="str">
            <v>FATURAMENTO</v>
          </cell>
          <cell r="AQ2131">
            <v>731.47</v>
          </cell>
          <cell r="AR2131">
            <v>0</v>
          </cell>
          <cell r="AS2131">
            <v>731.47</v>
          </cell>
          <cell r="BA2131" t="e">
            <v>#N/A</v>
          </cell>
        </row>
        <row r="2132">
          <cell r="G2132" t="str">
            <v>SEPARADO</v>
          </cell>
          <cell r="H2132" t="str">
            <v>006560</v>
          </cell>
          <cell r="AP2132" t="str">
            <v>PA</v>
          </cell>
          <cell r="AQ2132">
            <v>6.4</v>
          </cell>
          <cell r="AR2132">
            <v>0</v>
          </cell>
          <cell r="AS2132">
            <v>19.200000000000003</v>
          </cell>
          <cell r="BA2132" t="str">
            <v>MECANICA</v>
          </cell>
        </row>
        <row r="2133">
          <cell r="G2133" t="str">
            <v>SEPARADO</v>
          </cell>
          <cell r="H2133" t="str">
            <v>006560</v>
          </cell>
          <cell r="AP2133" t="str">
            <v>FATURAMENTO</v>
          </cell>
          <cell r="AQ2133">
            <v>33.774999999999999</v>
          </cell>
          <cell r="AR2133">
            <v>0</v>
          </cell>
          <cell r="AS2133">
            <v>33.774999999999999</v>
          </cell>
          <cell r="BA2133" t="e">
            <v>#N/A</v>
          </cell>
        </row>
        <row r="2134">
          <cell r="G2134" t="str">
            <v>SEPARADO</v>
          </cell>
          <cell r="H2134" t="str">
            <v>006560</v>
          </cell>
          <cell r="AP2134" t="str">
            <v>FATURAMENTO</v>
          </cell>
          <cell r="AQ2134">
            <v>33.774999999999999</v>
          </cell>
          <cell r="AR2134">
            <v>0</v>
          </cell>
          <cell r="AS2134">
            <v>33.774999999999999</v>
          </cell>
          <cell r="BA2134" t="e">
            <v>#N/A</v>
          </cell>
        </row>
        <row r="2135">
          <cell r="G2135" t="str">
            <v>SEPARADO</v>
          </cell>
          <cell r="H2135" t="str">
            <v>006560</v>
          </cell>
          <cell r="AP2135" t="str">
            <v>FATURAMENTO</v>
          </cell>
          <cell r="AQ2135">
            <v>24.125</v>
          </cell>
          <cell r="AR2135">
            <v>0</v>
          </cell>
          <cell r="AS2135">
            <v>24.125</v>
          </cell>
          <cell r="BA2135" t="e">
            <v>#N/A</v>
          </cell>
        </row>
        <row r="2136">
          <cell r="G2136" t="str">
            <v>SEPARADO</v>
          </cell>
          <cell r="H2136" t="str">
            <v>006560</v>
          </cell>
          <cell r="AP2136" t="str">
            <v>FATURAMENTO</v>
          </cell>
          <cell r="AQ2136">
            <v>33.774999999999999</v>
          </cell>
          <cell r="AR2136">
            <v>0</v>
          </cell>
          <cell r="AS2136">
            <v>33.774999999999999</v>
          </cell>
          <cell r="BA2136" t="e">
            <v>#N/A</v>
          </cell>
        </row>
        <row r="2137">
          <cell r="G2137" t="str">
            <v>SEPARADO</v>
          </cell>
          <cell r="H2137" t="str">
            <v>006560</v>
          </cell>
          <cell r="AP2137" t="str">
            <v>PA</v>
          </cell>
          <cell r="AQ2137">
            <v>313.24</v>
          </cell>
          <cell r="AR2137">
            <v>6.5000000000000002E-2</v>
          </cell>
          <cell r="AS2137">
            <v>333.60059999999999</v>
          </cell>
          <cell r="BA2137" t="e">
            <v>#N/A</v>
          </cell>
        </row>
        <row r="2138">
          <cell r="G2138" t="str">
            <v>SEPARADO</v>
          </cell>
          <cell r="H2138" t="str">
            <v>006560</v>
          </cell>
          <cell r="AP2138" t="str">
            <v>PA</v>
          </cell>
          <cell r="AQ2138">
            <v>5.86</v>
          </cell>
          <cell r="AR2138">
            <v>0</v>
          </cell>
          <cell r="AS2138">
            <v>11.72</v>
          </cell>
          <cell r="BA2138" t="e">
            <v>#N/A</v>
          </cell>
        </row>
        <row r="2139">
          <cell r="G2139" t="str">
            <v>SEPARADO</v>
          </cell>
          <cell r="H2139" t="str">
            <v>006560</v>
          </cell>
          <cell r="AP2139" t="str">
            <v>PA</v>
          </cell>
          <cell r="AQ2139">
            <v>91</v>
          </cell>
          <cell r="AR2139">
            <v>6.5000000000000002E-2</v>
          </cell>
          <cell r="AS2139">
            <v>290.745</v>
          </cell>
          <cell r="BA2139" t="e">
            <v>#N/A</v>
          </cell>
        </row>
        <row r="2140">
          <cell r="G2140" t="str">
            <v>SEPARADO</v>
          </cell>
          <cell r="H2140" t="str">
            <v>006560</v>
          </cell>
          <cell r="AP2140" t="str">
            <v>PA</v>
          </cell>
          <cell r="AQ2140">
            <v>9.33</v>
          </cell>
          <cell r="AR2140">
            <v>9.7500000000000003E-2</v>
          </cell>
          <cell r="AS2140">
            <v>20.47935</v>
          </cell>
          <cell r="BA2140" t="str">
            <v>ELETRICA</v>
          </cell>
        </row>
        <row r="2141">
          <cell r="G2141" t="str">
            <v>SEPARADO</v>
          </cell>
          <cell r="H2141" t="str">
            <v>006560</v>
          </cell>
          <cell r="AP2141" t="str">
            <v>PA</v>
          </cell>
          <cell r="AQ2141">
            <v>78.838709677419303</v>
          </cell>
          <cell r="AR2141">
            <v>0</v>
          </cell>
          <cell r="AS2141">
            <v>78.838709677419303</v>
          </cell>
          <cell r="BA2141" t="e">
            <v>#N/A</v>
          </cell>
        </row>
        <row r="2142">
          <cell r="G2142" t="str">
            <v>SEPARADO</v>
          </cell>
          <cell r="H2142" t="str">
            <v>006560</v>
          </cell>
          <cell r="AP2142" t="str">
            <v>PA</v>
          </cell>
          <cell r="AQ2142">
            <v>5.58</v>
          </cell>
          <cell r="AS2142">
            <v>66.960000000000008</v>
          </cell>
          <cell r="BA2142" t="str">
            <v>KANBAN</v>
          </cell>
        </row>
        <row r="2143">
          <cell r="G2143" t="str">
            <v>SEPARADO</v>
          </cell>
          <cell r="H2143" t="str">
            <v>006560</v>
          </cell>
          <cell r="AP2143" t="str">
            <v>PA</v>
          </cell>
          <cell r="AQ2143">
            <v>5.1099999999999994</v>
          </cell>
          <cell r="AS2143">
            <v>40.879999999999995</v>
          </cell>
          <cell r="BA2143" t="str">
            <v>KANBAN</v>
          </cell>
        </row>
        <row r="2144">
          <cell r="G2144" t="str">
            <v>KANBAN</v>
          </cell>
          <cell r="H2144" t="str">
            <v>006560</v>
          </cell>
          <cell r="AP2144" t="str">
            <v>PA</v>
          </cell>
          <cell r="AQ2144">
            <v>0.85</v>
          </cell>
          <cell r="AR2144">
            <v>0</v>
          </cell>
          <cell r="AS2144">
            <v>17</v>
          </cell>
          <cell r="BA2144" t="e">
            <v>#N/A</v>
          </cell>
        </row>
        <row r="2145">
          <cell r="G2145" t="str">
            <v>SEPARADO</v>
          </cell>
          <cell r="H2145" t="str">
            <v>006560</v>
          </cell>
          <cell r="AP2145" t="str">
            <v>PA</v>
          </cell>
          <cell r="AQ2145">
            <v>28.5</v>
          </cell>
          <cell r="AS2145">
            <v>57</v>
          </cell>
          <cell r="BA2145" t="str">
            <v>MECANICA</v>
          </cell>
        </row>
        <row r="2146">
          <cell r="G2146" t="str">
            <v>SEPARADO</v>
          </cell>
          <cell r="H2146" t="str">
            <v>006560</v>
          </cell>
          <cell r="AP2146" t="str">
            <v>PA</v>
          </cell>
          <cell r="AQ2146">
            <v>26.88</v>
          </cell>
          <cell r="AR2146">
            <v>0</v>
          </cell>
          <cell r="AS2146">
            <v>26.88</v>
          </cell>
          <cell r="BA2146" t="str">
            <v>MECANICA</v>
          </cell>
        </row>
        <row r="2147">
          <cell r="G2147" t="str">
            <v>FÁBRICA</v>
          </cell>
          <cell r="H2147" t="str">
            <v>006560</v>
          </cell>
          <cell r="AP2147" t="str">
            <v>PA</v>
          </cell>
          <cell r="AQ2147">
            <v>8.34</v>
          </cell>
          <cell r="AR2147">
            <v>0</v>
          </cell>
          <cell r="AS2147">
            <v>8.34</v>
          </cell>
          <cell r="BA2147" t="str">
            <v>MECANICA</v>
          </cell>
        </row>
        <row r="2148">
          <cell r="G2148" t="str">
            <v>SEPARADO</v>
          </cell>
          <cell r="H2148" t="str">
            <v>006560</v>
          </cell>
          <cell r="AP2148" t="str">
            <v>PA</v>
          </cell>
          <cell r="AQ2148">
            <v>26.88</v>
          </cell>
          <cell r="AR2148">
            <v>0</v>
          </cell>
          <cell r="AS2148">
            <v>26.88</v>
          </cell>
          <cell r="BA2148" t="str">
            <v>MECANICA</v>
          </cell>
        </row>
        <row r="2149">
          <cell r="G2149" t="str">
            <v>SEPARADO</v>
          </cell>
          <cell r="H2149" t="str">
            <v>006560</v>
          </cell>
          <cell r="AP2149" t="str">
            <v>PA</v>
          </cell>
          <cell r="AQ2149">
            <v>26.88</v>
          </cell>
          <cell r="AR2149">
            <v>0</v>
          </cell>
          <cell r="AS2149">
            <v>53.76</v>
          </cell>
          <cell r="BA2149" t="str">
            <v>MECANICA</v>
          </cell>
        </row>
        <row r="2150">
          <cell r="G2150" t="str">
            <v>SEPARADO</v>
          </cell>
          <cell r="H2150" t="str">
            <v>006560</v>
          </cell>
          <cell r="AP2150" t="str">
            <v>PA</v>
          </cell>
          <cell r="AQ2150">
            <v>26.88</v>
          </cell>
          <cell r="AR2150">
            <v>0</v>
          </cell>
          <cell r="AS2150">
            <v>26.88</v>
          </cell>
          <cell r="BA2150" t="str">
            <v>MECANICA</v>
          </cell>
        </row>
        <row r="2151">
          <cell r="G2151" t="str">
            <v>SEPARADO</v>
          </cell>
          <cell r="H2151" t="str">
            <v>006560</v>
          </cell>
          <cell r="AP2151" t="str">
            <v>PA</v>
          </cell>
          <cell r="AQ2151">
            <v>18.23</v>
          </cell>
          <cell r="AS2151">
            <v>18.23</v>
          </cell>
          <cell r="BA2151" t="str">
            <v>MECANICA</v>
          </cell>
        </row>
        <row r="2152">
          <cell r="G2152" t="str">
            <v>SEPARADO</v>
          </cell>
          <cell r="H2152" t="str">
            <v>006560</v>
          </cell>
          <cell r="AP2152" t="str">
            <v>PA</v>
          </cell>
          <cell r="AQ2152">
            <v>26.88</v>
          </cell>
          <cell r="AR2152">
            <v>0</v>
          </cell>
          <cell r="AS2152">
            <v>26.88</v>
          </cell>
          <cell r="BA2152" t="str">
            <v>MECANICA</v>
          </cell>
        </row>
        <row r="2153">
          <cell r="G2153" t="str">
            <v>SEPARADO</v>
          </cell>
          <cell r="H2153" t="str">
            <v>006560</v>
          </cell>
          <cell r="AP2153" t="str">
            <v>PA</v>
          </cell>
          <cell r="AQ2153">
            <v>190.69</v>
          </cell>
          <cell r="AS2153">
            <v>190.69</v>
          </cell>
          <cell r="BA2153" t="str">
            <v>MECANICA</v>
          </cell>
        </row>
        <row r="2154">
          <cell r="G2154" t="str">
            <v>SEPARADO</v>
          </cell>
          <cell r="H2154" t="str">
            <v>006560</v>
          </cell>
          <cell r="AP2154" t="str">
            <v>PA</v>
          </cell>
          <cell r="AQ2154">
            <v>26.88</v>
          </cell>
          <cell r="AR2154">
            <v>0</v>
          </cell>
          <cell r="AS2154">
            <v>26.88</v>
          </cell>
          <cell r="BA2154" t="str">
            <v>MECANICA</v>
          </cell>
        </row>
        <row r="2155">
          <cell r="G2155" t="str">
            <v>SEPARADO</v>
          </cell>
          <cell r="H2155" t="str">
            <v>006560</v>
          </cell>
          <cell r="AP2155" t="str">
            <v>PA</v>
          </cell>
          <cell r="AQ2155">
            <v>4.1500000000000004</v>
          </cell>
          <cell r="AR2155">
            <v>0</v>
          </cell>
          <cell r="AS2155">
            <v>8.3000000000000007</v>
          </cell>
          <cell r="BA2155" t="str">
            <v>MECANICA</v>
          </cell>
        </row>
        <row r="2156">
          <cell r="G2156" t="str">
            <v>SEPARADO</v>
          </cell>
          <cell r="H2156" t="str">
            <v>006560</v>
          </cell>
          <cell r="AP2156" t="str">
            <v>PA</v>
          </cell>
          <cell r="AQ2156">
            <v>0</v>
          </cell>
          <cell r="AS2156">
            <v>0</v>
          </cell>
          <cell r="BA2156" t="str">
            <v>KANBAN</v>
          </cell>
        </row>
        <row r="2157">
          <cell r="G2157" t="str">
            <v>SEPARADO</v>
          </cell>
          <cell r="H2157" t="str">
            <v>006560</v>
          </cell>
          <cell r="AP2157" t="str">
            <v>PA</v>
          </cell>
          <cell r="AQ2157">
            <v>35.25</v>
          </cell>
          <cell r="AS2157">
            <v>35.25</v>
          </cell>
          <cell r="BA2157" t="str">
            <v>MECANICA</v>
          </cell>
        </row>
        <row r="2158">
          <cell r="G2158" t="str">
            <v>SEPARADO</v>
          </cell>
          <cell r="H2158" t="str">
            <v>006560</v>
          </cell>
          <cell r="AP2158" t="str">
            <v>PA</v>
          </cell>
          <cell r="AQ2158">
            <v>62.82</v>
          </cell>
          <cell r="AR2158">
            <v>0</v>
          </cell>
          <cell r="AS2158">
            <v>62.82</v>
          </cell>
          <cell r="BA2158" t="str">
            <v>MECANICA</v>
          </cell>
        </row>
        <row r="2159">
          <cell r="G2159" t="str">
            <v>SEPARADO</v>
          </cell>
          <cell r="H2159" t="str">
            <v>006560</v>
          </cell>
          <cell r="AP2159" t="str">
            <v>PA</v>
          </cell>
          <cell r="AQ2159">
            <v>27.95</v>
          </cell>
          <cell r="AR2159">
            <v>6.5000000000000002E-2</v>
          </cell>
          <cell r="AS2159">
            <v>29.766749999999998</v>
          </cell>
          <cell r="BA2159" t="str">
            <v>ELETRICA</v>
          </cell>
        </row>
        <row r="2160">
          <cell r="G2160" t="str">
            <v>SEPARADO</v>
          </cell>
          <cell r="H2160" t="str">
            <v>006560</v>
          </cell>
          <cell r="AP2160" t="str">
            <v>PA</v>
          </cell>
          <cell r="AQ2160">
            <v>0</v>
          </cell>
          <cell r="AS2160">
            <v>0</v>
          </cell>
          <cell r="BA2160" t="str">
            <v>ELETRICA</v>
          </cell>
        </row>
        <row r="2161">
          <cell r="G2161" t="str">
            <v>SEPARADO</v>
          </cell>
          <cell r="H2161" t="str">
            <v>006560</v>
          </cell>
          <cell r="AP2161" t="str">
            <v>PA</v>
          </cell>
          <cell r="AQ2161">
            <v>0</v>
          </cell>
          <cell r="AS2161">
            <v>0</v>
          </cell>
          <cell r="BA2161" t="str">
            <v>ELETRICA</v>
          </cell>
        </row>
        <row r="2162">
          <cell r="G2162" t="str">
            <v>SEPARADO</v>
          </cell>
          <cell r="H2162" t="str">
            <v>006560</v>
          </cell>
          <cell r="AP2162" t="str">
            <v>PA</v>
          </cell>
          <cell r="AQ2162">
            <v>10.2811</v>
          </cell>
          <cell r="AS2162">
            <v>5.1405500000000002</v>
          </cell>
          <cell r="BA2162" t="str">
            <v>KANBAN</v>
          </cell>
        </row>
        <row r="2163">
          <cell r="G2163" t="str">
            <v>SEPARADO</v>
          </cell>
          <cell r="H2163" t="str">
            <v>006560</v>
          </cell>
          <cell r="AP2163" t="str">
            <v>PA</v>
          </cell>
          <cell r="AQ2163">
            <v>40.83</v>
          </cell>
          <cell r="AR2163">
            <v>9.7500000000000003E-2</v>
          </cell>
          <cell r="AS2163">
            <v>44.810924999999997</v>
          </cell>
          <cell r="BA2163" t="e">
            <v>#N/A</v>
          </cell>
        </row>
        <row r="2164">
          <cell r="G2164" t="str">
            <v>SEPARADO</v>
          </cell>
          <cell r="H2164" t="str">
            <v>006560</v>
          </cell>
          <cell r="AP2164" t="str">
            <v>FATURAMENTO</v>
          </cell>
          <cell r="AQ2164">
            <v>27.02</v>
          </cell>
          <cell r="AR2164">
            <v>0</v>
          </cell>
          <cell r="AS2164">
            <v>27.02</v>
          </cell>
          <cell r="BA2164" t="e">
            <v>#N/A</v>
          </cell>
        </row>
        <row r="2165">
          <cell r="G2165" t="str">
            <v>SEPARADO</v>
          </cell>
          <cell r="H2165" t="str">
            <v>006560</v>
          </cell>
          <cell r="AP2165" t="str">
            <v>PA</v>
          </cell>
          <cell r="AQ2165">
            <v>48.61</v>
          </cell>
          <cell r="AS2165">
            <v>97.22</v>
          </cell>
          <cell r="BA2165" t="str">
            <v>ELETRICA</v>
          </cell>
        </row>
        <row r="2166">
          <cell r="G2166" t="str">
            <v>SEPARADO</v>
          </cell>
          <cell r="H2166" t="str">
            <v>006560</v>
          </cell>
          <cell r="AP2166" t="str">
            <v>PA</v>
          </cell>
          <cell r="AQ2166">
            <v>35</v>
          </cell>
          <cell r="AS2166">
            <v>35</v>
          </cell>
          <cell r="BA2166" t="e">
            <v>#N/A</v>
          </cell>
        </row>
        <row r="2167">
          <cell r="G2167" t="str">
            <v>SEPARADO</v>
          </cell>
          <cell r="H2167" t="str">
            <v>006560</v>
          </cell>
          <cell r="AP2167" t="str">
            <v>PA</v>
          </cell>
          <cell r="AQ2167">
            <v>5.86</v>
          </cell>
          <cell r="AR2167">
            <v>0</v>
          </cell>
          <cell r="AS2167">
            <v>23.44</v>
          </cell>
          <cell r="BA2167" t="e">
            <v>#N/A</v>
          </cell>
        </row>
        <row r="2168">
          <cell r="G2168" t="str">
            <v>SEPARADO</v>
          </cell>
          <cell r="H2168" t="str">
            <v>006560</v>
          </cell>
          <cell r="AP2168" t="str">
            <v>PA</v>
          </cell>
          <cell r="AQ2168">
            <v>842.74</v>
          </cell>
          <cell r="AR2168">
            <v>0</v>
          </cell>
          <cell r="AS2168">
            <v>842.74</v>
          </cell>
          <cell r="BA2168" t="str">
            <v>ELETRICA</v>
          </cell>
        </row>
        <row r="2169">
          <cell r="G2169" t="str">
            <v>SEPARADO</v>
          </cell>
          <cell r="H2169" t="str">
            <v>006560</v>
          </cell>
          <cell r="AP2169" t="str">
            <v>PA</v>
          </cell>
          <cell r="AQ2169">
            <v>466.33</v>
          </cell>
          <cell r="AR2169">
            <v>0</v>
          </cell>
          <cell r="AS2169">
            <v>466.33</v>
          </cell>
          <cell r="BA2169" t="e">
            <v>#N/A</v>
          </cell>
        </row>
        <row r="2170">
          <cell r="G2170" t="str">
            <v>SEPARADO</v>
          </cell>
          <cell r="H2170" t="str">
            <v>006560</v>
          </cell>
          <cell r="AP2170" t="str">
            <v>PA</v>
          </cell>
          <cell r="AQ2170">
            <v>5.55</v>
          </cell>
          <cell r="AR2170">
            <v>9.7500000000000003E-2</v>
          </cell>
          <cell r="AS2170">
            <v>6.0911249999999999</v>
          </cell>
          <cell r="BA2170" t="str">
            <v>SHEET METAL</v>
          </cell>
        </row>
        <row r="2171">
          <cell r="G2171" t="str">
            <v>SEPARADO</v>
          </cell>
          <cell r="H2171" t="str">
            <v>006560</v>
          </cell>
          <cell r="AP2171" t="str">
            <v>PA</v>
          </cell>
          <cell r="AQ2171">
            <v>9.33</v>
          </cell>
          <cell r="AR2171">
            <v>9.7500000000000003E-2</v>
          </cell>
          <cell r="AS2171">
            <v>10.239675</v>
          </cell>
          <cell r="BA2171" t="str">
            <v>ELETRICA</v>
          </cell>
        </row>
        <row r="2172">
          <cell r="G2172" t="str">
            <v>SEPARADO</v>
          </cell>
          <cell r="H2172" t="str">
            <v>006560</v>
          </cell>
          <cell r="AP2172" t="str">
            <v>PA</v>
          </cell>
          <cell r="AQ2172">
            <v>40.97</v>
          </cell>
          <cell r="AR2172">
            <v>9.7500000000000003E-2</v>
          </cell>
          <cell r="AS2172">
            <v>44.964574999999996</v>
          </cell>
          <cell r="BA2172" t="str">
            <v>ELETRICA</v>
          </cell>
        </row>
        <row r="2173">
          <cell r="G2173" t="str">
            <v>FÁBRICA</v>
          </cell>
          <cell r="H2173" t="str">
            <v>006560</v>
          </cell>
          <cell r="AP2173" t="str">
            <v>PA</v>
          </cell>
          <cell r="AQ2173">
            <v>25.7</v>
          </cell>
          <cell r="AS2173">
            <v>25.7</v>
          </cell>
          <cell r="BA2173" t="str">
            <v>ELETRICA</v>
          </cell>
        </row>
        <row r="2174">
          <cell r="G2174" t="str">
            <v>SEPARADO</v>
          </cell>
          <cell r="H2174" t="str">
            <v>006560</v>
          </cell>
          <cell r="AP2174" t="str">
            <v>PA</v>
          </cell>
          <cell r="AQ2174">
            <v>2.4971000000000001</v>
          </cell>
          <cell r="AR2174">
            <v>0</v>
          </cell>
          <cell r="AS2174">
            <v>60.679530000000007</v>
          </cell>
          <cell r="BA2174" t="e">
            <v>#N/A</v>
          </cell>
        </row>
        <row r="2175">
          <cell r="G2175" t="str">
            <v>SEPARADO</v>
          </cell>
          <cell r="H2175" t="str">
            <v>006560</v>
          </cell>
          <cell r="AP2175" t="str">
            <v>PA</v>
          </cell>
          <cell r="AQ2175">
            <v>16.100000000000001</v>
          </cell>
          <cell r="AS2175">
            <v>16.100000000000001</v>
          </cell>
          <cell r="BA2175" t="str">
            <v>KANBAN</v>
          </cell>
        </row>
        <row r="2176">
          <cell r="G2176" t="str">
            <v>SEPARADO</v>
          </cell>
          <cell r="H2176" t="str">
            <v>006560</v>
          </cell>
          <cell r="AP2176" t="str">
            <v>PA</v>
          </cell>
          <cell r="AQ2176">
            <v>16.39</v>
          </cell>
          <cell r="AS2176">
            <v>16.39</v>
          </cell>
          <cell r="BA2176" t="str">
            <v>KANBAN</v>
          </cell>
        </row>
        <row r="2177">
          <cell r="G2177" t="str">
            <v>SEPARADO</v>
          </cell>
          <cell r="H2177" t="str">
            <v>006560</v>
          </cell>
          <cell r="AP2177" t="str">
            <v>PAGO</v>
          </cell>
          <cell r="AQ2177">
            <v>1.9</v>
          </cell>
          <cell r="AR2177">
            <v>9.7500000000000003E-2</v>
          </cell>
          <cell r="AS2177">
            <v>14.596749999999998</v>
          </cell>
          <cell r="BA2177" t="e">
            <v>#N/A</v>
          </cell>
        </row>
        <row r="2178">
          <cell r="G2178" t="str">
            <v>RETIRADO</v>
          </cell>
          <cell r="H2178" t="str">
            <v>006560</v>
          </cell>
          <cell r="AP2178" t="str">
            <v>PAGO</v>
          </cell>
          <cell r="AQ2178">
            <v>7.42</v>
          </cell>
          <cell r="AR2178">
            <v>9.7500000000000003E-2</v>
          </cell>
          <cell r="AS2178">
            <v>8.1434499999999996</v>
          </cell>
          <cell r="BA2178" t="e">
            <v>#N/A</v>
          </cell>
        </row>
        <row r="2179">
          <cell r="G2179" t="str">
            <v>SEPARADO</v>
          </cell>
          <cell r="H2179" t="str">
            <v>006560</v>
          </cell>
          <cell r="AP2179" t="str">
            <v>PAGO</v>
          </cell>
          <cell r="AQ2179">
            <v>2.0099999999999998</v>
          </cell>
          <cell r="AR2179">
            <v>9.7500000000000003E-2</v>
          </cell>
          <cell r="AS2179">
            <v>2.2059749999999996</v>
          </cell>
          <cell r="BA2179" t="e">
            <v>#N/A</v>
          </cell>
        </row>
        <row r="2180">
          <cell r="G2180" t="str">
            <v>SEPARADO</v>
          </cell>
          <cell r="H2180" t="str">
            <v>006560</v>
          </cell>
          <cell r="AP2180" t="str">
            <v>PAGO</v>
          </cell>
          <cell r="AQ2180">
            <v>1.38</v>
          </cell>
          <cell r="AR2180">
            <v>9.7500000000000003E-2</v>
          </cell>
          <cell r="AS2180">
            <v>3.0290999999999997</v>
          </cell>
          <cell r="BA2180" t="e">
            <v>#N/A</v>
          </cell>
        </row>
        <row r="2181">
          <cell r="G2181" t="str">
            <v>FÁBRICA</v>
          </cell>
          <cell r="H2181" t="str">
            <v>006560</v>
          </cell>
          <cell r="AP2181" t="str">
            <v>PAGO</v>
          </cell>
          <cell r="AQ2181">
            <v>2.06</v>
          </cell>
          <cell r="AR2181">
            <v>9.7500000000000003E-2</v>
          </cell>
          <cell r="AS2181">
            <v>2.26085</v>
          </cell>
          <cell r="BA2181" t="e">
            <v>#N/A</v>
          </cell>
        </row>
        <row r="2182">
          <cell r="G2182" t="str">
            <v>SEPARADO</v>
          </cell>
          <cell r="H2182" t="str">
            <v>006560</v>
          </cell>
          <cell r="AP2182" t="str">
            <v>PA</v>
          </cell>
          <cell r="AQ2182">
            <v>170.95160000000001</v>
          </cell>
          <cell r="AR2182">
            <v>0</v>
          </cell>
          <cell r="AS2182">
            <v>34.190320000000007</v>
          </cell>
          <cell r="BA2182" t="str">
            <v>ELETRICA</v>
          </cell>
        </row>
        <row r="2183">
          <cell r="G2183" t="str">
            <v>SEPARADO</v>
          </cell>
          <cell r="H2183" t="str">
            <v>006560</v>
          </cell>
          <cell r="AP2183" t="str">
            <v>PA</v>
          </cell>
          <cell r="AQ2183">
            <v>92.68</v>
          </cell>
          <cell r="AR2183">
            <v>9.7500000000000003E-2</v>
          </cell>
          <cell r="AS2183">
            <v>101.7163</v>
          </cell>
          <cell r="BA2183" t="str">
            <v>ELETRICA</v>
          </cell>
        </row>
        <row r="2184">
          <cell r="G2184" t="str">
            <v>SEPARADO</v>
          </cell>
          <cell r="H2184" t="str">
            <v>006560</v>
          </cell>
          <cell r="AP2184" t="str">
            <v>PA</v>
          </cell>
          <cell r="AQ2184">
            <v>756.87</v>
          </cell>
          <cell r="AR2184">
            <v>3.2500000000000001E-2</v>
          </cell>
          <cell r="AS2184">
            <v>1562.9365499999999</v>
          </cell>
          <cell r="BA2184" t="e">
            <v>#N/A</v>
          </cell>
        </row>
        <row r="2185">
          <cell r="G2185" t="str">
            <v>SEPARADO</v>
          </cell>
          <cell r="H2185" t="str">
            <v>006560</v>
          </cell>
          <cell r="AP2185" t="str">
            <v>PA</v>
          </cell>
          <cell r="AQ2185">
            <v>0</v>
          </cell>
          <cell r="AS2185">
            <v>0</v>
          </cell>
          <cell r="BA2185" t="e">
            <v>#N/A</v>
          </cell>
        </row>
        <row r="2186">
          <cell r="G2186" t="str">
            <v>SEPARADO</v>
          </cell>
          <cell r="H2186" t="str">
            <v>006560</v>
          </cell>
          <cell r="AP2186" t="str">
            <v>PA</v>
          </cell>
          <cell r="AQ2186">
            <v>53.25</v>
          </cell>
          <cell r="AS2186">
            <v>53.25</v>
          </cell>
          <cell r="BA2186" t="e">
            <v>#N/A</v>
          </cell>
        </row>
        <row r="2187">
          <cell r="G2187" t="str">
            <v>SEPARADO</v>
          </cell>
          <cell r="H2187" t="str">
            <v>006560</v>
          </cell>
          <cell r="AP2187" t="str">
            <v>PA</v>
          </cell>
          <cell r="AQ2187">
            <v>70.95</v>
          </cell>
          <cell r="AS2187">
            <v>53.212500000000006</v>
          </cell>
          <cell r="BA2187" t="str">
            <v>ELETRICA</v>
          </cell>
        </row>
        <row r="2188">
          <cell r="G2188" t="str">
            <v>SEPARADO</v>
          </cell>
          <cell r="H2188" t="str">
            <v>006560</v>
          </cell>
          <cell r="AP2188" t="str">
            <v>PA</v>
          </cell>
          <cell r="AQ2188">
            <v>0</v>
          </cell>
          <cell r="AS2188">
            <v>0</v>
          </cell>
          <cell r="BA2188" t="e">
            <v>#N/A</v>
          </cell>
        </row>
        <row r="2189">
          <cell r="G2189" t="str">
            <v>SEPARADO</v>
          </cell>
          <cell r="H2189" t="str">
            <v>006560</v>
          </cell>
          <cell r="AP2189" t="str">
            <v>PA</v>
          </cell>
          <cell r="AQ2189">
            <v>28.688400000000001</v>
          </cell>
          <cell r="AR2189">
            <v>9.7500000000000003E-2</v>
          </cell>
          <cell r="AS2189">
            <v>125.94207600000001</v>
          </cell>
          <cell r="BA2189" t="e">
            <v>#N/A</v>
          </cell>
        </row>
        <row r="2190">
          <cell r="G2190" t="str">
            <v>SEPARADO</v>
          </cell>
          <cell r="H2190" t="str">
            <v>006560</v>
          </cell>
          <cell r="AP2190" t="str">
            <v>PA</v>
          </cell>
          <cell r="AQ2190">
            <v>0</v>
          </cell>
          <cell r="AS2190">
            <v>0</v>
          </cell>
          <cell r="BA2190" t="e">
            <v>#N/A</v>
          </cell>
        </row>
        <row r="2191">
          <cell r="G2191" t="str">
            <v>SEPARADO</v>
          </cell>
          <cell r="H2191" t="str">
            <v>006560</v>
          </cell>
          <cell r="AP2191" t="str">
            <v>FATURAMENTO</v>
          </cell>
          <cell r="AQ2191">
            <v>0</v>
          </cell>
          <cell r="AR2191">
            <v>0</v>
          </cell>
          <cell r="AS2191">
            <v>0</v>
          </cell>
          <cell r="BA2191" t="str">
            <v>ELETRICA</v>
          </cell>
        </row>
        <row r="2192">
          <cell r="G2192" t="str">
            <v>SEPARADO</v>
          </cell>
          <cell r="H2192" t="str">
            <v>006560</v>
          </cell>
          <cell r="AP2192" t="str">
            <v>FATURAMENTO</v>
          </cell>
          <cell r="AQ2192">
            <v>0</v>
          </cell>
          <cell r="AR2192">
            <v>0</v>
          </cell>
          <cell r="AS2192">
            <v>0</v>
          </cell>
          <cell r="BA2192" t="str">
            <v>SHEET METAL</v>
          </cell>
        </row>
        <row r="2193">
          <cell r="G2193" t="str">
            <v>SEPARADO</v>
          </cell>
          <cell r="H2193" t="str">
            <v>006560</v>
          </cell>
          <cell r="AP2193" t="str">
            <v>FATURAMENTO</v>
          </cell>
          <cell r="AQ2193">
            <v>24.125</v>
          </cell>
          <cell r="AR2193">
            <v>0</v>
          </cell>
          <cell r="AS2193">
            <v>24.125</v>
          </cell>
          <cell r="BA2193" t="e">
            <v>#N/A</v>
          </cell>
        </row>
        <row r="2194">
          <cell r="G2194" t="str">
            <v>SEPARADO</v>
          </cell>
          <cell r="H2194" t="str">
            <v>006560</v>
          </cell>
          <cell r="AP2194" t="str">
            <v>FATURAMENTO</v>
          </cell>
          <cell r="AQ2194">
            <v>24.125</v>
          </cell>
          <cell r="AR2194">
            <v>0</v>
          </cell>
          <cell r="AS2194">
            <v>48.25</v>
          </cell>
          <cell r="BA2194" t="e">
            <v>#N/A</v>
          </cell>
        </row>
        <row r="2195">
          <cell r="G2195" t="str">
            <v>SEPARADO</v>
          </cell>
          <cell r="H2195" t="str">
            <v>006560</v>
          </cell>
          <cell r="AP2195" t="str">
            <v>FATURAMENTO</v>
          </cell>
          <cell r="AQ2195">
            <v>627.25</v>
          </cell>
          <cell r="AR2195">
            <v>0</v>
          </cell>
          <cell r="AS2195">
            <v>627.25</v>
          </cell>
          <cell r="BA2195" t="e">
            <v>#N/A</v>
          </cell>
        </row>
        <row r="2196">
          <cell r="G2196" t="str">
            <v>SEPARADO</v>
          </cell>
          <cell r="H2196" t="str">
            <v>006560</v>
          </cell>
          <cell r="AP2196" t="str">
            <v>PA</v>
          </cell>
          <cell r="AQ2196">
            <v>0</v>
          </cell>
          <cell r="AS2196">
            <v>0</v>
          </cell>
          <cell r="BA2196" t="e">
            <v>#N/A</v>
          </cell>
        </row>
        <row r="2197">
          <cell r="G2197" t="str">
            <v>SEPARADO</v>
          </cell>
          <cell r="H2197" t="str">
            <v>006560</v>
          </cell>
          <cell r="AP2197" t="str">
            <v>PA</v>
          </cell>
          <cell r="AQ2197">
            <v>0</v>
          </cell>
          <cell r="AR2197">
            <v>0</v>
          </cell>
          <cell r="AS2197">
            <v>0</v>
          </cell>
          <cell r="BA2197" t="e">
            <v>#N/A</v>
          </cell>
        </row>
        <row r="2198">
          <cell r="G2198" t="str">
            <v>SEPARADO</v>
          </cell>
          <cell r="H2198" t="str">
            <v>006560</v>
          </cell>
          <cell r="AP2198" t="str">
            <v>PA</v>
          </cell>
          <cell r="AQ2198">
            <v>0</v>
          </cell>
          <cell r="AR2198">
            <v>0</v>
          </cell>
          <cell r="AS2198">
            <v>0</v>
          </cell>
          <cell r="BA2198" t="e">
            <v>#N/A</v>
          </cell>
        </row>
        <row r="2199">
          <cell r="G2199" t="str">
            <v>SEPARADO</v>
          </cell>
          <cell r="H2199" t="str">
            <v>006560</v>
          </cell>
          <cell r="AP2199" t="str">
            <v>PA</v>
          </cell>
          <cell r="AQ2199">
            <v>995.11</v>
          </cell>
          <cell r="AR2199">
            <v>0</v>
          </cell>
          <cell r="AS2199">
            <v>995.11</v>
          </cell>
          <cell r="BA2199" t="str">
            <v>ELETRICA</v>
          </cell>
        </row>
        <row r="2200">
          <cell r="G2200" t="str">
            <v>SEPARADO</v>
          </cell>
          <cell r="H2200" t="str">
            <v>006562</v>
          </cell>
          <cell r="AP2200" t="str">
            <v>PA</v>
          </cell>
          <cell r="AQ2200">
            <v>210.79</v>
          </cell>
          <cell r="AS2200">
            <v>210.79</v>
          </cell>
          <cell r="BA2200" t="str">
            <v>ELETRICA</v>
          </cell>
        </row>
        <row r="2201">
          <cell r="G2201" t="str">
            <v>SEPARADO</v>
          </cell>
          <cell r="H2201" t="str">
            <v>006562</v>
          </cell>
          <cell r="AP2201" t="str">
            <v>PA</v>
          </cell>
          <cell r="AQ2201">
            <v>0</v>
          </cell>
          <cell r="AS2201">
            <v>0</v>
          </cell>
          <cell r="BA2201" t="e">
            <v>#N/A</v>
          </cell>
        </row>
        <row r="2202">
          <cell r="G2202" t="str">
            <v>SEPARADO</v>
          </cell>
          <cell r="H2202" t="str">
            <v>006562</v>
          </cell>
          <cell r="AP2202" t="str">
            <v>PA</v>
          </cell>
          <cell r="AQ2202">
            <v>53.25</v>
          </cell>
          <cell r="AS2202">
            <v>149.1</v>
          </cell>
          <cell r="BA2202" t="e">
            <v>#N/A</v>
          </cell>
        </row>
        <row r="2203">
          <cell r="G2203" t="str">
            <v>SEPARADO</v>
          </cell>
          <cell r="H2203" t="str">
            <v>006562</v>
          </cell>
          <cell r="AP2203" t="str">
            <v>PA</v>
          </cell>
          <cell r="AQ2203">
            <v>9.06</v>
          </cell>
          <cell r="AS2203">
            <v>18.12</v>
          </cell>
          <cell r="BA2203" t="str">
            <v>ELETRICA</v>
          </cell>
        </row>
        <row r="2204">
          <cell r="G2204" t="str">
            <v>SEPARADO</v>
          </cell>
          <cell r="H2204" t="str">
            <v>006562</v>
          </cell>
          <cell r="AP2204" t="str">
            <v>FATURAMENTO</v>
          </cell>
          <cell r="AQ2204">
            <v>33.774999999999999</v>
          </cell>
          <cell r="AR2204">
            <v>0</v>
          </cell>
          <cell r="AS2204">
            <v>135.1</v>
          </cell>
          <cell r="BA2204">
            <v>0</v>
          </cell>
        </row>
        <row r="2205">
          <cell r="G2205" t="str">
            <v>SEPARADO</v>
          </cell>
          <cell r="H2205" t="str">
            <v>006562</v>
          </cell>
          <cell r="AP2205" t="str">
            <v>PA</v>
          </cell>
          <cell r="AQ2205">
            <v>14</v>
          </cell>
          <cell r="AS2205">
            <v>14</v>
          </cell>
          <cell r="BA2205" t="str">
            <v>MECANICA</v>
          </cell>
        </row>
        <row r="2206">
          <cell r="G2206" t="str">
            <v>SEPARADO</v>
          </cell>
          <cell r="H2206" t="str">
            <v>006562</v>
          </cell>
          <cell r="AP2206" t="str">
            <v>PA</v>
          </cell>
          <cell r="AQ2206">
            <v>0</v>
          </cell>
          <cell r="AS2206">
            <v>0</v>
          </cell>
          <cell r="BA2206" t="e">
            <v>#N/A</v>
          </cell>
        </row>
        <row r="2207">
          <cell r="G2207" t="str">
            <v>KANBAN</v>
          </cell>
          <cell r="H2207" t="str">
            <v>006562</v>
          </cell>
          <cell r="AP2207" t="str">
            <v>PA</v>
          </cell>
          <cell r="AQ2207">
            <v>1.1499999999999999</v>
          </cell>
          <cell r="AS2207">
            <v>23</v>
          </cell>
          <cell r="BA2207" t="e">
            <v>#N/A</v>
          </cell>
        </row>
        <row r="2208">
          <cell r="G2208" t="str">
            <v>FALTA</v>
          </cell>
          <cell r="H2208" t="str">
            <v>006562</v>
          </cell>
          <cell r="AP2208" t="str">
            <v>FATURAMENTO</v>
          </cell>
          <cell r="AQ2208">
            <v>24.125</v>
          </cell>
          <cell r="AR2208">
            <v>0</v>
          </cell>
          <cell r="AS2208">
            <v>48.25</v>
          </cell>
          <cell r="BA2208" t="str">
            <v>MECANICA</v>
          </cell>
        </row>
        <row r="2209">
          <cell r="G2209" t="str">
            <v>SEPARADO</v>
          </cell>
          <cell r="H2209" t="str">
            <v>006562</v>
          </cell>
          <cell r="AP2209" t="str">
            <v>PA</v>
          </cell>
          <cell r="AQ2209">
            <v>8548.9321</v>
          </cell>
          <cell r="AS2209">
            <v>8548.9321</v>
          </cell>
          <cell r="BA2209" t="str">
            <v>ELETRICA</v>
          </cell>
        </row>
        <row r="2210">
          <cell r="G2210" t="str">
            <v>SEPARADO</v>
          </cell>
          <cell r="H2210" t="str">
            <v>006562</v>
          </cell>
          <cell r="AP2210" t="str">
            <v>PA</v>
          </cell>
          <cell r="AQ2210">
            <v>4.1500000000000004</v>
          </cell>
          <cell r="AR2210">
            <v>0</v>
          </cell>
          <cell r="AS2210">
            <v>16.600000000000001</v>
          </cell>
          <cell r="BA2210" t="str">
            <v>MECANICA</v>
          </cell>
        </row>
        <row r="2211">
          <cell r="G2211" t="str">
            <v>SEPARADO</v>
          </cell>
          <cell r="H2211" t="str">
            <v>006562</v>
          </cell>
          <cell r="AP2211" t="str">
            <v>PA</v>
          </cell>
          <cell r="AQ2211">
            <v>28</v>
          </cell>
          <cell r="AR2211">
            <v>6.5000000000000002E-2</v>
          </cell>
          <cell r="AS2211">
            <v>29.82</v>
          </cell>
          <cell r="BA2211" t="str">
            <v>MECANICA</v>
          </cell>
        </row>
        <row r="2212">
          <cell r="G2212" t="str">
            <v>FÁBRICA</v>
          </cell>
          <cell r="H2212" t="str">
            <v>006562</v>
          </cell>
          <cell r="AP2212" t="str">
            <v>PA</v>
          </cell>
          <cell r="AQ2212">
            <v>5</v>
          </cell>
          <cell r="AR2212">
            <v>0</v>
          </cell>
          <cell r="AS2212">
            <v>5</v>
          </cell>
          <cell r="BA2212" t="str">
            <v>MECANICA</v>
          </cell>
        </row>
        <row r="2213">
          <cell r="G2213" t="str">
            <v>FÁBRICA</v>
          </cell>
          <cell r="H2213" t="str">
            <v>006562</v>
          </cell>
          <cell r="AP2213" t="str">
            <v>PA</v>
          </cell>
          <cell r="AQ2213">
            <v>6</v>
          </cell>
          <cell r="AR2213">
            <v>0</v>
          </cell>
          <cell r="AS2213">
            <v>6</v>
          </cell>
          <cell r="BA2213" t="str">
            <v>MECANICA</v>
          </cell>
        </row>
        <row r="2214">
          <cell r="G2214" t="str">
            <v>KANBAN</v>
          </cell>
          <cell r="H2214" t="str">
            <v>006562</v>
          </cell>
          <cell r="AP2214" t="str">
            <v>PA</v>
          </cell>
          <cell r="AQ2214">
            <v>102.78</v>
          </cell>
          <cell r="AS2214">
            <v>61.667999999999999</v>
          </cell>
          <cell r="BA2214" t="str">
            <v>KANBAN</v>
          </cell>
        </row>
        <row r="2215">
          <cell r="G2215" t="str">
            <v>KANBAN</v>
          </cell>
          <cell r="H2215" t="str">
            <v>006562</v>
          </cell>
          <cell r="AP2215" t="str">
            <v>PA</v>
          </cell>
          <cell r="AQ2215">
            <v>138.6</v>
          </cell>
          <cell r="AS2215">
            <v>83.16</v>
          </cell>
          <cell r="BA2215" t="str">
            <v>KANBAN</v>
          </cell>
        </row>
        <row r="2216">
          <cell r="G2216" t="str">
            <v>SEPARADO</v>
          </cell>
          <cell r="H2216" t="str">
            <v>006562</v>
          </cell>
          <cell r="AP2216" t="str">
            <v>PA</v>
          </cell>
          <cell r="AQ2216">
            <v>25322.58</v>
          </cell>
          <cell r="AR2216">
            <v>0</v>
          </cell>
          <cell r="AS2216">
            <v>25322.58</v>
          </cell>
          <cell r="BA2216" t="str">
            <v>MOTOR</v>
          </cell>
        </row>
        <row r="2217">
          <cell r="G2217" t="str">
            <v>SEPARADO</v>
          </cell>
          <cell r="H2217" t="str">
            <v>006562</v>
          </cell>
          <cell r="AP2217" t="str">
            <v>PA</v>
          </cell>
          <cell r="AQ2217">
            <v>10554.29</v>
          </cell>
          <cell r="AR2217">
            <v>0</v>
          </cell>
          <cell r="AS2217">
            <v>10554.29</v>
          </cell>
          <cell r="BA2217" t="str">
            <v>ALTERNADOR</v>
          </cell>
        </row>
        <row r="2218">
          <cell r="G2218" t="str">
            <v>SEPARADO</v>
          </cell>
          <cell r="H2218" t="str">
            <v>006562</v>
          </cell>
          <cell r="AP2218" t="str">
            <v>PA</v>
          </cell>
          <cell r="AQ2218">
            <v>900</v>
          </cell>
          <cell r="AR2218">
            <v>0</v>
          </cell>
          <cell r="AS2218">
            <v>900</v>
          </cell>
          <cell r="BA2218" t="e">
            <v>#N/A</v>
          </cell>
        </row>
        <row r="2219">
          <cell r="G2219" t="str">
            <v>SEPARADO</v>
          </cell>
          <cell r="H2219" t="str">
            <v>006562</v>
          </cell>
          <cell r="AP2219" t="str">
            <v>PA</v>
          </cell>
          <cell r="AQ2219">
            <v>48</v>
          </cell>
          <cell r="AR2219">
            <v>0</v>
          </cell>
          <cell r="AS2219">
            <v>48</v>
          </cell>
          <cell r="BA2219" t="str">
            <v>SHEET METAL</v>
          </cell>
        </row>
        <row r="2220">
          <cell r="G2220" t="str">
            <v>SEPARADO</v>
          </cell>
          <cell r="H2220" t="str">
            <v>006562</v>
          </cell>
          <cell r="AP2220" t="str">
            <v>FATURAMENTO</v>
          </cell>
          <cell r="AQ2220">
            <v>72.375</v>
          </cell>
          <cell r="AR2220">
            <v>0</v>
          </cell>
          <cell r="AS2220">
            <v>72.375</v>
          </cell>
          <cell r="BA2220" t="str">
            <v>MECANICA</v>
          </cell>
        </row>
        <row r="2221">
          <cell r="G2221" t="str">
            <v>SEPARADO</v>
          </cell>
          <cell r="H2221" t="str">
            <v>006562</v>
          </cell>
          <cell r="AP2221" t="str">
            <v>FATURAMENTO</v>
          </cell>
          <cell r="AQ2221">
            <v>33.774999999999999</v>
          </cell>
          <cell r="AR2221">
            <v>0</v>
          </cell>
          <cell r="AS2221">
            <v>67.55</v>
          </cell>
          <cell r="BA2221" t="str">
            <v>MECANICA</v>
          </cell>
        </row>
        <row r="2222">
          <cell r="G2222" t="str">
            <v>SEPARADO</v>
          </cell>
          <cell r="H2222" t="str">
            <v>006562</v>
          </cell>
          <cell r="AP2222" t="str">
            <v>PA</v>
          </cell>
          <cell r="AQ2222">
            <v>1563.79</v>
          </cell>
          <cell r="AR2222">
            <v>0</v>
          </cell>
          <cell r="AS2222">
            <v>1563.79</v>
          </cell>
          <cell r="BA2222" t="str">
            <v>MECANICA</v>
          </cell>
        </row>
        <row r="2223">
          <cell r="G2223" t="str">
            <v>SEPARADO</v>
          </cell>
          <cell r="H2223" t="str">
            <v>006562</v>
          </cell>
          <cell r="AP2223" t="str">
            <v>FATURAMENTO</v>
          </cell>
          <cell r="AQ2223">
            <v>33.774999999999999</v>
          </cell>
          <cell r="AR2223">
            <v>0</v>
          </cell>
          <cell r="AS2223">
            <v>67.55</v>
          </cell>
          <cell r="BA2223" t="str">
            <v>MECANICA</v>
          </cell>
        </row>
        <row r="2224">
          <cell r="G2224" t="str">
            <v>SEPARADO</v>
          </cell>
          <cell r="H2224" t="str">
            <v>006562</v>
          </cell>
          <cell r="AP2224" t="str">
            <v>FATURAMENTO</v>
          </cell>
          <cell r="AQ2224">
            <v>33.774999999999999</v>
          </cell>
          <cell r="AR2224">
            <v>0</v>
          </cell>
          <cell r="AS2224">
            <v>33.774999999999999</v>
          </cell>
          <cell r="BA2224" t="str">
            <v>SHEET METAL</v>
          </cell>
        </row>
        <row r="2225">
          <cell r="G2225" t="str">
            <v>SEPARADO</v>
          </cell>
          <cell r="H2225" t="str">
            <v>006562</v>
          </cell>
          <cell r="AP2225" t="str">
            <v>PA</v>
          </cell>
          <cell r="AQ2225">
            <v>145</v>
          </cell>
          <cell r="AR2225">
            <v>0</v>
          </cell>
          <cell r="AS2225">
            <v>145</v>
          </cell>
          <cell r="BA2225" t="str">
            <v>SHEET METAL</v>
          </cell>
        </row>
        <row r="2226">
          <cell r="G2226" t="str">
            <v>SEPARADO</v>
          </cell>
          <cell r="H2226" t="str">
            <v>006562</v>
          </cell>
          <cell r="AP2226" t="str">
            <v>PA</v>
          </cell>
          <cell r="AQ2226">
            <v>450</v>
          </cell>
          <cell r="AR2226">
            <v>0</v>
          </cell>
          <cell r="AS2226">
            <v>450</v>
          </cell>
          <cell r="BA2226" t="str">
            <v>ELETRICA</v>
          </cell>
        </row>
        <row r="2227">
          <cell r="G2227" t="str">
            <v>SEPARADO</v>
          </cell>
          <cell r="H2227" t="str">
            <v>006562</v>
          </cell>
          <cell r="AP2227" t="str">
            <v>FATURAMENTO</v>
          </cell>
          <cell r="AQ2227">
            <v>96.5</v>
          </cell>
          <cell r="AR2227">
            <v>0</v>
          </cell>
          <cell r="AS2227">
            <v>96.5</v>
          </cell>
          <cell r="BA2227" t="e">
            <v>#N/A</v>
          </cell>
        </row>
        <row r="2228">
          <cell r="G2228" t="str">
            <v>SEPARADO</v>
          </cell>
          <cell r="H2228" t="str">
            <v>006562</v>
          </cell>
          <cell r="AP2228" t="str">
            <v>FATURAMENTO</v>
          </cell>
          <cell r="AQ2228">
            <v>91.674999999999997</v>
          </cell>
          <cell r="AR2228">
            <v>0</v>
          </cell>
          <cell r="AS2228">
            <v>91.674999999999997</v>
          </cell>
          <cell r="BA2228" t="e">
            <v>#N/A</v>
          </cell>
        </row>
        <row r="2229">
          <cell r="G2229" t="str">
            <v>SEPARADO</v>
          </cell>
          <cell r="H2229" t="str">
            <v>006562</v>
          </cell>
          <cell r="AP2229" t="str">
            <v>FATURAMENTO</v>
          </cell>
          <cell r="AQ2229">
            <v>3377.5</v>
          </cell>
          <cell r="AR2229">
            <v>0</v>
          </cell>
          <cell r="AS2229">
            <v>3377.5</v>
          </cell>
          <cell r="BA2229" t="str">
            <v>CARENAGEM</v>
          </cell>
        </row>
        <row r="2230">
          <cell r="G2230" t="str">
            <v>SEPARADO</v>
          </cell>
          <cell r="H2230" t="str">
            <v>006562</v>
          </cell>
          <cell r="AP2230" t="str">
            <v>PA</v>
          </cell>
          <cell r="AQ2230">
            <v>1363.04</v>
          </cell>
          <cell r="AR2230">
            <v>6.5000000000000002E-2</v>
          </cell>
          <cell r="AS2230">
            <v>1451.6376</v>
          </cell>
          <cell r="BA2230" t="str">
            <v>MECANICA</v>
          </cell>
        </row>
        <row r="2231">
          <cell r="G2231" t="str">
            <v>SEPARADO</v>
          </cell>
          <cell r="H2231" t="str">
            <v>006562</v>
          </cell>
          <cell r="AP2231" t="str">
            <v>PA</v>
          </cell>
          <cell r="AQ2231">
            <v>772.34</v>
          </cell>
          <cell r="AR2231">
            <v>6.5000000000000002E-2</v>
          </cell>
          <cell r="AS2231">
            <v>822.5421</v>
          </cell>
          <cell r="BA2231" t="str">
            <v>MECANICA</v>
          </cell>
        </row>
        <row r="2232">
          <cell r="G2232" t="str">
            <v>SEPARADO</v>
          </cell>
          <cell r="H2232" t="str">
            <v>006562</v>
          </cell>
          <cell r="AP2232" t="str">
            <v>PA</v>
          </cell>
          <cell r="AQ2232">
            <v>209.6</v>
          </cell>
          <cell r="AR2232">
            <v>0</v>
          </cell>
          <cell r="AS2232">
            <v>209.6</v>
          </cell>
          <cell r="BA2232" t="str">
            <v>ELETRICA</v>
          </cell>
        </row>
        <row r="2233">
          <cell r="G2233" t="str">
            <v>SEPARADO</v>
          </cell>
          <cell r="H2233" t="str">
            <v>006562</v>
          </cell>
          <cell r="AP2233" t="str">
            <v>PA</v>
          </cell>
          <cell r="AQ2233">
            <v>441</v>
          </cell>
          <cell r="AR2233">
            <v>0</v>
          </cell>
          <cell r="AS2233">
            <v>441</v>
          </cell>
          <cell r="BA2233" t="str">
            <v>MECANICA</v>
          </cell>
        </row>
        <row r="2234">
          <cell r="G2234" t="str">
            <v>SEPARADO</v>
          </cell>
          <cell r="H2234" t="str">
            <v>006562</v>
          </cell>
          <cell r="AP2234" t="str">
            <v>PA</v>
          </cell>
          <cell r="AQ2234">
            <v>900</v>
          </cell>
          <cell r="AR2234">
            <v>3.2500000000000001E-2</v>
          </cell>
          <cell r="AS2234">
            <v>929.25</v>
          </cell>
          <cell r="BA2234" t="str">
            <v>MECANICA</v>
          </cell>
        </row>
        <row r="2235">
          <cell r="G2235" t="str">
            <v>SEPARADO</v>
          </cell>
          <cell r="H2235" t="str">
            <v>006562</v>
          </cell>
          <cell r="AP2235" t="str">
            <v>FATURAMENTO</v>
          </cell>
          <cell r="AQ2235">
            <v>965</v>
          </cell>
          <cell r="AR2235">
            <v>0</v>
          </cell>
          <cell r="AS2235">
            <v>965</v>
          </cell>
          <cell r="BA2235" t="str">
            <v>BASE</v>
          </cell>
        </row>
        <row r="2236">
          <cell r="G2236" t="str">
            <v>SEPARADO</v>
          </cell>
          <cell r="H2236" t="str">
            <v>006562</v>
          </cell>
          <cell r="AP2236" t="str">
            <v>PA</v>
          </cell>
          <cell r="AQ2236">
            <v>103.7</v>
          </cell>
          <cell r="AR2236">
            <v>0</v>
          </cell>
          <cell r="AS2236">
            <v>414.8</v>
          </cell>
          <cell r="BA2236" t="str">
            <v>MECANICA</v>
          </cell>
        </row>
        <row r="2237">
          <cell r="G2237" t="str">
            <v>SEPARADO</v>
          </cell>
          <cell r="H2237" t="str">
            <v>006562</v>
          </cell>
          <cell r="AP2237" t="str">
            <v>FATURAMENTO</v>
          </cell>
          <cell r="AQ2237">
            <v>241.25</v>
          </cell>
          <cell r="AR2237">
            <v>0</v>
          </cell>
          <cell r="AS2237">
            <v>241.25</v>
          </cell>
          <cell r="BA2237" t="e">
            <v>#N/A</v>
          </cell>
        </row>
        <row r="2238">
          <cell r="G2238" t="str">
            <v>SEPARADO</v>
          </cell>
          <cell r="H2238" t="str">
            <v>006562</v>
          </cell>
          <cell r="AP2238" t="str">
            <v>FATURAMENTO</v>
          </cell>
          <cell r="AQ2238">
            <v>241.25</v>
          </cell>
          <cell r="AR2238">
            <v>0</v>
          </cell>
          <cell r="AS2238">
            <v>241.25</v>
          </cell>
          <cell r="BA2238" t="e">
            <v>#N/A</v>
          </cell>
        </row>
        <row r="2239">
          <cell r="G2239" t="str">
            <v>SEPARADO</v>
          </cell>
          <cell r="H2239" t="str">
            <v>006562</v>
          </cell>
          <cell r="AP2239" t="str">
            <v>FATURAMENTO</v>
          </cell>
          <cell r="AQ2239">
            <v>731.47</v>
          </cell>
          <cell r="AR2239">
            <v>0</v>
          </cell>
          <cell r="AS2239">
            <v>731.47</v>
          </cell>
          <cell r="BA2239" t="e">
            <v>#N/A</v>
          </cell>
        </row>
        <row r="2240">
          <cell r="G2240" t="str">
            <v>SEPARADO</v>
          </cell>
          <cell r="H2240" t="str">
            <v>006562</v>
          </cell>
          <cell r="AP2240" t="str">
            <v>PA</v>
          </cell>
          <cell r="AQ2240">
            <v>6.4</v>
          </cell>
          <cell r="AR2240">
            <v>0</v>
          </cell>
          <cell r="AS2240">
            <v>19.200000000000003</v>
          </cell>
          <cell r="BA2240" t="str">
            <v>MECANICA</v>
          </cell>
        </row>
        <row r="2241">
          <cell r="G2241" t="str">
            <v>SEPARADO</v>
          </cell>
          <cell r="H2241" t="str">
            <v>006562</v>
          </cell>
          <cell r="AP2241" t="str">
            <v>FATURAMENTO</v>
          </cell>
          <cell r="AQ2241">
            <v>33.774999999999999</v>
          </cell>
          <cell r="AR2241">
            <v>0</v>
          </cell>
          <cell r="AS2241">
            <v>33.774999999999999</v>
          </cell>
          <cell r="BA2241" t="e">
            <v>#N/A</v>
          </cell>
        </row>
        <row r="2242">
          <cell r="G2242" t="str">
            <v>SEPARADO</v>
          </cell>
          <cell r="H2242" t="str">
            <v>006562</v>
          </cell>
          <cell r="AP2242" t="str">
            <v>FATURAMENTO</v>
          </cell>
          <cell r="AQ2242">
            <v>33.774999999999999</v>
          </cell>
          <cell r="AR2242">
            <v>0</v>
          </cell>
          <cell r="AS2242">
            <v>33.774999999999999</v>
          </cell>
          <cell r="BA2242" t="e">
            <v>#N/A</v>
          </cell>
        </row>
        <row r="2243">
          <cell r="G2243" t="str">
            <v>SEPARADO</v>
          </cell>
          <cell r="H2243" t="str">
            <v>006562</v>
          </cell>
          <cell r="AP2243" t="str">
            <v>FATURAMENTO</v>
          </cell>
          <cell r="AQ2243">
            <v>24.125</v>
          </cell>
          <cell r="AR2243">
            <v>0</v>
          </cell>
          <cell r="AS2243">
            <v>24.125</v>
          </cell>
          <cell r="BA2243" t="e">
            <v>#N/A</v>
          </cell>
        </row>
        <row r="2244">
          <cell r="G2244" t="str">
            <v>SEPARADO</v>
          </cell>
          <cell r="H2244" t="str">
            <v>006562</v>
          </cell>
          <cell r="AP2244" t="str">
            <v>FATURAMENTO</v>
          </cell>
          <cell r="AQ2244">
            <v>33.774999999999999</v>
          </cell>
          <cell r="AR2244">
            <v>0</v>
          </cell>
          <cell r="AS2244">
            <v>33.774999999999999</v>
          </cell>
          <cell r="BA2244" t="e">
            <v>#N/A</v>
          </cell>
        </row>
        <row r="2245">
          <cell r="G2245" t="str">
            <v>SEPARADO</v>
          </cell>
          <cell r="H2245" t="str">
            <v>006562</v>
          </cell>
          <cell r="AP2245" t="str">
            <v>PA</v>
          </cell>
          <cell r="AQ2245">
            <v>313.24</v>
          </cell>
          <cell r="AR2245">
            <v>6.5000000000000002E-2</v>
          </cell>
          <cell r="AS2245">
            <v>333.60059999999999</v>
          </cell>
          <cell r="BA2245" t="e">
            <v>#N/A</v>
          </cell>
        </row>
        <row r="2246">
          <cell r="G2246" t="str">
            <v>SEPARADO</v>
          </cell>
          <cell r="H2246" t="str">
            <v>006562</v>
          </cell>
          <cell r="AP2246" t="str">
            <v>PA</v>
          </cell>
          <cell r="AQ2246">
            <v>5.86</v>
          </cell>
          <cell r="AR2246">
            <v>0</v>
          </cell>
          <cell r="AS2246">
            <v>11.72</v>
          </cell>
          <cell r="BA2246" t="e">
            <v>#N/A</v>
          </cell>
        </row>
        <row r="2247">
          <cell r="G2247" t="str">
            <v>SEPARADO</v>
          </cell>
          <cell r="H2247" t="str">
            <v>006562</v>
          </cell>
          <cell r="AP2247" t="str">
            <v>PA</v>
          </cell>
          <cell r="AQ2247">
            <v>91</v>
          </cell>
          <cell r="AR2247">
            <v>6.5000000000000002E-2</v>
          </cell>
          <cell r="AS2247">
            <v>290.745</v>
          </cell>
          <cell r="BA2247" t="e">
            <v>#N/A</v>
          </cell>
        </row>
        <row r="2248">
          <cell r="G2248" t="str">
            <v>SEPARADO</v>
          </cell>
          <cell r="H2248" t="str">
            <v>006562</v>
          </cell>
          <cell r="AP2248" t="str">
            <v>PA</v>
          </cell>
          <cell r="AQ2248">
            <v>9.33</v>
          </cell>
          <cell r="AR2248">
            <v>9.7500000000000003E-2</v>
          </cell>
          <cell r="AS2248">
            <v>20.47935</v>
          </cell>
          <cell r="BA2248" t="str">
            <v>ELETRICA</v>
          </cell>
        </row>
        <row r="2249">
          <cell r="G2249" t="str">
            <v>SEPARADO</v>
          </cell>
          <cell r="H2249" t="str">
            <v>006562</v>
          </cell>
          <cell r="AP2249" t="str">
            <v>PA</v>
          </cell>
          <cell r="AQ2249">
            <v>78.838709677419303</v>
          </cell>
          <cell r="AR2249">
            <v>0</v>
          </cell>
          <cell r="AS2249">
            <v>78.838709677419303</v>
          </cell>
          <cell r="BA2249" t="e">
            <v>#N/A</v>
          </cell>
        </row>
        <row r="2250">
          <cell r="G2250" t="str">
            <v>SEPARADO</v>
          </cell>
          <cell r="H2250" t="str">
            <v>006562</v>
          </cell>
          <cell r="AP2250" t="str">
            <v>PA</v>
          </cell>
          <cell r="AQ2250">
            <v>5.58</v>
          </cell>
          <cell r="AS2250">
            <v>66.960000000000008</v>
          </cell>
          <cell r="BA2250" t="str">
            <v>KANBAN</v>
          </cell>
        </row>
        <row r="2251">
          <cell r="G2251" t="str">
            <v>SEPARADO</v>
          </cell>
          <cell r="H2251" t="str">
            <v>006562</v>
          </cell>
          <cell r="AP2251" t="str">
            <v>PA</v>
          </cell>
          <cell r="AQ2251">
            <v>5.1099999999999994</v>
          </cell>
          <cell r="AS2251">
            <v>40.879999999999995</v>
          </cell>
          <cell r="BA2251" t="str">
            <v>KANBAN</v>
          </cell>
        </row>
        <row r="2252">
          <cell r="G2252" t="str">
            <v>KANBAN</v>
          </cell>
          <cell r="H2252" t="str">
            <v>006562</v>
          </cell>
          <cell r="AP2252" t="str">
            <v>PA</v>
          </cell>
          <cell r="AQ2252">
            <v>0.85</v>
          </cell>
          <cell r="AR2252">
            <v>0</v>
          </cell>
          <cell r="AS2252">
            <v>17</v>
          </cell>
          <cell r="BA2252" t="e">
            <v>#N/A</v>
          </cell>
        </row>
        <row r="2253">
          <cell r="G2253" t="str">
            <v>SEPARADO</v>
          </cell>
          <cell r="H2253" t="str">
            <v>006562</v>
          </cell>
          <cell r="AP2253" t="str">
            <v>PA</v>
          </cell>
          <cell r="AQ2253">
            <v>28.5</v>
          </cell>
          <cell r="AS2253">
            <v>57</v>
          </cell>
          <cell r="BA2253" t="str">
            <v>MECANICA</v>
          </cell>
        </row>
        <row r="2254">
          <cell r="G2254" t="str">
            <v>SEPARADO</v>
          </cell>
          <cell r="H2254" t="str">
            <v>006562</v>
          </cell>
          <cell r="AP2254" t="str">
            <v>PA</v>
          </cell>
          <cell r="AQ2254">
            <v>26.88</v>
          </cell>
          <cell r="AR2254">
            <v>0</v>
          </cell>
          <cell r="AS2254">
            <v>26.88</v>
          </cell>
          <cell r="BA2254" t="str">
            <v>MECANICA</v>
          </cell>
        </row>
        <row r="2255">
          <cell r="G2255" t="str">
            <v>FÁBRICA</v>
          </cell>
          <cell r="H2255" t="str">
            <v>006562</v>
          </cell>
          <cell r="AP2255" t="str">
            <v>PA</v>
          </cell>
          <cell r="AQ2255">
            <v>8.34</v>
          </cell>
          <cell r="AR2255">
            <v>0</v>
          </cell>
          <cell r="AS2255">
            <v>8.34</v>
          </cell>
          <cell r="BA2255" t="str">
            <v>MECANICA</v>
          </cell>
        </row>
        <row r="2256">
          <cell r="G2256" t="str">
            <v>SEPARADO</v>
          </cell>
          <cell r="H2256" t="str">
            <v>006562</v>
          </cell>
          <cell r="AP2256" t="str">
            <v>PA</v>
          </cell>
          <cell r="AQ2256">
            <v>26.88</v>
          </cell>
          <cell r="AR2256">
            <v>0</v>
          </cell>
          <cell r="AS2256">
            <v>26.88</v>
          </cell>
          <cell r="BA2256" t="str">
            <v>MECANICA</v>
          </cell>
        </row>
        <row r="2257">
          <cell r="G2257" t="str">
            <v>SEPARADO</v>
          </cell>
          <cell r="H2257" t="str">
            <v>006562</v>
          </cell>
          <cell r="AP2257" t="str">
            <v>PA</v>
          </cell>
          <cell r="AQ2257">
            <v>26.88</v>
          </cell>
          <cell r="AR2257">
            <v>0</v>
          </cell>
          <cell r="AS2257">
            <v>53.76</v>
          </cell>
          <cell r="BA2257" t="str">
            <v>MECANICA</v>
          </cell>
        </row>
        <row r="2258">
          <cell r="G2258" t="str">
            <v>SEPARADO</v>
          </cell>
          <cell r="H2258" t="str">
            <v>006562</v>
          </cell>
          <cell r="AP2258" t="str">
            <v>PA</v>
          </cell>
          <cell r="AQ2258">
            <v>26.88</v>
          </cell>
          <cell r="AR2258">
            <v>0</v>
          </cell>
          <cell r="AS2258">
            <v>26.88</v>
          </cell>
          <cell r="BA2258" t="str">
            <v>MECANICA</v>
          </cell>
        </row>
        <row r="2259">
          <cell r="G2259" t="str">
            <v>SEPARADO</v>
          </cell>
          <cell r="H2259" t="str">
            <v>006562</v>
          </cell>
          <cell r="AP2259" t="str">
            <v>PA</v>
          </cell>
          <cell r="AQ2259">
            <v>18.23</v>
          </cell>
          <cell r="AS2259">
            <v>18.23</v>
          </cell>
          <cell r="BA2259" t="str">
            <v>MECANICA</v>
          </cell>
        </row>
        <row r="2260">
          <cell r="G2260" t="str">
            <v>SEPARADO</v>
          </cell>
          <cell r="H2260" t="str">
            <v>006562</v>
          </cell>
          <cell r="AP2260" t="str">
            <v>PA</v>
          </cell>
          <cell r="AQ2260">
            <v>26.88</v>
          </cell>
          <cell r="AR2260">
            <v>0</v>
          </cell>
          <cell r="AS2260">
            <v>26.88</v>
          </cell>
          <cell r="BA2260" t="str">
            <v>MECANICA</v>
          </cell>
        </row>
        <row r="2261">
          <cell r="G2261" t="str">
            <v>SEPARADO</v>
          </cell>
          <cell r="H2261" t="str">
            <v>006562</v>
          </cell>
          <cell r="AP2261" t="str">
            <v>PA</v>
          </cell>
          <cell r="AQ2261">
            <v>190.69</v>
          </cell>
          <cell r="AS2261">
            <v>190.69</v>
          </cell>
          <cell r="BA2261" t="str">
            <v>MECANICA</v>
          </cell>
        </row>
        <row r="2262">
          <cell r="G2262" t="str">
            <v>SEPARADO</v>
          </cell>
          <cell r="H2262" t="str">
            <v>006562</v>
          </cell>
          <cell r="AP2262" t="str">
            <v>PA</v>
          </cell>
          <cell r="AQ2262">
            <v>26.88</v>
          </cell>
          <cell r="AR2262">
            <v>0</v>
          </cell>
          <cell r="AS2262">
            <v>26.88</v>
          </cell>
          <cell r="BA2262" t="str">
            <v>MECANICA</v>
          </cell>
        </row>
        <row r="2263">
          <cell r="G2263" t="str">
            <v>SEPARADO</v>
          </cell>
          <cell r="H2263" t="str">
            <v>006562</v>
          </cell>
          <cell r="AP2263" t="str">
            <v>PA</v>
          </cell>
          <cell r="AQ2263">
            <v>4.1500000000000004</v>
          </cell>
          <cell r="AR2263">
            <v>0</v>
          </cell>
          <cell r="AS2263">
            <v>8.3000000000000007</v>
          </cell>
          <cell r="BA2263" t="str">
            <v>MECANICA</v>
          </cell>
        </row>
        <row r="2264">
          <cell r="G2264" t="str">
            <v>SEPARADO</v>
          </cell>
          <cell r="H2264" t="str">
            <v>006562</v>
          </cell>
          <cell r="AP2264" t="str">
            <v>PA</v>
          </cell>
          <cell r="AQ2264">
            <v>0</v>
          </cell>
          <cell r="AS2264">
            <v>0</v>
          </cell>
          <cell r="BA2264" t="str">
            <v>KANBAN</v>
          </cell>
        </row>
        <row r="2265">
          <cell r="G2265" t="str">
            <v>SEPARADO</v>
          </cell>
          <cell r="H2265" t="str">
            <v>006562</v>
          </cell>
          <cell r="AP2265" t="str">
            <v>PA</v>
          </cell>
          <cell r="AQ2265">
            <v>35.25</v>
          </cell>
          <cell r="AS2265">
            <v>35.25</v>
          </cell>
          <cell r="BA2265" t="str">
            <v>MECANICA</v>
          </cell>
        </row>
        <row r="2266">
          <cell r="G2266" t="str">
            <v>SEPARADO</v>
          </cell>
          <cell r="H2266" t="str">
            <v>006562</v>
          </cell>
          <cell r="AP2266" t="str">
            <v>PA</v>
          </cell>
          <cell r="AQ2266">
            <v>62.82</v>
          </cell>
          <cell r="AR2266">
            <v>0</v>
          </cell>
          <cell r="AS2266">
            <v>62.82</v>
          </cell>
          <cell r="BA2266" t="str">
            <v>MECANICA</v>
          </cell>
        </row>
        <row r="2267">
          <cell r="G2267" t="str">
            <v>SEPARADO</v>
          </cell>
          <cell r="H2267" t="str">
            <v>006562</v>
          </cell>
          <cell r="AP2267" t="str">
            <v>PA</v>
          </cell>
          <cell r="AQ2267">
            <v>27.95</v>
          </cell>
          <cell r="AR2267">
            <v>6.5000000000000002E-2</v>
          </cell>
          <cell r="AS2267">
            <v>29.766749999999998</v>
          </cell>
          <cell r="BA2267" t="str">
            <v>ELETRICA</v>
          </cell>
        </row>
        <row r="2268">
          <cell r="G2268" t="str">
            <v>SEPARADO</v>
          </cell>
          <cell r="H2268" t="str">
            <v>006562</v>
          </cell>
          <cell r="AP2268" t="str">
            <v>PA</v>
          </cell>
          <cell r="AQ2268">
            <v>0</v>
          </cell>
          <cell r="AS2268">
            <v>0</v>
          </cell>
          <cell r="BA2268" t="str">
            <v>ELETRICA</v>
          </cell>
        </row>
        <row r="2269">
          <cell r="G2269" t="str">
            <v>SEPARADO</v>
          </cell>
          <cell r="H2269" t="str">
            <v>006562</v>
          </cell>
          <cell r="AP2269" t="str">
            <v>PA</v>
          </cell>
          <cell r="AQ2269">
            <v>0</v>
          </cell>
          <cell r="AS2269">
            <v>0</v>
          </cell>
          <cell r="BA2269" t="str">
            <v>ELETRICA</v>
          </cell>
        </row>
        <row r="2270">
          <cell r="G2270" t="str">
            <v>SEPARADO</v>
          </cell>
          <cell r="H2270" t="str">
            <v>006562</v>
          </cell>
          <cell r="AP2270" t="str">
            <v>PA</v>
          </cell>
          <cell r="AQ2270">
            <v>10.2811</v>
          </cell>
          <cell r="AS2270">
            <v>5.1405500000000002</v>
          </cell>
          <cell r="BA2270" t="str">
            <v>KANBAN</v>
          </cell>
        </row>
        <row r="2271">
          <cell r="G2271" t="str">
            <v>SEPARADO</v>
          </cell>
          <cell r="H2271" t="str">
            <v>006562</v>
          </cell>
          <cell r="AP2271" t="str">
            <v>PA</v>
          </cell>
          <cell r="AQ2271">
            <v>40.83</v>
          </cell>
          <cell r="AR2271">
            <v>9.7500000000000003E-2</v>
          </cell>
          <cell r="AS2271">
            <v>44.810924999999997</v>
          </cell>
          <cell r="BA2271" t="e">
            <v>#N/A</v>
          </cell>
        </row>
        <row r="2272">
          <cell r="G2272" t="str">
            <v>SEPARADO</v>
          </cell>
          <cell r="H2272" t="str">
            <v>006562</v>
          </cell>
          <cell r="AP2272" t="str">
            <v>FATURAMENTO</v>
          </cell>
          <cell r="AQ2272">
            <v>27.02</v>
          </cell>
          <cell r="AR2272">
            <v>0</v>
          </cell>
          <cell r="AS2272">
            <v>27.02</v>
          </cell>
          <cell r="BA2272" t="e">
            <v>#N/A</v>
          </cell>
        </row>
        <row r="2273">
          <cell r="G2273" t="str">
            <v>SEPARADO</v>
          </cell>
          <cell r="H2273" t="str">
            <v>006562</v>
          </cell>
          <cell r="AP2273" t="str">
            <v>PA</v>
          </cell>
          <cell r="AQ2273">
            <v>35</v>
          </cell>
          <cell r="AS2273">
            <v>35</v>
          </cell>
          <cell r="BA2273" t="e">
            <v>#N/A</v>
          </cell>
        </row>
        <row r="2274">
          <cell r="G2274" t="str">
            <v>SEPARADO</v>
          </cell>
          <cell r="H2274" t="str">
            <v>006562</v>
          </cell>
          <cell r="AP2274" t="str">
            <v>PA</v>
          </cell>
          <cell r="AQ2274">
            <v>5.86</v>
          </cell>
          <cell r="AR2274">
            <v>0</v>
          </cell>
          <cell r="AS2274">
            <v>23.44</v>
          </cell>
          <cell r="BA2274" t="e">
            <v>#N/A</v>
          </cell>
        </row>
        <row r="2275">
          <cell r="G2275" t="str">
            <v>SEPARADO</v>
          </cell>
          <cell r="H2275" t="str">
            <v>006562</v>
          </cell>
          <cell r="AP2275" t="str">
            <v>PA</v>
          </cell>
          <cell r="AQ2275">
            <v>842.74</v>
          </cell>
          <cell r="AR2275">
            <v>0</v>
          </cell>
          <cell r="AS2275">
            <v>842.74</v>
          </cell>
          <cell r="BA2275" t="str">
            <v>ELETRICA</v>
          </cell>
        </row>
        <row r="2276">
          <cell r="G2276" t="str">
            <v>SEPARADO</v>
          </cell>
          <cell r="H2276" t="str">
            <v>006562</v>
          </cell>
          <cell r="AP2276" t="str">
            <v>PA</v>
          </cell>
          <cell r="AQ2276">
            <v>466.33</v>
          </cell>
          <cell r="AR2276">
            <v>0</v>
          </cell>
          <cell r="AS2276">
            <v>466.33</v>
          </cell>
          <cell r="BA2276" t="e">
            <v>#N/A</v>
          </cell>
        </row>
        <row r="2277">
          <cell r="G2277" t="str">
            <v>SEPARADO</v>
          </cell>
          <cell r="H2277" t="str">
            <v>006562</v>
          </cell>
          <cell r="AP2277" t="str">
            <v>PA</v>
          </cell>
          <cell r="AQ2277">
            <v>5.55</v>
          </cell>
          <cell r="AR2277">
            <v>9.7500000000000003E-2</v>
          </cell>
          <cell r="AS2277">
            <v>6.0911249999999999</v>
          </cell>
          <cell r="BA2277" t="str">
            <v>SHEET METAL</v>
          </cell>
        </row>
        <row r="2278">
          <cell r="G2278" t="str">
            <v>SEPARADO</v>
          </cell>
          <cell r="H2278" t="str">
            <v>006562</v>
          </cell>
          <cell r="AP2278" t="str">
            <v>PA</v>
          </cell>
          <cell r="AQ2278">
            <v>9.33</v>
          </cell>
          <cell r="AR2278">
            <v>9.7500000000000003E-2</v>
          </cell>
          <cell r="AS2278">
            <v>10.239675</v>
          </cell>
          <cell r="BA2278" t="str">
            <v>ELETRICA</v>
          </cell>
        </row>
        <row r="2279">
          <cell r="G2279" t="str">
            <v>SEPARADO</v>
          </cell>
          <cell r="H2279" t="str">
            <v>006562</v>
          </cell>
          <cell r="AP2279" t="str">
            <v>PA</v>
          </cell>
          <cell r="AQ2279">
            <v>40.97</v>
          </cell>
          <cell r="AR2279">
            <v>9.7500000000000003E-2</v>
          </cell>
          <cell r="AS2279">
            <v>44.964574999999996</v>
          </cell>
          <cell r="BA2279" t="str">
            <v>ELETRICA</v>
          </cell>
        </row>
        <row r="2280">
          <cell r="G2280" t="str">
            <v>SEPARADO</v>
          </cell>
          <cell r="H2280" t="str">
            <v>006562</v>
          </cell>
          <cell r="AP2280" t="str">
            <v>PA</v>
          </cell>
          <cell r="AQ2280">
            <v>25.7</v>
          </cell>
          <cell r="AS2280">
            <v>25.7</v>
          </cell>
          <cell r="BA2280" t="str">
            <v>ELETRICA</v>
          </cell>
        </row>
        <row r="2281">
          <cell r="G2281" t="str">
            <v>SEPARADO</v>
          </cell>
          <cell r="H2281" t="str">
            <v>006562</v>
          </cell>
          <cell r="AP2281" t="str">
            <v>PA</v>
          </cell>
          <cell r="AQ2281">
            <v>2.4971000000000001</v>
          </cell>
          <cell r="AR2281">
            <v>0</v>
          </cell>
          <cell r="AS2281">
            <v>60.679530000000007</v>
          </cell>
          <cell r="BA2281" t="e">
            <v>#N/A</v>
          </cell>
        </row>
        <row r="2282">
          <cell r="G2282" t="str">
            <v>SEPARADO</v>
          </cell>
          <cell r="H2282" t="str">
            <v>006562</v>
          </cell>
          <cell r="AP2282" t="str">
            <v>PA</v>
          </cell>
          <cell r="AQ2282">
            <v>16.100000000000001</v>
          </cell>
          <cell r="AS2282">
            <v>16.100000000000001</v>
          </cell>
          <cell r="BA2282" t="str">
            <v>KANBAN</v>
          </cell>
        </row>
        <row r="2283">
          <cell r="G2283" t="str">
            <v>SEPARADO</v>
          </cell>
          <cell r="H2283" t="str">
            <v>006562</v>
          </cell>
          <cell r="AP2283" t="str">
            <v>PA</v>
          </cell>
          <cell r="AQ2283">
            <v>16.39</v>
          </cell>
          <cell r="AS2283">
            <v>16.39</v>
          </cell>
          <cell r="BA2283" t="str">
            <v>KANBAN</v>
          </cell>
        </row>
        <row r="2284">
          <cell r="G2284" t="str">
            <v>SEPARADO</v>
          </cell>
          <cell r="H2284" t="str">
            <v>006562</v>
          </cell>
          <cell r="AP2284" t="str">
            <v>PAGO</v>
          </cell>
          <cell r="AQ2284">
            <v>1.9</v>
          </cell>
          <cell r="AR2284">
            <v>9.7500000000000003E-2</v>
          </cell>
          <cell r="AS2284">
            <v>14.596749999999998</v>
          </cell>
          <cell r="BA2284" t="e">
            <v>#N/A</v>
          </cell>
        </row>
        <row r="2285">
          <cell r="G2285" t="str">
            <v>RETIRADO</v>
          </cell>
          <cell r="H2285" t="str">
            <v>006562</v>
          </cell>
          <cell r="AP2285" t="str">
            <v>PAGO</v>
          </cell>
          <cell r="AQ2285">
            <v>7.42</v>
          </cell>
          <cell r="AR2285">
            <v>9.7500000000000003E-2</v>
          </cell>
          <cell r="AS2285">
            <v>8.1434499999999996</v>
          </cell>
          <cell r="BA2285" t="e">
            <v>#N/A</v>
          </cell>
        </row>
        <row r="2286">
          <cell r="G2286" t="str">
            <v>SEPARADO</v>
          </cell>
          <cell r="H2286" t="str">
            <v>006562</v>
          </cell>
          <cell r="AP2286" t="str">
            <v>PAGO</v>
          </cell>
          <cell r="AQ2286">
            <v>2.0099999999999998</v>
          </cell>
          <cell r="AR2286">
            <v>9.7500000000000003E-2</v>
          </cell>
          <cell r="AS2286">
            <v>2.2059749999999996</v>
          </cell>
          <cell r="BA2286" t="e">
            <v>#N/A</v>
          </cell>
        </row>
        <row r="2287">
          <cell r="G2287" t="str">
            <v>SEPARADO</v>
          </cell>
          <cell r="H2287" t="str">
            <v>006562</v>
          </cell>
          <cell r="AP2287" t="str">
            <v>PAGO</v>
          </cell>
          <cell r="AQ2287">
            <v>1.38</v>
          </cell>
          <cell r="AR2287">
            <v>9.7500000000000003E-2</v>
          </cell>
          <cell r="AS2287">
            <v>3.0290999999999997</v>
          </cell>
          <cell r="BA2287" t="e">
            <v>#N/A</v>
          </cell>
        </row>
        <row r="2288">
          <cell r="G2288" t="str">
            <v>FÁBRICA</v>
          </cell>
          <cell r="H2288" t="str">
            <v>006562</v>
          </cell>
          <cell r="AP2288" t="str">
            <v>PAGO</v>
          </cell>
          <cell r="AQ2288">
            <v>2.06</v>
          </cell>
          <cell r="AR2288">
            <v>9.7500000000000003E-2</v>
          </cell>
          <cell r="AS2288">
            <v>2.26085</v>
          </cell>
          <cell r="BA2288" t="e">
            <v>#N/A</v>
          </cell>
        </row>
        <row r="2289">
          <cell r="G2289" t="str">
            <v>SEPARADO</v>
          </cell>
          <cell r="H2289" t="str">
            <v>006562</v>
          </cell>
          <cell r="AP2289" t="str">
            <v>PA</v>
          </cell>
          <cell r="AQ2289">
            <v>170.95160000000001</v>
          </cell>
          <cell r="AR2289">
            <v>0</v>
          </cell>
          <cell r="AS2289">
            <v>34.190320000000007</v>
          </cell>
          <cell r="BA2289" t="str">
            <v>ELETRICA</v>
          </cell>
        </row>
        <row r="2290">
          <cell r="G2290" t="str">
            <v>SEPARADO</v>
          </cell>
          <cell r="H2290" t="str">
            <v>006562</v>
          </cell>
          <cell r="AP2290" t="str">
            <v>PA</v>
          </cell>
          <cell r="AQ2290">
            <v>92.68</v>
          </cell>
          <cell r="AR2290">
            <v>9.7500000000000003E-2</v>
          </cell>
          <cell r="AS2290">
            <v>101.7163</v>
          </cell>
          <cell r="BA2290" t="str">
            <v>ELETRICA</v>
          </cell>
        </row>
        <row r="2291">
          <cell r="G2291" t="str">
            <v>SEPARADO</v>
          </cell>
          <cell r="H2291" t="str">
            <v>006562</v>
          </cell>
          <cell r="AP2291" t="str">
            <v>PA</v>
          </cell>
          <cell r="AQ2291">
            <v>756.87</v>
          </cell>
          <cell r="AR2291">
            <v>3.2500000000000001E-2</v>
          </cell>
          <cell r="AS2291">
            <v>1562.9365499999999</v>
          </cell>
          <cell r="BA2291" t="e">
            <v>#N/A</v>
          </cell>
        </row>
        <row r="2292">
          <cell r="G2292" t="str">
            <v>SEPARADO</v>
          </cell>
          <cell r="H2292" t="str">
            <v>006562</v>
          </cell>
          <cell r="AP2292" t="str">
            <v>PA</v>
          </cell>
          <cell r="AQ2292">
            <v>0</v>
          </cell>
          <cell r="AS2292">
            <v>0</v>
          </cell>
          <cell r="BA2292" t="e">
            <v>#N/A</v>
          </cell>
        </row>
        <row r="2293">
          <cell r="G2293" t="str">
            <v>SEPARADO</v>
          </cell>
          <cell r="H2293" t="str">
            <v>006562</v>
          </cell>
          <cell r="AP2293" t="str">
            <v>PA</v>
          </cell>
          <cell r="AQ2293">
            <v>53.25</v>
          </cell>
          <cell r="AS2293">
            <v>53.25</v>
          </cell>
          <cell r="BA2293" t="e">
            <v>#N/A</v>
          </cell>
        </row>
        <row r="2294">
          <cell r="G2294" t="str">
            <v>SEPARADO</v>
          </cell>
          <cell r="H2294" t="str">
            <v>006562</v>
          </cell>
          <cell r="AP2294" t="str">
            <v>PA</v>
          </cell>
          <cell r="AQ2294">
            <v>70.95</v>
          </cell>
          <cell r="AS2294">
            <v>53.212500000000006</v>
          </cell>
          <cell r="BA2294" t="str">
            <v>ELETRICA</v>
          </cell>
        </row>
        <row r="2295">
          <cell r="G2295" t="str">
            <v>SEPARADO</v>
          </cell>
          <cell r="H2295" t="str">
            <v>006562</v>
          </cell>
          <cell r="AP2295" t="str">
            <v>PA</v>
          </cell>
          <cell r="AQ2295">
            <v>0</v>
          </cell>
          <cell r="AS2295">
            <v>0</v>
          </cell>
          <cell r="BA2295" t="e">
            <v>#N/A</v>
          </cell>
        </row>
        <row r="2296">
          <cell r="G2296" t="str">
            <v>SEPARADO</v>
          </cell>
          <cell r="H2296" t="str">
            <v>006562</v>
          </cell>
          <cell r="AP2296" t="str">
            <v>PA</v>
          </cell>
          <cell r="AQ2296">
            <v>28.688400000000001</v>
          </cell>
          <cell r="AR2296">
            <v>9.7500000000000003E-2</v>
          </cell>
          <cell r="AS2296">
            <v>125.94207600000001</v>
          </cell>
          <cell r="BA2296" t="e">
            <v>#N/A</v>
          </cell>
        </row>
        <row r="2297">
          <cell r="G2297" t="str">
            <v>SEPARADO</v>
          </cell>
          <cell r="H2297" t="str">
            <v>006562</v>
          </cell>
          <cell r="AP2297" t="str">
            <v>PA</v>
          </cell>
          <cell r="AQ2297">
            <v>0</v>
          </cell>
          <cell r="AS2297">
            <v>0</v>
          </cell>
          <cell r="BA2297" t="e">
            <v>#N/A</v>
          </cell>
        </row>
        <row r="2298">
          <cell r="G2298" t="str">
            <v>SEPARADO</v>
          </cell>
          <cell r="H2298" t="str">
            <v>006562</v>
          </cell>
          <cell r="AP2298" t="str">
            <v>FATURAMENTO</v>
          </cell>
          <cell r="AQ2298">
            <v>0</v>
          </cell>
          <cell r="AR2298">
            <v>0</v>
          </cell>
          <cell r="AS2298">
            <v>0</v>
          </cell>
          <cell r="BA2298" t="str">
            <v>ELETRICA</v>
          </cell>
        </row>
        <row r="2299">
          <cell r="G2299" t="str">
            <v>SEPARADO</v>
          </cell>
          <cell r="H2299" t="str">
            <v>006562</v>
          </cell>
          <cell r="AP2299" t="str">
            <v>FATURAMENTO</v>
          </cell>
          <cell r="AQ2299">
            <v>0</v>
          </cell>
          <cell r="AR2299">
            <v>0</v>
          </cell>
          <cell r="AS2299">
            <v>0</v>
          </cell>
          <cell r="BA2299" t="str">
            <v>SHEET METAL</v>
          </cell>
        </row>
        <row r="2300">
          <cell r="G2300" t="str">
            <v>SEPARADO</v>
          </cell>
          <cell r="H2300" t="str">
            <v>006562</v>
          </cell>
          <cell r="AP2300" t="str">
            <v>FATURAMENTO</v>
          </cell>
          <cell r="AQ2300">
            <v>24.125</v>
          </cell>
          <cell r="AR2300">
            <v>0</v>
          </cell>
          <cell r="AS2300">
            <v>24.125</v>
          </cell>
          <cell r="BA2300" t="e">
            <v>#N/A</v>
          </cell>
        </row>
        <row r="2301">
          <cell r="G2301" t="str">
            <v>SEPARADO</v>
          </cell>
          <cell r="H2301" t="str">
            <v>006562</v>
          </cell>
          <cell r="AP2301" t="str">
            <v>FATURAMENTO</v>
          </cell>
          <cell r="AQ2301">
            <v>24.125</v>
          </cell>
          <cell r="AR2301">
            <v>0</v>
          </cell>
          <cell r="AS2301">
            <v>48.25</v>
          </cell>
          <cell r="BA2301" t="e">
            <v>#N/A</v>
          </cell>
        </row>
        <row r="2302">
          <cell r="G2302" t="str">
            <v>SEPARADO</v>
          </cell>
          <cell r="H2302" t="str">
            <v>006562</v>
          </cell>
          <cell r="AP2302" t="str">
            <v>FATURAMENTO</v>
          </cell>
          <cell r="AQ2302">
            <v>627.25</v>
          </cell>
          <cell r="AR2302">
            <v>0</v>
          </cell>
          <cell r="AS2302">
            <v>627.25</v>
          </cell>
          <cell r="BA2302" t="e">
            <v>#N/A</v>
          </cell>
        </row>
        <row r="2303">
          <cell r="G2303" t="str">
            <v>SEPARADO</v>
          </cell>
          <cell r="H2303" t="str">
            <v>006562</v>
          </cell>
          <cell r="AP2303" t="str">
            <v>PA</v>
          </cell>
          <cell r="AQ2303">
            <v>0</v>
          </cell>
          <cell r="AS2303">
            <v>0</v>
          </cell>
          <cell r="BA2303" t="e">
            <v>#N/A</v>
          </cell>
        </row>
        <row r="2304">
          <cell r="G2304" t="str">
            <v>SEPARADO</v>
          </cell>
          <cell r="H2304" t="str">
            <v>006562</v>
          </cell>
          <cell r="AP2304" t="str">
            <v>PA</v>
          </cell>
          <cell r="AQ2304">
            <v>0</v>
          </cell>
          <cell r="AR2304">
            <v>0</v>
          </cell>
          <cell r="AS2304">
            <v>0</v>
          </cell>
          <cell r="BA2304" t="e">
            <v>#N/A</v>
          </cell>
        </row>
        <row r="2305">
          <cell r="G2305" t="str">
            <v>SEPARADO</v>
          </cell>
          <cell r="H2305" t="str">
            <v>006562</v>
          </cell>
          <cell r="AP2305" t="str">
            <v>PA</v>
          </cell>
          <cell r="AQ2305">
            <v>0</v>
          </cell>
          <cell r="AR2305">
            <v>0</v>
          </cell>
          <cell r="AS2305">
            <v>0</v>
          </cell>
          <cell r="BA2305" t="e">
            <v>#N/A</v>
          </cell>
        </row>
        <row r="2306">
          <cell r="G2306" t="str">
            <v>SEPARADO</v>
          </cell>
          <cell r="H2306" t="str">
            <v>006562</v>
          </cell>
          <cell r="AP2306" t="str">
            <v>PA</v>
          </cell>
          <cell r="AQ2306">
            <v>995.11</v>
          </cell>
          <cell r="AR2306">
            <v>0</v>
          </cell>
          <cell r="AS2306">
            <v>995.11</v>
          </cell>
          <cell r="BA2306" t="str">
            <v>ELETRICA</v>
          </cell>
        </row>
        <row r="2307">
          <cell r="G2307" t="str">
            <v>SEPARADO</v>
          </cell>
          <cell r="H2307" t="str">
            <v>006564</v>
          </cell>
          <cell r="AP2307" t="str">
            <v>PA</v>
          </cell>
          <cell r="AQ2307">
            <v>210.79</v>
          </cell>
          <cell r="AS2307">
            <v>210.79</v>
          </cell>
          <cell r="BA2307" t="str">
            <v>ELETRICA</v>
          </cell>
        </row>
        <row r="2308">
          <cell r="G2308" t="str">
            <v>SEPARADO</v>
          </cell>
          <cell r="H2308" t="str">
            <v>006564</v>
          </cell>
          <cell r="AP2308" t="str">
            <v>PA</v>
          </cell>
          <cell r="AQ2308">
            <v>0</v>
          </cell>
          <cell r="AS2308">
            <v>0</v>
          </cell>
          <cell r="BA2308" t="e">
            <v>#N/A</v>
          </cell>
        </row>
        <row r="2309">
          <cell r="G2309" t="str">
            <v>SEPARADO</v>
          </cell>
          <cell r="H2309" t="str">
            <v>006564</v>
          </cell>
          <cell r="AP2309" t="str">
            <v>PA</v>
          </cell>
          <cell r="AQ2309">
            <v>53.25</v>
          </cell>
          <cell r="AS2309">
            <v>149.1</v>
          </cell>
          <cell r="BA2309" t="e">
            <v>#N/A</v>
          </cell>
        </row>
        <row r="2310">
          <cell r="G2310" t="str">
            <v>SEPARADO</v>
          </cell>
          <cell r="H2310" t="str">
            <v>006564</v>
          </cell>
          <cell r="AP2310" t="str">
            <v>PA</v>
          </cell>
          <cell r="AQ2310">
            <v>9.06</v>
          </cell>
          <cell r="AS2310">
            <v>18.12</v>
          </cell>
          <cell r="BA2310" t="str">
            <v>ELETRICA</v>
          </cell>
        </row>
        <row r="2311">
          <cell r="G2311" t="str">
            <v>SEPARADO</v>
          </cell>
          <cell r="H2311" t="str">
            <v>006564</v>
          </cell>
          <cell r="AP2311" t="str">
            <v>FATURAMENTO</v>
          </cell>
          <cell r="AQ2311">
            <v>33.774999999999999</v>
          </cell>
          <cell r="AR2311">
            <v>0</v>
          </cell>
          <cell r="AS2311">
            <v>135.1</v>
          </cell>
          <cell r="BA2311">
            <v>0</v>
          </cell>
        </row>
        <row r="2312">
          <cell r="G2312" t="str">
            <v>SEPARADO</v>
          </cell>
          <cell r="H2312" t="str">
            <v>006564</v>
          </cell>
          <cell r="AP2312" t="str">
            <v>PA</v>
          </cell>
          <cell r="AQ2312">
            <v>14</v>
          </cell>
          <cell r="AS2312">
            <v>14</v>
          </cell>
          <cell r="BA2312" t="str">
            <v>MECANICA</v>
          </cell>
        </row>
        <row r="2313">
          <cell r="G2313" t="str">
            <v>SEPARADO</v>
          </cell>
          <cell r="H2313" t="str">
            <v>006564</v>
          </cell>
          <cell r="AP2313" t="str">
            <v>PA</v>
          </cell>
          <cell r="AQ2313">
            <v>0</v>
          </cell>
          <cell r="AS2313">
            <v>0</v>
          </cell>
          <cell r="BA2313" t="e">
            <v>#N/A</v>
          </cell>
        </row>
        <row r="2314">
          <cell r="G2314" t="str">
            <v>KANBAN</v>
          </cell>
          <cell r="H2314" t="str">
            <v>006564</v>
          </cell>
          <cell r="AP2314" t="str">
            <v>PA</v>
          </cell>
          <cell r="AQ2314">
            <v>1.1499999999999999</v>
          </cell>
          <cell r="AS2314">
            <v>23</v>
          </cell>
          <cell r="BA2314" t="e">
            <v>#N/A</v>
          </cell>
        </row>
        <row r="2315">
          <cell r="G2315" t="str">
            <v>FALTA</v>
          </cell>
          <cell r="H2315" t="str">
            <v>006564</v>
          </cell>
          <cell r="AP2315" t="str">
            <v>FATURAMENTO</v>
          </cell>
          <cell r="AQ2315">
            <v>24.125</v>
          </cell>
          <cell r="AR2315">
            <v>0</v>
          </cell>
          <cell r="AS2315">
            <v>48.25</v>
          </cell>
          <cell r="BA2315" t="str">
            <v>MECANICA</v>
          </cell>
        </row>
        <row r="2316">
          <cell r="G2316" t="str">
            <v>SEPARADO</v>
          </cell>
          <cell r="H2316" t="str">
            <v>006564</v>
          </cell>
          <cell r="AP2316" t="str">
            <v>PA</v>
          </cell>
          <cell r="AQ2316">
            <v>8548.9321</v>
          </cell>
          <cell r="AS2316">
            <v>8548.9321</v>
          </cell>
          <cell r="BA2316" t="str">
            <v>ELETRICA</v>
          </cell>
        </row>
        <row r="2317">
          <cell r="G2317" t="str">
            <v>FALTA</v>
          </cell>
          <cell r="H2317" t="str">
            <v>006564</v>
          </cell>
          <cell r="AP2317" t="str">
            <v>PAGO</v>
          </cell>
          <cell r="AQ2317">
            <v>4.1500000000000004</v>
          </cell>
          <cell r="AR2317">
            <v>0</v>
          </cell>
          <cell r="AS2317">
            <v>16.600000000000001</v>
          </cell>
          <cell r="BA2317" t="str">
            <v>MECANICA</v>
          </cell>
        </row>
        <row r="2318">
          <cell r="G2318" t="str">
            <v>SEPARADO</v>
          </cell>
          <cell r="H2318" t="str">
            <v>006564</v>
          </cell>
          <cell r="AP2318" t="str">
            <v>PA</v>
          </cell>
          <cell r="AQ2318">
            <v>28</v>
          </cell>
          <cell r="AR2318">
            <v>6.5000000000000002E-2</v>
          </cell>
          <cell r="AS2318">
            <v>29.82</v>
          </cell>
          <cell r="BA2318" t="str">
            <v>MECANICA</v>
          </cell>
        </row>
        <row r="2319">
          <cell r="G2319" t="str">
            <v>FÁBRICA</v>
          </cell>
          <cell r="H2319" t="str">
            <v>006564</v>
          </cell>
          <cell r="AP2319" t="str">
            <v>PA</v>
          </cell>
          <cell r="AQ2319">
            <v>5</v>
          </cell>
          <cell r="AR2319">
            <v>0</v>
          </cell>
          <cell r="AS2319">
            <v>5</v>
          </cell>
          <cell r="BA2319" t="str">
            <v>MECANICA</v>
          </cell>
        </row>
        <row r="2320">
          <cell r="G2320" t="str">
            <v>FÁBRICA</v>
          </cell>
          <cell r="H2320" t="str">
            <v>006564</v>
          </cell>
          <cell r="AP2320" t="str">
            <v>PA</v>
          </cell>
          <cell r="AQ2320">
            <v>6</v>
          </cell>
          <cell r="AR2320">
            <v>0</v>
          </cell>
          <cell r="AS2320">
            <v>6</v>
          </cell>
          <cell r="BA2320" t="str">
            <v>MECANICA</v>
          </cell>
        </row>
        <row r="2321">
          <cell r="G2321" t="str">
            <v>KANBAN</v>
          </cell>
          <cell r="H2321" t="str">
            <v>006564</v>
          </cell>
          <cell r="AP2321" t="str">
            <v>PA</v>
          </cell>
          <cell r="AQ2321">
            <v>102.78</v>
          </cell>
          <cell r="AS2321">
            <v>61.667999999999999</v>
          </cell>
          <cell r="BA2321" t="str">
            <v>KANBAN</v>
          </cell>
        </row>
        <row r="2322">
          <cell r="G2322" t="str">
            <v>KANBAN</v>
          </cell>
          <cell r="H2322" t="str">
            <v>006564</v>
          </cell>
          <cell r="AP2322" t="str">
            <v>PA</v>
          </cell>
          <cell r="AQ2322">
            <v>138.6</v>
          </cell>
          <cell r="AS2322">
            <v>83.16</v>
          </cell>
          <cell r="BA2322" t="str">
            <v>KANBAN</v>
          </cell>
        </row>
        <row r="2323">
          <cell r="G2323" t="str">
            <v>SEPARADO</v>
          </cell>
          <cell r="H2323" t="str">
            <v>006564</v>
          </cell>
          <cell r="AP2323" t="str">
            <v>PA</v>
          </cell>
          <cell r="AQ2323">
            <v>25322.58</v>
          </cell>
          <cell r="AR2323">
            <v>0</v>
          </cell>
          <cell r="AS2323">
            <v>25322.58</v>
          </cell>
          <cell r="BA2323" t="str">
            <v>MOTOR</v>
          </cell>
        </row>
        <row r="2324">
          <cell r="G2324" t="str">
            <v>SEPARADO</v>
          </cell>
          <cell r="H2324" t="str">
            <v>006564</v>
          </cell>
          <cell r="AP2324" t="str">
            <v>PA</v>
          </cell>
          <cell r="AQ2324">
            <v>10554.29</v>
          </cell>
          <cell r="AR2324">
            <v>0</v>
          </cell>
          <cell r="AS2324">
            <v>10554.29</v>
          </cell>
          <cell r="BA2324" t="str">
            <v>ALTERNADOR</v>
          </cell>
        </row>
        <row r="2325">
          <cell r="G2325" t="str">
            <v>SEPARADO</v>
          </cell>
          <cell r="H2325" t="str">
            <v>006564</v>
          </cell>
          <cell r="AP2325" t="str">
            <v>PA</v>
          </cell>
          <cell r="AQ2325">
            <v>900</v>
          </cell>
          <cell r="AR2325">
            <v>0</v>
          </cell>
          <cell r="AS2325">
            <v>900</v>
          </cell>
          <cell r="BA2325" t="e">
            <v>#N/A</v>
          </cell>
        </row>
        <row r="2326">
          <cell r="G2326" t="str">
            <v>SEPARADO</v>
          </cell>
          <cell r="H2326" t="str">
            <v>006564</v>
          </cell>
          <cell r="AP2326" t="str">
            <v>PA</v>
          </cell>
          <cell r="AQ2326">
            <v>48</v>
          </cell>
          <cell r="AR2326">
            <v>0</v>
          </cell>
          <cell r="AS2326">
            <v>48</v>
          </cell>
          <cell r="BA2326" t="str">
            <v>SHEET METAL</v>
          </cell>
        </row>
        <row r="2327">
          <cell r="G2327" t="str">
            <v>SEPARADO</v>
          </cell>
          <cell r="H2327" t="str">
            <v>006564</v>
          </cell>
          <cell r="AP2327" t="str">
            <v>FATURAMENTO</v>
          </cell>
          <cell r="AQ2327">
            <v>72.375</v>
          </cell>
          <cell r="AR2327">
            <v>0</v>
          </cell>
          <cell r="AS2327">
            <v>72.375</v>
          </cell>
          <cell r="BA2327" t="str">
            <v>MECANICA</v>
          </cell>
        </row>
        <row r="2328">
          <cell r="G2328" t="str">
            <v>SEPARADO</v>
          </cell>
          <cell r="H2328" t="str">
            <v>006564</v>
          </cell>
          <cell r="AP2328" t="str">
            <v>FATURAMENTO</v>
          </cell>
          <cell r="AQ2328">
            <v>33.774999999999999</v>
          </cell>
          <cell r="AR2328">
            <v>0</v>
          </cell>
          <cell r="AS2328">
            <v>67.55</v>
          </cell>
          <cell r="BA2328" t="str">
            <v>MECANICA</v>
          </cell>
        </row>
        <row r="2329">
          <cell r="G2329" t="str">
            <v>SEPARADO</v>
          </cell>
          <cell r="H2329" t="str">
            <v>006564</v>
          </cell>
          <cell r="AP2329" t="str">
            <v>PA</v>
          </cell>
          <cell r="AQ2329">
            <v>1563.79</v>
          </cell>
          <cell r="AR2329">
            <v>0</v>
          </cell>
          <cell r="AS2329">
            <v>1563.79</v>
          </cell>
          <cell r="BA2329" t="str">
            <v>MECANICA</v>
          </cell>
        </row>
        <row r="2330">
          <cell r="G2330" t="str">
            <v>SEPARADO</v>
          </cell>
          <cell r="H2330" t="str">
            <v>006564</v>
          </cell>
          <cell r="AP2330" t="str">
            <v>FATURAMENTO</v>
          </cell>
          <cell r="AQ2330">
            <v>33.774999999999999</v>
          </cell>
          <cell r="AR2330">
            <v>0</v>
          </cell>
          <cell r="AS2330">
            <v>67.55</v>
          </cell>
          <cell r="BA2330" t="str">
            <v>MECANICA</v>
          </cell>
        </row>
        <row r="2331">
          <cell r="G2331" t="str">
            <v>SEPARADO</v>
          </cell>
          <cell r="H2331" t="str">
            <v>006564</v>
          </cell>
          <cell r="AP2331" t="str">
            <v>FATURAMENTO</v>
          </cell>
          <cell r="AQ2331">
            <v>33.774999999999999</v>
          </cell>
          <cell r="AR2331">
            <v>0</v>
          </cell>
          <cell r="AS2331">
            <v>33.774999999999999</v>
          </cell>
          <cell r="BA2331" t="str">
            <v>SHEET METAL</v>
          </cell>
        </row>
        <row r="2332">
          <cell r="G2332" t="str">
            <v>SEPARADO</v>
          </cell>
          <cell r="H2332" t="str">
            <v>006564</v>
          </cell>
          <cell r="AP2332" t="str">
            <v>PA</v>
          </cell>
          <cell r="AQ2332">
            <v>145</v>
          </cell>
          <cell r="AR2332">
            <v>0</v>
          </cell>
          <cell r="AS2332">
            <v>145</v>
          </cell>
          <cell r="BA2332" t="str">
            <v>SHEET METAL</v>
          </cell>
        </row>
        <row r="2333">
          <cell r="G2333" t="str">
            <v>SEPARADO</v>
          </cell>
          <cell r="H2333" t="str">
            <v>006564</v>
          </cell>
          <cell r="AP2333" t="str">
            <v>PA</v>
          </cell>
          <cell r="AQ2333">
            <v>450</v>
          </cell>
          <cell r="AR2333">
            <v>0</v>
          </cell>
          <cell r="AS2333">
            <v>450</v>
          </cell>
          <cell r="BA2333" t="str">
            <v>ELETRICA</v>
          </cell>
        </row>
        <row r="2334">
          <cell r="G2334" t="str">
            <v>SEPARADO</v>
          </cell>
          <cell r="H2334" t="str">
            <v>006564</v>
          </cell>
          <cell r="AP2334" t="str">
            <v>FATURAMENTO</v>
          </cell>
          <cell r="AQ2334">
            <v>96.5</v>
          </cell>
          <cell r="AR2334">
            <v>0</v>
          </cell>
          <cell r="AS2334">
            <v>96.5</v>
          </cell>
          <cell r="BA2334" t="e">
            <v>#N/A</v>
          </cell>
        </row>
        <row r="2335">
          <cell r="G2335" t="str">
            <v>SEPARADO</v>
          </cell>
          <cell r="H2335" t="str">
            <v>006564</v>
          </cell>
          <cell r="AP2335" t="str">
            <v>FATURAMENTO</v>
          </cell>
          <cell r="AQ2335">
            <v>91.674999999999997</v>
          </cell>
          <cell r="AR2335">
            <v>0</v>
          </cell>
          <cell r="AS2335">
            <v>91.674999999999997</v>
          </cell>
          <cell r="BA2335" t="e">
            <v>#N/A</v>
          </cell>
        </row>
        <row r="2336">
          <cell r="G2336" t="str">
            <v>SEPARADO</v>
          </cell>
          <cell r="H2336" t="str">
            <v>006564</v>
          </cell>
          <cell r="AP2336" t="str">
            <v>FATURAMENTO</v>
          </cell>
          <cell r="AQ2336">
            <v>3377.5</v>
          </cell>
          <cell r="AR2336">
            <v>0</v>
          </cell>
          <cell r="AS2336">
            <v>3377.5</v>
          </cell>
          <cell r="BA2336" t="str">
            <v>CARENAGEM</v>
          </cell>
        </row>
        <row r="2337">
          <cell r="G2337" t="str">
            <v>SEPARADO</v>
          </cell>
          <cell r="H2337" t="str">
            <v>006564</v>
          </cell>
          <cell r="AP2337" t="str">
            <v>PA</v>
          </cell>
          <cell r="AQ2337">
            <v>1363.04</v>
          </cell>
          <cell r="AR2337">
            <v>6.5000000000000002E-2</v>
          </cell>
          <cell r="AS2337">
            <v>1451.6376</v>
          </cell>
          <cell r="BA2337" t="str">
            <v>MECANICA</v>
          </cell>
        </row>
        <row r="2338">
          <cell r="G2338" t="str">
            <v>SEPARADO</v>
          </cell>
          <cell r="H2338" t="str">
            <v>006564</v>
          </cell>
          <cell r="AP2338" t="str">
            <v>PA</v>
          </cell>
          <cell r="AQ2338">
            <v>772.34</v>
          </cell>
          <cell r="AR2338">
            <v>6.5000000000000002E-2</v>
          </cell>
          <cell r="AS2338">
            <v>822.5421</v>
          </cell>
          <cell r="BA2338" t="str">
            <v>MECANICA</v>
          </cell>
        </row>
        <row r="2339">
          <cell r="G2339" t="str">
            <v>SEPARADO</v>
          </cell>
          <cell r="H2339" t="str">
            <v>006564</v>
          </cell>
          <cell r="AP2339" t="str">
            <v>PA</v>
          </cell>
          <cell r="AQ2339">
            <v>209.6</v>
          </cell>
          <cell r="AR2339">
            <v>0</v>
          </cell>
          <cell r="AS2339">
            <v>209.6</v>
          </cell>
          <cell r="BA2339" t="str">
            <v>ELETRICA</v>
          </cell>
        </row>
        <row r="2340">
          <cell r="G2340" t="str">
            <v>SEPARADO</v>
          </cell>
          <cell r="H2340" t="str">
            <v>006564</v>
          </cell>
          <cell r="AP2340" t="str">
            <v>PA</v>
          </cell>
          <cell r="AQ2340">
            <v>441</v>
          </cell>
          <cell r="AR2340">
            <v>0</v>
          </cell>
          <cell r="AS2340">
            <v>441</v>
          </cell>
          <cell r="BA2340" t="str">
            <v>MECANICA</v>
          </cell>
        </row>
        <row r="2341">
          <cell r="G2341" t="str">
            <v>SEPARADO</v>
          </cell>
          <cell r="H2341" t="str">
            <v>006564</v>
          </cell>
          <cell r="AP2341" t="str">
            <v>PA</v>
          </cell>
          <cell r="AQ2341">
            <v>900</v>
          </cell>
          <cell r="AR2341">
            <v>3.2500000000000001E-2</v>
          </cell>
          <cell r="AS2341">
            <v>929.25</v>
          </cell>
          <cell r="BA2341" t="str">
            <v>MECANICA</v>
          </cell>
        </row>
        <row r="2342">
          <cell r="G2342" t="str">
            <v>SEPARADO</v>
          </cell>
          <cell r="H2342" t="str">
            <v>006564</v>
          </cell>
          <cell r="AP2342" t="str">
            <v>FATURAMENTO</v>
          </cell>
          <cell r="AQ2342">
            <v>965</v>
          </cell>
          <cell r="AR2342">
            <v>0</v>
          </cell>
          <cell r="AS2342">
            <v>965</v>
          </cell>
          <cell r="BA2342" t="str">
            <v>BASE</v>
          </cell>
        </row>
        <row r="2343">
          <cell r="G2343" t="str">
            <v>SEPARADO</v>
          </cell>
          <cell r="H2343" t="str">
            <v>006564</v>
          </cell>
          <cell r="AP2343" t="str">
            <v>PA</v>
          </cell>
          <cell r="AQ2343">
            <v>103.7</v>
          </cell>
          <cell r="AR2343">
            <v>0</v>
          </cell>
          <cell r="AS2343">
            <v>414.8</v>
          </cell>
          <cell r="BA2343" t="str">
            <v>MECANICA</v>
          </cell>
        </row>
        <row r="2344">
          <cell r="G2344" t="str">
            <v>SEPARADO</v>
          </cell>
          <cell r="H2344" t="str">
            <v>006564</v>
          </cell>
          <cell r="AP2344" t="str">
            <v>FATURAMENTO</v>
          </cell>
          <cell r="AQ2344">
            <v>241.25</v>
          </cell>
          <cell r="AR2344">
            <v>0</v>
          </cell>
          <cell r="AS2344">
            <v>241.25</v>
          </cell>
          <cell r="BA2344" t="e">
            <v>#N/A</v>
          </cell>
        </row>
        <row r="2345">
          <cell r="G2345" t="str">
            <v>SEPARADO</v>
          </cell>
          <cell r="H2345" t="str">
            <v>006564</v>
          </cell>
          <cell r="AP2345" t="str">
            <v>FATURAMENTO</v>
          </cell>
          <cell r="AQ2345">
            <v>241.25</v>
          </cell>
          <cell r="AR2345">
            <v>0</v>
          </cell>
          <cell r="AS2345">
            <v>241.25</v>
          </cell>
          <cell r="BA2345" t="e">
            <v>#N/A</v>
          </cell>
        </row>
        <row r="2346">
          <cell r="G2346" t="str">
            <v>SEPARADO</v>
          </cell>
          <cell r="H2346" t="str">
            <v>006564</v>
          </cell>
          <cell r="AP2346" t="str">
            <v>FATURAMENTO</v>
          </cell>
          <cell r="AQ2346">
            <v>731.47</v>
          </cell>
          <cell r="AR2346">
            <v>0</v>
          </cell>
          <cell r="AS2346">
            <v>731.47</v>
          </cell>
          <cell r="BA2346" t="e">
            <v>#N/A</v>
          </cell>
        </row>
        <row r="2347">
          <cell r="G2347" t="str">
            <v>SEPARADO</v>
          </cell>
          <cell r="H2347" t="str">
            <v>006564</v>
          </cell>
          <cell r="AP2347" t="str">
            <v>PA</v>
          </cell>
          <cell r="AQ2347">
            <v>6.4</v>
          </cell>
          <cell r="AR2347">
            <v>0</v>
          </cell>
          <cell r="AS2347">
            <v>19.200000000000003</v>
          </cell>
          <cell r="BA2347" t="str">
            <v>MECANICA</v>
          </cell>
        </row>
        <row r="2348">
          <cell r="G2348" t="str">
            <v>SEPARADO</v>
          </cell>
          <cell r="H2348" t="str">
            <v>006564</v>
          </cell>
          <cell r="AP2348" t="str">
            <v>FATURAMENTO</v>
          </cell>
          <cell r="AQ2348">
            <v>33.774999999999999</v>
          </cell>
          <cell r="AR2348">
            <v>0</v>
          </cell>
          <cell r="AS2348">
            <v>33.774999999999999</v>
          </cell>
          <cell r="BA2348" t="e">
            <v>#N/A</v>
          </cell>
        </row>
        <row r="2349">
          <cell r="G2349" t="str">
            <v>SEPARADO</v>
          </cell>
          <cell r="H2349" t="str">
            <v>006564</v>
          </cell>
          <cell r="AP2349" t="str">
            <v>FATURAMENTO</v>
          </cell>
          <cell r="AQ2349">
            <v>33.774999999999999</v>
          </cell>
          <cell r="AR2349">
            <v>0</v>
          </cell>
          <cell r="AS2349">
            <v>33.774999999999999</v>
          </cell>
          <cell r="BA2349" t="e">
            <v>#N/A</v>
          </cell>
        </row>
        <row r="2350">
          <cell r="G2350" t="str">
            <v>SEPARADO</v>
          </cell>
          <cell r="H2350" t="str">
            <v>006564</v>
          </cell>
          <cell r="AP2350" t="str">
            <v>FATURAMENTO</v>
          </cell>
          <cell r="AQ2350">
            <v>24.125</v>
          </cell>
          <cell r="AR2350">
            <v>0</v>
          </cell>
          <cell r="AS2350">
            <v>24.125</v>
          </cell>
          <cell r="BA2350" t="e">
            <v>#N/A</v>
          </cell>
        </row>
        <row r="2351">
          <cell r="G2351" t="str">
            <v>SEPARADO</v>
          </cell>
          <cell r="H2351" t="str">
            <v>006564</v>
          </cell>
          <cell r="AP2351" t="str">
            <v>FATURAMENTO</v>
          </cell>
          <cell r="AQ2351">
            <v>33.774999999999999</v>
          </cell>
          <cell r="AR2351">
            <v>0</v>
          </cell>
          <cell r="AS2351">
            <v>33.774999999999999</v>
          </cell>
          <cell r="BA2351" t="e">
            <v>#N/A</v>
          </cell>
        </row>
        <row r="2352">
          <cell r="G2352" t="str">
            <v>SEPARADO</v>
          </cell>
          <cell r="H2352" t="str">
            <v>006564</v>
          </cell>
          <cell r="AP2352" t="str">
            <v>PA</v>
          </cell>
          <cell r="AQ2352">
            <v>313.24</v>
          </cell>
          <cell r="AR2352">
            <v>6.5000000000000002E-2</v>
          </cell>
          <cell r="AS2352">
            <v>333.60059999999999</v>
          </cell>
          <cell r="BA2352" t="e">
            <v>#N/A</v>
          </cell>
        </row>
        <row r="2353">
          <cell r="G2353" t="str">
            <v>SEPARADO</v>
          </cell>
          <cell r="H2353" t="str">
            <v>006564</v>
          </cell>
          <cell r="AP2353" t="str">
            <v>PA</v>
          </cell>
          <cell r="AQ2353">
            <v>5.86</v>
          </cell>
          <cell r="AR2353">
            <v>0</v>
          </cell>
          <cell r="AS2353">
            <v>11.72</v>
          </cell>
          <cell r="BA2353" t="e">
            <v>#N/A</v>
          </cell>
        </row>
        <row r="2354">
          <cell r="G2354" t="str">
            <v>SEPARADO</v>
          </cell>
          <cell r="H2354" t="str">
            <v>006564</v>
          </cell>
          <cell r="AP2354" t="str">
            <v>PA</v>
          </cell>
          <cell r="AQ2354">
            <v>91</v>
          </cell>
          <cell r="AR2354">
            <v>6.5000000000000002E-2</v>
          </cell>
          <cell r="AS2354">
            <v>290.745</v>
          </cell>
          <cell r="BA2354" t="e">
            <v>#N/A</v>
          </cell>
        </row>
        <row r="2355">
          <cell r="G2355" t="str">
            <v>SEPARADO</v>
          </cell>
          <cell r="H2355" t="str">
            <v>006564</v>
          </cell>
          <cell r="AP2355" t="str">
            <v>PA</v>
          </cell>
          <cell r="AQ2355">
            <v>9.33</v>
          </cell>
          <cell r="AR2355">
            <v>9.7500000000000003E-2</v>
          </cell>
          <cell r="AS2355">
            <v>20.47935</v>
          </cell>
          <cell r="BA2355" t="str">
            <v>ELETRICA</v>
          </cell>
        </row>
        <row r="2356">
          <cell r="G2356" t="str">
            <v>SEPARADO</v>
          </cell>
          <cell r="H2356" t="str">
            <v>006564</v>
          </cell>
          <cell r="AP2356" t="str">
            <v>PA</v>
          </cell>
          <cell r="AQ2356">
            <v>78.838709677419303</v>
          </cell>
          <cell r="AR2356">
            <v>0</v>
          </cell>
          <cell r="AS2356">
            <v>78.838709677419303</v>
          </cell>
          <cell r="BA2356" t="e">
            <v>#N/A</v>
          </cell>
        </row>
        <row r="2357">
          <cell r="G2357" t="str">
            <v>SEPARADO</v>
          </cell>
          <cell r="H2357" t="str">
            <v>006564</v>
          </cell>
          <cell r="AP2357" t="str">
            <v>PA</v>
          </cell>
          <cell r="AQ2357">
            <v>5.58</v>
          </cell>
          <cell r="AS2357">
            <v>66.960000000000008</v>
          </cell>
          <cell r="BA2357" t="str">
            <v>KANBAN</v>
          </cell>
        </row>
        <row r="2358">
          <cell r="G2358" t="str">
            <v>SEPARADO</v>
          </cell>
          <cell r="H2358" t="str">
            <v>006564</v>
          </cell>
          <cell r="AP2358" t="str">
            <v>PA</v>
          </cell>
          <cell r="AQ2358">
            <v>5.1099999999999994</v>
          </cell>
          <cell r="AS2358">
            <v>40.879999999999995</v>
          </cell>
          <cell r="BA2358" t="str">
            <v>KANBAN</v>
          </cell>
        </row>
        <row r="2359">
          <cell r="G2359" t="str">
            <v>KANBAN</v>
          </cell>
          <cell r="H2359" t="str">
            <v>006564</v>
          </cell>
          <cell r="AP2359" t="str">
            <v>PA</v>
          </cell>
          <cell r="AQ2359">
            <v>0.85</v>
          </cell>
          <cell r="AR2359">
            <v>0</v>
          </cell>
          <cell r="AS2359">
            <v>17</v>
          </cell>
          <cell r="BA2359" t="e">
            <v>#N/A</v>
          </cell>
        </row>
        <row r="2360">
          <cell r="G2360" t="str">
            <v>SEPARADO</v>
          </cell>
          <cell r="H2360" t="str">
            <v>006564</v>
          </cell>
          <cell r="AP2360" t="str">
            <v>PA</v>
          </cell>
          <cell r="AQ2360">
            <v>28.5</v>
          </cell>
          <cell r="AS2360">
            <v>57</v>
          </cell>
          <cell r="BA2360" t="str">
            <v>MECANICA</v>
          </cell>
        </row>
        <row r="2361">
          <cell r="G2361" t="str">
            <v>SEPARADO</v>
          </cell>
          <cell r="H2361" t="str">
            <v>006564</v>
          </cell>
          <cell r="AP2361" t="str">
            <v>PA</v>
          </cell>
          <cell r="AQ2361">
            <v>26.88</v>
          </cell>
          <cell r="AR2361">
            <v>0</v>
          </cell>
          <cell r="AS2361">
            <v>26.88</v>
          </cell>
          <cell r="BA2361" t="str">
            <v>MECANICA</v>
          </cell>
        </row>
        <row r="2362">
          <cell r="G2362" t="str">
            <v>FÁBRICA</v>
          </cell>
          <cell r="H2362" t="str">
            <v>006564</v>
          </cell>
          <cell r="AP2362" t="str">
            <v>PA</v>
          </cell>
          <cell r="AQ2362">
            <v>8.34</v>
          </cell>
          <cell r="AR2362">
            <v>0</v>
          </cell>
          <cell r="AS2362">
            <v>8.34</v>
          </cell>
          <cell r="BA2362" t="str">
            <v>MECANICA</v>
          </cell>
        </row>
        <row r="2363">
          <cell r="G2363" t="str">
            <v>SEPARADO</v>
          </cell>
          <cell r="H2363" t="str">
            <v>006564</v>
          </cell>
          <cell r="AP2363" t="str">
            <v>PA</v>
          </cell>
          <cell r="AQ2363">
            <v>26.88</v>
          </cell>
          <cell r="AR2363">
            <v>0</v>
          </cell>
          <cell r="AS2363">
            <v>26.88</v>
          </cell>
          <cell r="BA2363" t="str">
            <v>MECANICA</v>
          </cell>
        </row>
        <row r="2364">
          <cell r="G2364" t="str">
            <v>SEPARADO</v>
          </cell>
          <cell r="H2364" t="str">
            <v>006564</v>
          </cell>
          <cell r="AP2364" t="str">
            <v>PA</v>
          </cell>
          <cell r="AQ2364">
            <v>26.88</v>
          </cell>
          <cell r="AR2364">
            <v>0</v>
          </cell>
          <cell r="AS2364">
            <v>53.76</v>
          </cell>
          <cell r="BA2364" t="str">
            <v>MECANICA</v>
          </cell>
        </row>
        <row r="2365">
          <cell r="G2365" t="str">
            <v>SEPARADO</v>
          </cell>
          <cell r="H2365" t="str">
            <v>006564</v>
          </cell>
          <cell r="AP2365" t="str">
            <v>PA</v>
          </cell>
          <cell r="AQ2365">
            <v>26.88</v>
          </cell>
          <cell r="AR2365">
            <v>0</v>
          </cell>
          <cell r="AS2365">
            <v>26.88</v>
          </cell>
          <cell r="BA2365" t="str">
            <v>MECANICA</v>
          </cell>
        </row>
        <row r="2366">
          <cell r="G2366" t="str">
            <v>SEPARADO</v>
          </cell>
          <cell r="H2366" t="str">
            <v>006564</v>
          </cell>
          <cell r="AP2366" t="str">
            <v>PA</v>
          </cell>
          <cell r="AQ2366">
            <v>18.23</v>
          </cell>
          <cell r="AS2366">
            <v>18.23</v>
          </cell>
          <cell r="BA2366" t="str">
            <v>MECANICA</v>
          </cell>
        </row>
        <row r="2367">
          <cell r="G2367" t="str">
            <v>SEPARADO</v>
          </cell>
          <cell r="H2367" t="str">
            <v>006564</v>
          </cell>
          <cell r="AP2367" t="str">
            <v>PA</v>
          </cell>
          <cell r="AQ2367">
            <v>26.88</v>
          </cell>
          <cell r="AR2367">
            <v>0</v>
          </cell>
          <cell r="AS2367">
            <v>26.88</v>
          </cell>
          <cell r="BA2367" t="str">
            <v>MECANICA</v>
          </cell>
        </row>
        <row r="2368">
          <cell r="G2368" t="str">
            <v>SEPARADO</v>
          </cell>
          <cell r="H2368" t="str">
            <v>006564</v>
          </cell>
          <cell r="AP2368" t="str">
            <v>PA</v>
          </cell>
          <cell r="AQ2368">
            <v>190.69</v>
          </cell>
          <cell r="AS2368">
            <v>190.69</v>
          </cell>
          <cell r="BA2368" t="str">
            <v>MECANICA</v>
          </cell>
        </row>
        <row r="2369">
          <cell r="G2369" t="str">
            <v>SEPARADO</v>
          </cell>
          <cell r="H2369" t="str">
            <v>006564</v>
          </cell>
          <cell r="AP2369" t="str">
            <v>PA</v>
          </cell>
          <cell r="AQ2369">
            <v>26.88</v>
          </cell>
          <cell r="AR2369">
            <v>0</v>
          </cell>
          <cell r="AS2369">
            <v>26.88</v>
          </cell>
          <cell r="BA2369" t="str">
            <v>MECANICA</v>
          </cell>
        </row>
        <row r="2370">
          <cell r="G2370" t="str">
            <v>SEPARADO</v>
          </cell>
          <cell r="H2370" t="str">
            <v>006564</v>
          </cell>
          <cell r="AP2370" t="str">
            <v>PA</v>
          </cell>
          <cell r="AQ2370">
            <v>4.1500000000000004</v>
          </cell>
          <cell r="AR2370">
            <v>0</v>
          </cell>
          <cell r="AS2370">
            <v>8.3000000000000007</v>
          </cell>
          <cell r="BA2370" t="str">
            <v>MECANICA</v>
          </cell>
        </row>
        <row r="2371">
          <cell r="G2371" t="str">
            <v>SEPARADO</v>
          </cell>
          <cell r="H2371" t="str">
            <v>006564</v>
          </cell>
          <cell r="AP2371" t="str">
            <v>PA</v>
          </cell>
          <cell r="AQ2371">
            <v>0</v>
          </cell>
          <cell r="AS2371">
            <v>0</v>
          </cell>
          <cell r="BA2371" t="str">
            <v>KANBAN</v>
          </cell>
        </row>
        <row r="2372">
          <cell r="G2372" t="str">
            <v>SEPARADO</v>
          </cell>
          <cell r="H2372" t="str">
            <v>006564</v>
          </cell>
          <cell r="AP2372" t="str">
            <v>PA</v>
          </cell>
          <cell r="AQ2372">
            <v>35.25</v>
          </cell>
          <cell r="AS2372">
            <v>35.25</v>
          </cell>
          <cell r="BA2372" t="str">
            <v>MECANICA</v>
          </cell>
        </row>
        <row r="2373">
          <cell r="G2373" t="str">
            <v>SEPARADO</v>
          </cell>
          <cell r="H2373" t="str">
            <v>006564</v>
          </cell>
          <cell r="AP2373" t="str">
            <v>PA</v>
          </cell>
          <cell r="AQ2373">
            <v>62.82</v>
          </cell>
          <cell r="AR2373">
            <v>0</v>
          </cell>
          <cell r="AS2373">
            <v>62.82</v>
          </cell>
          <cell r="BA2373" t="str">
            <v>MECANICA</v>
          </cell>
        </row>
        <row r="2374">
          <cell r="G2374" t="str">
            <v>SEPARADO</v>
          </cell>
          <cell r="H2374" t="str">
            <v>006564</v>
          </cell>
          <cell r="AP2374" t="str">
            <v>PA</v>
          </cell>
          <cell r="AQ2374">
            <v>27.95</v>
          </cell>
          <cell r="AR2374">
            <v>6.5000000000000002E-2</v>
          </cell>
          <cell r="AS2374">
            <v>29.766749999999998</v>
          </cell>
          <cell r="BA2374" t="str">
            <v>ELETRICA</v>
          </cell>
        </row>
        <row r="2375">
          <cell r="G2375" t="str">
            <v>SEPARADO</v>
          </cell>
          <cell r="H2375" t="str">
            <v>006564</v>
          </cell>
          <cell r="AP2375" t="str">
            <v>PA</v>
          </cell>
          <cell r="AQ2375">
            <v>0</v>
          </cell>
          <cell r="AS2375">
            <v>0</v>
          </cell>
          <cell r="BA2375" t="str">
            <v>ELETRICA</v>
          </cell>
        </row>
        <row r="2376">
          <cell r="G2376" t="str">
            <v>SEPARADO</v>
          </cell>
          <cell r="H2376" t="str">
            <v>006564</v>
          </cell>
          <cell r="AP2376" t="str">
            <v>PA</v>
          </cell>
          <cell r="AQ2376">
            <v>0</v>
          </cell>
          <cell r="AS2376">
            <v>0</v>
          </cell>
          <cell r="BA2376" t="str">
            <v>ELETRICA</v>
          </cell>
        </row>
        <row r="2377">
          <cell r="G2377" t="str">
            <v>SEPARADO</v>
          </cell>
          <cell r="H2377" t="str">
            <v>006564</v>
          </cell>
          <cell r="AP2377" t="str">
            <v>PA</v>
          </cell>
          <cell r="AQ2377">
            <v>10.2811</v>
          </cell>
          <cell r="AS2377">
            <v>5.1405500000000002</v>
          </cell>
          <cell r="BA2377" t="str">
            <v>KANBAN</v>
          </cell>
        </row>
        <row r="2378">
          <cell r="G2378" t="str">
            <v>SEPARADO</v>
          </cell>
          <cell r="H2378" t="str">
            <v>006564</v>
          </cell>
          <cell r="AP2378" t="str">
            <v>PA</v>
          </cell>
          <cell r="AQ2378">
            <v>40.83</v>
          </cell>
          <cell r="AR2378">
            <v>9.7500000000000003E-2</v>
          </cell>
          <cell r="AS2378">
            <v>44.810924999999997</v>
          </cell>
          <cell r="BA2378" t="e">
            <v>#N/A</v>
          </cell>
        </row>
        <row r="2379">
          <cell r="G2379" t="str">
            <v>SEPARADO</v>
          </cell>
          <cell r="H2379" t="str">
            <v>006564</v>
          </cell>
          <cell r="AP2379" t="str">
            <v>FATURAMENTO</v>
          </cell>
          <cell r="AQ2379">
            <v>27.02</v>
          </cell>
          <cell r="AR2379">
            <v>0</v>
          </cell>
          <cell r="AS2379">
            <v>27.02</v>
          </cell>
          <cell r="BA2379" t="e">
            <v>#N/A</v>
          </cell>
        </row>
        <row r="2380">
          <cell r="G2380" t="str">
            <v>SEPARADO</v>
          </cell>
          <cell r="H2380" t="str">
            <v>006564</v>
          </cell>
          <cell r="AP2380" t="str">
            <v>PA</v>
          </cell>
          <cell r="AQ2380">
            <v>48.61</v>
          </cell>
          <cell r="AS2380">
            <v>97.22</v>
          </cell>
          <cell r="BA2380" t="str">
            <v>ELETRICA</v>
          </cell>
        </row>
        <row r="2381">
          <cell r="G2381" t="str">
            <v>SEPARADO</v>
          </cell>
          <cell r="H2381" t="str">
            <v>006564</v>
          </cell>
          <cell r="AP2381" t="str">
            <v>PA</v>
          </cell>
          <cell r="AQ2381">
            <v>35</v>
          </cell>
          <cell r="AS2381">
            <v>35</v>
          </cell>
          <cell r="BA2381" t="e">
            <v>#N/A</v>
          </cell>
        </row>
        <row r="2382">
          <cell r="G2382" t="str">
            <v>SEPARADO</v>
          </cell>
          <cell r="H2382" t="str">
            <v>006564</v>
          </cell>
          <cell r="AP2382" t="str">
            <v>PA</v>
          </cell>
          <cell r="AQ2382">
            <v>5.86</v>
          </cell>
          <cell r="AR2382">
            <v>0</v>
          </cell>
          <cell r="AS2382">
            <v>23.44</v>
          </cell>
          <cell r="BA2382" t="e">
            <v>#N/A</v>
          </cell>
        </row>
        <row r="2383">
          <cell r="G2383" t="str">
            <v>SEPARADO</v>
          </cell>
          <cell r="H2383" t="str">
            <v>006564</v>
          </cell>
          <cell r="AP2383" t="str">
            <v>PA</v>
          </cell>
          <cell r="AQ2383">
            <v>842.74</v>
          </cell>
          <cell r="AR2383">
            <v>0</v>
          </cell>
          <cell r="AS2383">
            <v>842.74</v>
          </cell>
          <cell r="BA2383" t="str">
            <v>ELETRICA</v>
          </cell>
        </row>
        <row r="2384">
          <cell r="G2384" t="str">
            <v>SEPARADO</v>
          </cell>
          <cell r="H2384" t="str">
            <v>006564</v>
          </cell>
          <cell r="AP2384" t="str">
            <v>PA</v>
          </cell>
          <cell r="AQ2384">
            <v>466.33</v>
          </cell>
          <cell r="AR2384">
            <v>0</v>
          </cell>
          <cell r="AS2384">
            <v>466.33</v>
          </cell>
          <cell r="BA2384" t="e">
            <v>#N/A</v>
          </cell>
        </row>
        <row r="2385">
          <cell r="G2385" t="str">
            <v>SEPARADO</v>
          </cell>
          <cell r="H2385" t="str">
            <v>006564</v>
          </cell>
          <cell r="AP2385" t="str">
            <v>PA</v>
          </cell>
          <cell r="AQ2385">
            <v>5.55</v>
          </cell>
          <cell r="AR2385">
            <v>9.7500000000000003E-2</v>
          </cell>
          <cell r="AS2385">
            <v>6.0911249999999999</v>
          </cell>
          <cell r="BA2385" t="str">
            <v>SHEET METAL</v>
          </cell>
        </row>
        <row r="2386">
          <cell r="G2386" t="str">
            <v>SEPARADO</v>
          </cell>
          <cell r="H2386" t="str">
            <v>006564</v>
          </cell>
          <cell r="AP2386" t="str">
            <v>PA</v>
          </cell>
          <cell r="AQ2386">
            <v>9.33</v>
          </cell>
          <cell r="AR2386">
            <v>9.7500000000000003E-2</v>
          </cell>
          <cell r="AS2386">
            <v>10.239675</v>
          </cell>
          <cell r="BA2386" t="str">
            <v>ELETRICA</v>
          </cell>
        </row>
        <row r="2387">
          <cell r="G2387" t="str">
            <v>SEPARADO</v>
          </cell>
          <cell r="H2387" t="str">
            <v>006564</v>
          </cell>
          <cell r="AP2387" t="str">
            <v>PA</v>
          </cell>
          <cell r="AQ2387">
            <v>40.97</v>
          </cell>
          <cell r="AR2387">
            <v>9.7500000000000003E-2</v>
          </cell>
          <cell r="AS2387">
            <v>44.964574999999996</v>
          </cell>
          <cell r="BA2387" t="str">
            <v>ELETRICA</v>
          </cell>
        </row>
        <row r="2388">
          <cell r="G2388" t="str">
            <v>FÁBRICA</v>
          </cell>
          <cell r="H2388" t="str">
            <v>006564</v>
          </cell>
          <cell r="AP2388" t="str">
            <v>PA</v>
          </cell>
          <cell r="AQ2388">
            <v>25.7</v>
          </cell>
          <cell r="AS2388">
            <v>25.7</v>
          </cell>
          <cell r="BA2388" t="str">
            <v>ELETRICA</v>
          </cell>
        </row>
        <row r="2389">
          <cell r="G2389" t="str">
            <v>SEPARADO</v>
          </cell>
          <cell r="H2389" t="str">
            <v>006564</v>
          </cell>
          <cell r="AP2389" t="str">
            <v>PA</v>
          </cell>
          <cell r="AQ2389">
            <v>2.4971000000000001</v>
          </cell>
          <cell r="AR2389">
            <v>0</v>
          </cell>
          <cell r="AS2389">
            <v>60.679530000000007</v>
          </cell>
          <cell r="BA2389" t="e">
            <v>#N/A</v>
          </cell>
        </row>
        <row r="2390">
          <cell r="G2390" t="str">
            <v>SEPARADO</v>
          </cell>
          <cell r="H2390" t="str">
            <v>006564</v>
          </cell>
          <cell r="AP2390" t="str">
            <v>PA</v>
          </cell>
          <cell r="AQ2390">
            <v>16.100000000000001</v>
          </cell>
          <cell r="AS2390">
            <v>16.100000000000001</v>
          </cell>
          <cell r="BA2390" t="str">
            <v>KANBAN</v>
          </cell>
        </row>
        <row r="2391">
          <cell r="G2391" t="str">
            <v>SEPARADO</v>
          </cell>
          <cell r="H2391" t="str">
            <v>006564</v>
          </cell>
          <cell r="AP2391" t="str">
            <v>PA</v>
          </cell>
          <cell r="AQ2391">
            <v>16.39</v>
          </cell>
          <cell r="AS2391">
            <v>16.39</v>
          </cell>
          <cell r="BA2391" t="str">
            <v>KANBAN</v>
          </cell>
        </row>
        <row r="2392">
          <cell r="G2392" t="str">
            <v>SEPARADO</v>
          </cell>
          <cell r="H2392" t="str">
            <v>006564</v>
          </cell>
          <cell r="AP2392" t="str">
            <v>PAGO</v>
          </cell>
          <cell r="AQ2392">
            <v>1.9</v>
          </cell>
          <cell r="AR2392">
            <v>9.7500000000000003E-2</v>
          </cell>
          <cell r="AS2392">
            <v>14.596749999999998</v>
          </cell>
          <cell r="BA2392" t="e">
            <v>#N/A</v>
          </cell>
        </row>
        <row r="2393">
          <cell r="G2393" t="str">
            <v>RETIRADO</v>
          </cell>
          <cell r="H2393" t="str">
            <v>006564</v>
          </cell>
          <cell r="AP2393" t="str">
            <v>PAGO</v>
          </cell>
          <cell r="AQ2393">
            <v>7.42</v>
          </cell>
          <cell r="AR2393">
            <v>9.7500000000000003E-2</v>
          </cell>
          <cell r="AS2393">
            <v>8.1434499999999996</v>
          </cell>
          <cell r="BA2393" t="e">
            <v>#N/A</v>
          </cell>
        </row>
        <row r="2394">
          <cell r="G2394" t="str">
            <v>SEPARADO</v>
          </cell>
          <cell r="H2394" t="str">
            <v>006564</v>
          </cell>
          <cell r="AP2394" t="str">
            <v>PAGO</v>
          </cell>
          <cell r="AQ2394">
            <v>2.0099999999999998</v>
          </cell>
          <cell r="AR2394">
            <v>9.7500000000000003E-2</v>
          </cell>
          <cell r="AS2394">
            <v>2.2059749999999996</v>
          </cell>
          <cell r="BA2394" t="e">
            <v>#N/A</v>
          </cell>
        </row>
        <row r="2395">
          <cell r="G2395" t="str">
            <v>SEPARADO</v>
          </cell>
          <cell r="H2395" t="str">
            <v>006564</v>
          </cell>
          <cell r="AP2395" t="str">
            <v>PAGO</v>
          </cell>
          <cell r="AQ2395">
            <v>1.38</v>
          </cell>
          <cell r="AR2395">
            <v>9.7500000000000003E-2</v>
          </cell>
          <cell r="AS2395">
            <v>3.0290999999999997</v>
          </cell>
          <cell r="BA2395" t="e">
            <v>#N/A</v>
          </cell>
        </row>
        <row r="2396">
          <cell r="G2396" t="str">
            <v>FÁBRICA</v>
          </cell>
          <cell r="H2396" t="str">
            <v>006564</v>
          </cell>
          <cell r="AP2396" t="str">
            <v>PAGO</v>
          </cell>
          <cell r="AQ2396">
            <v>2.06</v>
          </cell>
          <cell r="AR2396">
            <v>9.7500000000000003E-2</v>
          </cell>
          <cell r="AS2396">
            <v>2.26085</v>
          </cell>
          <cell r="BA2396" t="e">
            <v>#N/A</v>
          </cell>
        </row>
        <row r="2397">
          <cell r="G2397" t="str">
            <v>SEPARADO</v>
          </cell>
          <cell r="H2397" t="str">
            <v>006564</v>
          </cell>
          <cell r="AP2397" t="str">
            <v>PA</v>
          </cell>
          <cell r="AQ2397">
            <v>170.95160000000001</v>
          </cell>
          <cell r="AR2397">
            <v>0</v>
          </cell>
          <cell r="AS2397">
            <v>34.190320000000007</v>
          </cell>
          <cell r="BA2397" t="str">
            <v>ELETRICA</v>
          </cell>
        </row>
        <row r="2398">
          <cell r="G2398" t="str">
            <v>SEPARADO</v>
          </cell>
          <cell r="H2398" t="str">
            <v>006564</v>
          </cell>
          <cell r="AP2398" t="str">
            <v>PA</v>
          </cell>
          <cell r="AQ2398">
            <v>92.68</v>
          </cell>
          <cell r="AR2398">
            <v>9.7500000000000003E-2</v>
          </cell>
          <cell r="AS2398">
            <v>101.7163</v>
          </cell>
          <cell r="BA2398" t="str">
            <v>ELETRICA</v>
          </cell>
        </row>
        <row r="2399">
          <cell r="G2399" t="str">
            <v>SEPARADO</v>
          </cell>
          <cell r="H2399" t="str">
            <v>006564</v>
          </cell>
          <cell r="AP2399" t="str">
            <v>PA</v>
          </cell>
          <cell r="AQ2399">
            <v>756.87</v>
          </cell>
          <cell r="AR2399">
            <v>3.2500000000000001E-2</v>
          </cell>
          <cell r="AS2399">
            <v>1562.9365499999999</v>
          </cell>
          <cell r="BA2399" t="e">
            <v>#N/A</v>
          </cell>
        </row>
        <row r="2400">
          <cell r="G2400" t="str">
            <v>SEPARADO</v>
          </cell>
          <cell r="H2400" t="str">
            <v>006564</v>
          </cell>
          <cell r="AP2400" t="str">
            <v>PA</v>
          </cell>
          <cell r="AQ2400">
            <v>0</v>
          </cell>
          <cell r="AS2400">
            <v>0</v>
          </cell>
          <cell r="BA2400" t="e">
            <v>#N/A</v>
          </cell>
        </row>
        <row r="2401">
          <cell r="G2401" t="str">
            <v>SEPARADO</v>
          </cell>
          <cell r="H2401" t="str">
            <v>006564</v>
          </cell>
          <cell r="AP2401" t="str">
            <v>PA</v>
          </cell>
          <cell r="AQ2401">
            <v>53.25</v>
          </cell>
          <cell r="AS2401">
            <v>53.25</v>
          </cell>
          <cell r="BA2401" t="e">
            <v>#N/A</v>
          </cell>
        </row>
        <row r="2402">
          <cell r="G2402" t="str">
            <v>SEPARADO</v>
          </cell>
          <cell r="H2402" t="str">
            <v>006564</v>
          </cell>
          <cell r="AP2402" t="str">
            <v>PA</v>
          </cell>
          <cell r="AQ2402">
            <v>70.95</v>
          </cell>
          <cell r="AS2402">
            <v>53.212500000000006</v>
          </cell>
          <cell r="BA2402" t="str">
            <v>ELETRICA</v>
          </cell>
        </row>
        <row r="2403">
          <cell r="G2403" t="str">
            <v>SEPARADO</v>
          </cell>
          <cell r="H2403" t="str">
            <v>006564</v>
          </cell>
          <cell r="AP2403" t="str">
            <v>PA</v>
          </cell>
          <cell r="AQ2403">
            <v>0</v>
          </cell>
          <cell r="AS2403">
            <v>0</v>
          </cell>
          <cell r="BA2403" t="e">
            <v>#N/A</v>
          </cell>
        </row>
        <row r="2404">
          <cell r="G2404" t="str">
            <v>SEPARADO</v>
          </cell>
          <cell r="H2404" t="str">
            <v>006564</v>
          </cell>
          <cell r="AP2404" t="str">
            <v>PA</v>
          </cell>
          <cell r="AQ2404">
            <v>28.688400000000001</v>
          </cell>
          <cell r="AR2404">
            <v>9.7500000000000003E-2</v>
          </cell>
          <cell r="AS2404">
            <v>125.94207600000001</v>
          </cell>
          <cell r="BA2404" t="e">
            <v>#N/A</v>
          </cell>
        </row>
        <row r="2405">
          <cell r="G2405" t="str">
            <v>SEPARADO</v>
          </cell>
          <cell r="H2405" t="str">
            <v>006564</v>
          </cell>
          <cell r="AP2405" t="str">
            <v>PA</v>
          </cell>
          <cell r="AQ2405">
            <v>0</v>
          </cell>
          <cell r="AS2405">
            <v>0</v>
          </cell>
          <cell r="BA2405" t="e">
            <v>#N/A</v>
          </cell>
        </row>
        <row r="2406">
          <cell r="G2406" t="str">
            <v>SEPARADO</v>
          </cell>
          <cell r="H2406" t="str">
            <v>006564</v>
          </cell>
          <cell r="AP2406" t="str">
            <v>FATURAMENTO</v>
          </cell>
          <cell r="AQ2406">
            <v>0</v>
          </cell>
          <cell r="AR2406">
            <v>0</v>
          </cell>
          <cell r="AS2406">
            <v>0</v>
          </cell>
          <cell r="BA2406" t="str">
            <v>ELETRICA</v>
          </cell>
        </row>
        <row r="2407">
          <cell r="G2407" t="str">
            <v>SEPARADO</v>
          </cell>
          <cell r="H2407" t="str">
            <v>006564</v>
          </cell>
          <cell r="AP2407" t="str">
            <v>FATURAMENTO</v>
          </cell>
          <cell r="AQ2407">
            <v>0</v>
          </cell>
          <cell r="AR2407">
            <v>0</v>
          </cell>
          <cell r="AS2407">
            <v>0</v>
          </cell>
          <cell r="BA2407" t="str">
            <v>SHEET METAL</v>
          </cell>
        </row>
        <row r="2408">
          <cell r="G2408" t="str">
            <v>SEPARADO</v>
          </cell>
          <cell r="H2408" t="str">
            <v>006564</v>
          </cell>
          <cell r="AP2408" t="str">
            <v>FATURAMENTO</v>
          </cell>
          <cell r="AQ2408">
            <v>24.125</v>
          </cell>
          <cell r="AR2408">
            <v>0</v>
          </cell>
          <cell r="AS2408">
            <v>24.125</v>
          </cell>
          <cell r="BA2408" t="e">
            <v>#N/A</v>
          </cell>
        </row>
        <row r="2409">
          <cell r="G2409" t="str">
            <v>SEPARADO</v>
          </cell>
          <cell r="H2409" t="str">
            <v>006564</v>
          </cell>
          <cell r="AP2409" t="str">
            <v>FATURAMENTO</v>
          </cell>
          <cell r="AQ2409">
            <v>24.125</v>
          </cell>
          <cell r="AR2409">
            <v>0</v>
          </cell>
          <cell r="AS2409">
            <v>48.25</v>
          </cell>
          <cell r="BA2409" t="e">
            <v>#N/A</v>
          </cell>
        </row>
        <row r="2410">
          <cell r="G2410" t="str">
            <v>SEPARADO</v>
          </cell>
          <cell r="H2410" t="str">
            <v>006564</v>
          </cell>
          <cell r="AP2410" t="str">
            <v>FATURAMENTO</v>
          </cell>
          <cell r="AQ2410">
            <v>627.25</v>
          </cell>
          <cell r="AR2410">
            <v>0</v>
          </cell>
          <cell r="AS2410">
            <v>627.25</v>
          </cell>
          <cell r="BA2410" t="e">
            <v>#N/A</v>
          </cell>
        </row>
        <row r="2411">
          <cell r="G2411" t="str">
            <v>SEPARADO</v>
          </cell>
          <cell r="H2411" t="str">
            <v>006564</v>
          </cell>
          <cell r="AP2411" t="str">
            <v>PA</v>
          </cell>
          <cell r="AQ2411">
            <v>0</v>
          </cell>
          <cell r="AS2411">
            <v>0</v>
          </cell>
          <cell r="BA2411" t="e">
            <v>#N/A</v>
          </cell>
        </row>
        <row r="2412">
          <cell r="G2412" t="str">
            <v>SEPARADO</v>
          </cell>
          <cell r="H2412" t="str">
            <v>006564</v>
          </cell>
          <cell r="AP2412" t="str">
            <v>PA</v>
          </cell>
          <cell r="AQ2412">
            <v>0</v>
          </cell>
          <cell r="AR2412">
            <v>0</v>
          </cell>
          <cell r="AS2412">
            <v>0</v>
          </cell>
          <cell r="BA2412" t="e">
            <v>#N/A</v>
          </cell>
        </row>
        <row r="2413">
          <cell r="G2413" t="str">
            <v>SEPARADO</v>
          </cell>
          <cell r="H2413" t="str">
            <v>006564</v>
          </cell>
          <cell r="AP2413" t="str">
            <v>PA</v>
          </cell>
          <cell r="AQ2413">
            <v>0</v>
          </cell>
          <cell r="AR2413">
            <v>0</v>
          </cell>
          <cell r="AS2413">
            <v>0</v>
          </cell>
          <cell r="BA2413" t="e">
            <v>#N/A</v>
          </cell>
        </row>
        <row r="2414">
          <cell r="G2414" t="str">
            <v>SEPARADO</v>
          </cell>
          <cell r="H2414" t="str">
            <v>006564</v>
          </cell>
          <cell r="AP2414" t="str">
            <v>PA</v>
          </cell>
          <cell r="AQ2414">
            <v>995.11</v>
          </cell>
          <cell r="AR2414">
            <v>0</v>
          </cell>
          <cell r="AS2414">
            <v>995.11</v>
          </cell>
          <cell r="BA2414" t="str">
            <v>ELETRICA</v>
          </cell>
        </row>
        <row r="2415">
          <cell r="G2415" t="str">
            <v>SEPARADO</v>
          </cell>
          <cell r="H2415" t="str">
            <v>006566</v>
          </cell>
          <cell r="AP2415" t="str">
            <v>PA</v>
          </cell>
          <cell r="AQ2415">
            <v>210.79</v>
          </cell>
          <cell r="AS2415">
            <v>210.79</v>
          </cell>
          <cell r="BA2415" t="str">
            <v>ELETRICA</v>
          </cell>
        </row>
        <row r="2416">
          <cell r="G2416" t="str">
            <v>SEPARADO</v>
          </cell>
          <cell r="H2416" t="str">
            <v>006566</v>
          </cell>
          <cell r="AP2416" t="str">
            <v>PA</v>
          </cell>
          <cell r="AQ2416">
            <v>0</v>
          </cell>
          <cell r="AS2416">
            <v>0</v>
          </cell>
          <cell r="BA2416" t="e">
            <v>#N/A</v>
          </cell>
        </row>
        <row r="2417">
          <cell r="G2417" t="str">
            <v>SEPARADO</v>
          </cell>
          <cell r="H2417" t="str">
            <v>006566</v>
          </cell>
          <cell r="AP2417" t="str">
            <v>PA</v>
          </cell>
          <cell r="AQ2417">
            <v>53.25</v>
          </cell>
          <cell r="AS2417">
            <v>149.1</v>
          </cell>
          <cell r="BA2417" t="e">
            <v>#N/A</v>
          </cell>
        </row>
        <row r="2418">
          <cell r="G2418" t="str">
            <v>SEPARADO</v>
          </cell>
          <cell r="H2418" t="str">
            <v>006566</v>
          </cell>
          <cell r="AP2418" t="str">
            <v>PA</v>
          </cell>
          <cell r="AQ2418">
            <v>9.06</v>
          </cell>
          <cell r="AS2418">
            <v>18.12</v>
          </cell>
          <cell r="BA2418" t="str">
            <v>ELETRICA</v>
          </cell>
        </row>
        <row r="2419">
          <cell r="G2419" t="str">
            <v>SEPARADO</v>
          </cell>
          <cell r="H2419" t="str">
            <v>006566</v>
          </cell>
          <cell r="AP2419" t="str">
            <v>FATURAMENTO</v>
          </cell>
          <cell r="AQ2419">
            <v>33.774999999999999</v>
          </cell>
          <cell r="AR2419">
            <v>0</v>
          </cell>
          <cell r="AS2419">
            <v>135.1</v>
          </cell>
          <cell r="BA2419">
            <v>0</v>
          </cell>
        </row>
        <row r="2420">
          <cell r="G2420" t="str">
            <v>SEPARADO</v>
          </cell>
          <cell r="H2420" t="str">
            <v>006566</v>
          </cell>
          <cell r="AP2420" t="str">
            <v>PA</v>
          </cell>
          <cell r="AQ2420">
            <v>14</v>
          </cell>
          <cell r="AS2420">
            <v>14</v>
          </cell>
          <cell r="BA2420" t="str">
            <v>MECANICA</v>
          </cell>
        </row>
        <row r="2421">
          <cell r="G2421" t="str">
            <v>SEPARADO</v>
          </cell>
          <cell r="H2421" t="str">
            <v>006566</v>
          </cell>
          <cell r="AP2421" t="str">
            <v>PA</v>
          </cell>
          <cell r="AQ2421">
            <v>0</v>
          </cell>
          <cell r="AS2421">
            <v>0</v>
          </cell>
          <cell r="BA2421" t="e">
            <v>#N/A</v>
          </cell>
        </row>
        <row r="2422">
          <cell r="G2422" t="str">
            <v>KANBAN</v>
          </cell>
          <cell r="H2422" t="str">
            <v>006566</v>
          </cell>
          <cell r="AP2422" t="str">
            <v>PA</v>
          </cell>
          <cell r="AQ2422">
            <v>1.1499999999999999</v>
          </cell>
          <cell r="AS2422">
            <v>23</v>
          </cell>
          <cell r="BA2422" t="e">
            <v>#N/A</v>
          </cell>
        </row>
        <row r="2423">
          <cell r="G2423" t="str">
            <v>FALTA</v>
          </cell>
          <cell r="H2423" t="str">
            <v>006566</v>
          </cell>
          <cell r="AP2423" t="str">
            <v>FATURAMENTO</v>
          </cell>
          <cell r="AQ2423">
            <v>24.125</v>
          </cell>
          <cell r="AR2423">
            <v>0</v>
          </cell>
          <cell r="AS2423">
            <v>48.25</v>
          </cell>
          <cell r="BA2423" t="str">
            <v>MECANICA</v>
          </cell>
        </row>
        <row r="2424">
          <cell r="G2424" t="str">
            <v>SEPARADO</v>
          </cell>
          <cell r="H2424" t="str">
            <v>006566</v>
          </cell>
          <cell r="AP2424" t="str">
            <v>PA</v>
          </cell>
          <cell r="AQ2424">
            <v>8548.9321</v>
          </cell>
          <cell r="AS2424">
            <v>8548.9321</v>
          </cell>
          <cell r="BA2424" t="str">
            <v>ELETRICA</v>
          </cell>
        </row>
        <row r="2425">
          <cell r="G2425" t="str">
            <v>FALTA</v>
          </cell>
          <cell r="H2425" t="str">
            <v>006566</v>
          </cell>
          <cell r="AP2425" t="str">
            <v>PAGO</v>
          </cell>
          <cell r="AQ2425">
            <v>4.1500000000000004</v>
          </cell>
          <cell r="AR2425">
            <v>0</v>
          </cell>
          <cell r="AS2425">
            <v>16.600000000000001</v>
          </cell>
          <cell r="BA2425" t="str">
            <v>MECANICA</v>
          </cell>
        </row>
        <row r="2426">
          <cell r="G2426" t="str">
            <v>SEPARADO</v>
          </cell>
          <cell r="H2426" t="str">
            <v>006566</v>
          </cell>
          <cell r="AP2426" t="str">
            <v>PA</v>
          </cell>
          <cell r="AQ2426">
            <v>28</v>
          </cell>
          <cell r="AR2426">
            <v>6.5000000000000002E-2</v>
          </cell>
          <cell r="AS2426">
            <v>29.82</v>
          </cell>
          <cell r="BA2426" t="str">
            <v>MECANICA</v>
          </cell>
        </row>
        <row r="2427">
          <cell r="G2427" t="str">
            <v>FÁBRICA</v>
          </cell>
          <cell r="H2427" t="str">
            <v>006566</v>
          </cell>
          <cell r="AP2427" t="str">
            <v>PA</v>
          </cell>
          <cell r="AQ2427">
            <v>5</v>
          </cell>
          <cell r="AR2427">
            <v>0</v>
          </cell>
          <cell r="AS2427">
            <v>5</v>
          </cell>
          <cell r="BA2427" t="str">
            <v>MECANICA</v>
          </cell>
        </row>
        <row r="2428">
          <cell r="G2428" t="str">
            <v>FÁBRICA</v>
          </cell>
          <cell r="H2428" t="str">
            <v>006566</v>
          </cell>
          <cell r="AP2428" t="str">
            <v>PA</v>
          </cell>
          <cell r="AQ2428">
            <v>6</v>
          </cell>
          <cell r="AR2428">
            <v>0</v>
          </cell>
          <cell r="AS2428">
            <v>6</v>
          </cell>
          <cell r="BA2428" t="str">
            <v>MECANICA</v>
          </cell>
        </row>
        <row r="2429">
          <cell r="G2429" t="str">
            <v>KANBAN</v>
          </cell>
          <cell r="H2429" t="str">
            <v>006566</v>
          </cell>
          <cell r="AP2429" t="str">
            <v>PA</v>
          </cell>
          <cell r="AQ2429">
            <v>102.78</v>
          </cell>
          <cell r="AS2429">
            <v>61.667999999999999</v>
          </cell>
          <cell r="BA2429" t="str">
            <v>KANBAN</v>
          </cell>
        </row>
        <row r="2430">
          <cell r="G2430" t="str">
            <v>KANBAN</v>
          </cell>
          <cell r="H2430" t="str">
            <v>006566</v>
          </cell>
          <cell r="AP2430" t="str">
            <v>PA</v>
          </cell>
          <cell r="AQ2430">
            <v>138.6</v>
          </cell>
          <cell r="AS2430">
            <v>83.16</v>
          </cell>
          <cell r="BA2430" t="str">
            <v>KANBAN</v>
          </cell>
        </row>
        <row r="2431">
          <cell r="G2431" t="str">
            <v>RETIRADO</v>
          </cell>
          <cell r="H2431" t="str">
            <v>006566</v>
          </cell>
          <cell r="AP2431" t="str">
            <v>PA</v>
          </cell>
          <cell r="AQ2431">
            <v>25322.58</v>
          </cell>
          <cell r="AR2431">
            <v>0</v>
          </cell>
          <cell r="AS2431">
            <v>25322.58</v>
          </cell>
          <cell r="BA2431" t="str">
            <v>MOTOR</v>
          </cell>
        </row>
        <row r="2432">
          <cell r="G2432" t="str">
            <v>SEPARADO</v>
          </cell>
          <cell r="H2432" t="str">
            <v>006566</v>
          </cell>
          <cell r="AP2432" t="str">
            <v>PA</v>
          </cell>
          <cell r="AQ2432">
            <v>25322.58</v>
          </cell>
          <cell r="AR2432">
            <v>0</v>
          </cell>
          <cell r="AS2432" t="str">
            <v>falta</v>
          </cell>
          <cell r="BA2432" t="str">
            <v>MOTOR</v>
          </cell>
        </row>
        <row r="2433">
          <cell r="G2433" t="str">
            <v>RETIRADO</v>
          </cell>
          <cell r="H2433" t="str">
            <v>006566</v>
          </cell>
          <cell r="AP2433" t="str">
            <v>PA</v>
          </cell>
          <cell r="AQ2433">
            <v>25322.58</v>
          </cell>
          <cell r="AR2433">
            <v>0</v>
          </cell>
          <cell r="AS2433">
            <v>25322.58</v>
          </cell>
          <cell r="BA2433" t="str">
            <v>MOTOR</v>
          </cell>
        </row>
        <row r="2434">
          <cell r="G2434" t="str">
            <v>SEPARADO</v>
          </cell>
          <cell r="H2434" t="str">
            <v>006566</v>
          </cell>
          <cell r="AP2434" t="str">
            <v>PA</v>
          </cell>
          <cell r="AQ2434">
            <v>10554.29</v>
          </cell>
          <cell r="AR2434">
            <v>0</v>
          </cell>
          <cell r="AS2434">
            <v>10554.29</v>
          </cell>
          <cell r="BA2434" t="str">
            <v>ALTERNADOR</v>
          </cell>
        </row>
        <row r="2435">
          <cell r="G2435" t="str">
            <v>SEPARADO</v>
          </cell>
          <cell r="H2435" t="str">
            <v>006566</v>
          </cell>
          <cell r="AP2435" t="str">
            <v>PA</v>
          </cell>
          <cell r="AQ2435">
            <v>900</v>
          </cell>
          <cell r="AR2435">
            <v>0</v>
          </cell>
          <cell r="AS2435">
            <v>900</v>
          </cell>
          <cell r="BA2435" t="e">
            <v>#N/A</v>
          </cell>
        </row>
        <row r="2436">
          <cell r="G2436" t="str">
            <v>SEPARADO</v>
          </cell>
          <cell r="H2436" t="str">
            <v>006566</v>
          </cell>
          <cell r="AP2436" t="str">
            <v>PA</v>
          </cell>
          <cell r="AQ2436">
            <v>48</v>
          </cell>
          <cell r="AR2436">
            <v>0</v>
          </cell>
          <cell r="AS2436">
            <v>48</v>
          </cell>
          <cell r="BA2436" t="str">
            <v>SHEET METAL</v>
          </cell>
        </row>
        <row r="2437">
          <cell r="G2437" t="str">
            <v>SEPARADO</v>
          </cell>
          <cell r="H2437" t="str">
            <v>006566</v>
          </cell>
          <cell r="AP2437" t="str">
            <v>FATURAMENTO</v>
          </cell>
          <cell r="AQ2437">
            <v>72.375</v>
          </cell>
          <cell r="AR2437">
            <v>0</v>
          </cell>
          <cell r="AS2437">
            <v>72.375</v>
          </cell>
          <cell r="BA2437" t="str">
            <v>MECANICA</v>
          </cell>
        </row>
        <row r="2438">
          <cell r="G2438" t="str">
            <v>SEPARADO</v>
          </cell>
          <cell r="H2438" t="str">
            <v>006566</v>
          </cell>
          <cell r="AP2438" t="str">
            <v>FATURAMENTO</v>
          </cell>
          <cell r="AQ2438">
            <v>33.774999999999999</v>
          </cell>
          <cell r="AR2438">
            <v>0</v>
          </cell>
          <cell r="AS2438">
            <v>67.55</v>
          </cell>
          <cell r="BA2438" t="str">
            <v>MECANICA</v>
          </cell>
        </row>
        <row r="2439">
          <cell r="G2439" t="str">
            <v>SEPARADO</v>
          </cell>
          <cell r="H2439" t="str">
            <v>006566</v>
          </cell>
          <cell r="AP2439" t="str">
            <v>PA</v>
          </cell>
          <cell r="AQ2439">
            <v>1563.79</v>
          </cell>
          <cell r="AR2439">
            <v>0</v>
          </cell>
          <cell r="AS2439">
            <v>1563.79</v>
          </cell>
          <cell r="BA2439" t="str">
            <v>MECANICA</v>
          </cell>
        </row>
        <row r="2440">
          <cell r="G2440" t="str">
            <v>SEPARADO</v>
          </cell>
          <cell r="H2440" t="str">
            <v>006566</v>
          </cell>
          <cell r="AP2440" t="str">
            <v>FATURAMENTO</v>
          </cell>
          <cell r="AQ2440">
            <v>33.774999999999999</v>
          </cell>
          <cell r="AR2440">
            <v>0</v>
          </cell>
          <cell r="AS2440">
            <v>67.55</v>
          </cell>
          <cell r="BA2440" t="str">
            <v>MECANICA</v>
          </cell>
        </row>
        <row r="2441">
          <cell r="G2441" t="str">
            <v>SEPARADO</v>
          </cell>
          <cell r="H2441" t="str">
            <v>006566</v>
          </cell>
          <cell r="AP2441" t="str">
            <v>FATURAMENTO</v>
          </cell>
          <cell r="AQ2441">
            <v>33.774999999999999</v>
          </cell>
          <cell r="AR2441">
            <v>0</v>
          </cell>
          <cell r="AS2441">
            <v>33.774999999999999</v>
          </cell>
          <cell r="BA2441" t="str">
            <v>SHEET METAL</v>
          </cell>
        </row>
        <row r="2442">
          <cell r="G2442" t="str">
            <v>SEPARADO</v>
          </cell>
          <cell r="H2442" t="str">
            <v>006566</v>
          </cell>
          <cell r="AP2442" t="str">
            <v>PA</v>
          </cell>
          <cell r="AQ2442">
            <v>145</v>
          </cell>
          <cell r="AR2442">
            <v>0</v>
          </cell>
          <cell r="AS2442">
            <v>145</v>
          </cell>
          <cell r="BA2442" t="str">
            <v>SHEET METAL</v>
          </cell>
        </row>
        <row r="2443">
          <cell r="G2443" t="str">
            <v>SEPARADO</v>
          </cell>
          <cell r="H2443" t="str">
            <v>006566</v>
          </cell>
          <cell r="AP2443" t="str">
            <v>PA</v>
          </cell>
          <cell r="AQ2443">
            <v>450</v>
          </cell>
          <cell r="AR2443">
            <v>0</v>
          </cell>
          <cell r="AS2443">
            <v>450</v>
          </cell>
          <cell r="BA2443" t="str">
            <v>ELETRICA</v>
          </cell>
        </row>
        <row r="2444">
          <cell r="G2444" t="str">
            <v>SEPARADO</v>
          </cell>
          <cell r="H2444" t="str">
            <v>006566</v>
          </cell>
          <cell r="AP2444" t="str">
            <v>FATURAMENTO</v>
          </cell>
          <cell r="AQ2444">
            <v>96.5</v>
          </cell>
          <cell r="AR2444">
            <v>0</v>
          </cell>
          <cell r="AS2444">
            <v>96.5</v>
          </cell>
          <cell r="BA2444" t="e">
            <v>#N/A</v>
          </cell>
        </row>
        <row r="2445">
          <cell r="G2445" t="str">
            <v>SEPARADO</v>
          </cell>
          <cell r="H2445" t="str">
            <v>006566</v>
          </cell>
          <cell r="AP2445" t="str">
            <v>FATURAMENTO</v>
          </cell>
          <cell r="AQ2445">
            <v>91.674999999999997</v>
          </cell>
          <cell r="AR2445">
            <v>0</v>
          </cell>
          <cell r="AS2445">
            <v>91.674999999999997</v>
          </cell>
          <cell r="BA2445" t="e">
            <v>#N/A</v>
          </cell>
        </row>
        <row r="2446">
          <cell r="G2446" t="str">
            <v>SEPARADO</v>
          </cell>
          <cell r="H2446" t="str">
            <v>006566</v>
          </cell>
          <cell r="AP2446" t="str">
            <v>FATURAMENTO</v>
          </cell>
          <cell r="AQ2446">
            <v>3377.5</v>
          </cell>
          <cell r="AR2446">
            <v>0</v>
          </cell>
          <cell r="AS2446">
            <v>3377.5</v>
          </cell>
          <cell r="BA2446" t="str">
            <v>CARENAGEM</v>
          </cell>
        </row>
        <row r="2447">
          <cell r="G2447" t="str">
            <v>SEPARADO</v>
          </cell>
          <cell r="H2447" t="str">
            <v>006566</v>
          </cell>
          <cell r="AP2447" t="str">
            <v>PA</v>
          </cell>
          <cell r="AQ2447">
            <v>1363.04</v>
          </cell>
          <cell r="AR2447">
            <v>6.5000000000000002E-2</v>
          </cell>
          <cell r="AS2447">
            <v>1451.6376</v>
          </cell>
          <cell r="BA2447" t="str">
            <v>MECANICA</v>
          </cell>
        </row>
        <row r="2448">
          <cell r="G2448" t="str">
            <v>SEPARADO</v>
          </cell>
          <cell r="H2448" t="str">
            <v>006566</v>
          </cell>
          <cell r="AP2448" t="str">
            <v>PA</v>
          </cell>
          <cell r="AQ2448">
            <v>772.34</v>
          </cell>
          <cell r="AR2448">
            <v>6.5000000000000002E-2</v>
          </cell>
          <cell r="AS2448">
            <v>822.5421</v>
          </cell>
          <cell r="BA2448" t="str">
            <v>MECANICA</v>
          </cell>
        </row>
        <row r="2449">
          <cell r="G2449" t="str">
            <v>SEPARADO</v>
          </cell>
          <cell r="H2449" t="str">
            <v>006566</v>
          </cell>
          <cell r="AP2449" t="str">
            <v>PA</v>
          </cell>
          <cell r="AQ2449">
            <v>209.6</v>
          </cell>
          <cell r="AR2449">
            <v>0</v>
          </cell>
          <cell r="AS2449">
            <v>209.6</v>
          </cell>
          <cell r="BA2449" t="str">
            <v>ELETRICA</v>
          </cell>
        </row>
        <row r="2450">
          <cell r="G2450" t="str">
            <v>SEPARADO</v>
          </cell>
          <cell r="H2450" t="str">
            <v>006566</v>
          </cell>
          <cell r="AP2450" t="str">
            <v>PA</v>
          </cell>
          <cell r="AQ2450">
            <v>441</v>
          </cell>
          <cell r="AR2450">
            <v>0</v>
          </cell>
          <cell r="AS2450">
            <v>441</v>
          </cell>
          <cell r="BA2450" t="str">
            <v>MECANICA</v>
          </cell>
        </row>
        <row r="2451">
          <cell r="G2451" t="str">
            <v>SEPARADO</v>
          </cell>
          <cell r="H2451" t="str">
            <v>006566</v>
          </cell>
          <cell r="AP2451" t="str">
            <v>PA</v>
          </cell>
          <cell r="AQ2451">
            <v>900</v>
          </cell>
          <cell r="AR2451">
            <v>3.2500000000000001E-2</v>
          </cell>
          <cell r="AS2451">
            <v>929.25</v>
          </cell>
          <cell r="BA2451" t="str">
            <v>MECANICA</v>
          </cell>
        </row>
        <row r="2452">
          <cell r="G2452" t="str">
            <v>SEPARADO</v>
          </cell>
          <cell r="H2452" t="str">
            <v>006566</v>
          </cell>
          <cell r="AP2452" t="str">
            <v>FATURAMENTO</v>
          </cell>
          <cell r="AQ2452">
            <v>965</v>
          </cell>
          <cell r="AR2452">
            <v>0</v>
          </cell>
          <cell r="AS2452">
            <v>965</v>
          </cell>
          <cell r="BA2452" t="str">
            <v>BASE</v>
          </cell>
        </row>
        <row r="2453">
          <cell r="G2453" t="str">
            <v>SEPARADO</v>
          </cell>
          <cell r="H2453" t="str">
            <v>006566</v>
          </cell>
          <cell r="AP2453" t="str">
            <v>PA</v>
          </cell>
          <cell r="AQ2453">
            <v>103.7</v>
          </cell>
          <cell r="AR2453">
            <v>0</v>
          </cell>
          <cell r="AS2453">
            <v>414.8</v>
          </cell>
          <cell r="BA2453" t="str">
            <v>MECANICA</v>
          </cell>
        </row>
        <row r="2454">
          <cell r="G2454" t="str">
            <v>SEPARADO</v>
          </cell>
          <cell r="H2454" t="str">
            <v>006566</v>
          </cell>
          <cell r="AP2454" t="str">
            <v>FATURAMENTO</v>
          </cell>
          <cell r="AQ2454">
            <v>241.25</v>
          </cell>
          <cell r="AR2454">
            <v>0</v>
          </cell>
          <cell r="AS2454">
            <v>241.25</v>
          </cell>
          <cell r="BA2454" t="e">
            <v>#N/A</v>
          </cell>
        </row>
        <row r="2455">
          <cell r="G2455" t="str">
            <v>SEPARADO</v>
          </cell>
          <cell r="H2455" t="str">
            <v>006566</v>
          </cell>
          <cell r="AP2455" t="str">
            <v>FATURAMENTO</v>
          </cell>
          <cell r="AQ2455">
            <v>241.25</v>
          </cell>
          <cell r="AR2455">
            <v>0</v>
          </cell>
          <cell r="AS2455">
            <v>241.25</v>
          </cell>
          <cell r="BA2455" t="e">
            <v>#N/A</v>
          </cell>
        </row>
        <row r="2456">
          <cell r="G2456" t="str">
            <v>SEPARADO</v>
          </cell>
          <cell r="H2456" t="str">
            <v>006566</v>
          </cell>
          <cell r="AP2456" t="str">
            <v>FATURAMENTO</v>
          </cell>
          <cell r="AQ2456">
            <v>731.47</v>
          </cell>
          <cell r="AR2456">
            <v>0</v>
          </cell>
          <cell r="AS2456">
            <v>731.47</v>
          </cell>
          <cell r="BA2456" t="e">
            <v>#N/A</v>
          </cell>
        </row>
        <row r="2457">
          <cell r="G2457" t="str">
            <v>SEPARADO</v>
          </cell>
          <cell r="H2457" t="str">
            <v>006566</v>
          </cell>
          <cell r="AP2457" t="str">
            <v>PA</v>
          </cell>
          <cell r="AQ2457">
            <v>6.4</v>
          </cell>
          <cell r="AR2457">
            <v>0</v>
          </cell>
          <cell r="AS2457">
            <v>19.200000000000003</v>
          </cell>
          <cell r="BA2457" t="str">
            <v>MECANICA</v>
          </cell>
        </row>
        <row r="2458">
          <cell r="G2458" t="str">
            <v>SEPARADO</v>
          </cell>
          <cell r="H2458" t="str">
            <v>006566</v>
          </cell>
          <cell r="AP2458" t="str">
            <v>FATURAMENTO</v>
          </cell>
          <cell r="AQ2458">
            <v>33.774999999999999</v>
          </cell>
          <cell r="AR2458">
            <v>0</v>
          </cell>
          <cell r="AS2458">
            <v>33.774999999999999</v>
          </cell>
          <cell r="BA2458" t="e">
            <v>#N/A</v>
          </cell>
        </row>
        <row r="2459">
          <cell r="G2459" t="str">
            <v>SEPARADO</v>
          </cell>
          <cell r="H2459" t="str">
            <v>006566</v>
          </cell>
          <cell r="AP2459" t="str">
            <v>FATURAMENTO</v>
          </cell>
          <cell r="AQ2459">
            <v>33.774999999999999</v>
          </cell>
          <cell r="AR2459">
            <v>0</v>
          </cell>
          <cell r="AS2459">
            <v>33.774999999999999</v>
          </cell>
          <cell r="BA2459" t="e">
            <v>#N/A</v>
          </cell>
        </row>
        <row r="2460">
          <cell r="G2460" t="str">
            <v>SEPARADO</v>
          </cell>
          <cell r="H2460" t="str">
            <v>006566</v>
          </cell>
          <cell r="AP2460" t="str">
            <v>FATURAMENTO</v>
          </cell>
          <cell r="AQ2460">
            <v>24.125</v>
          </cell>
          <cell r="AR2460">
            <v>0</v>
          </cell>
          <cell r="AS2460">
            <v>24.125</v>
          </cell>
          <cell r="BA2460" t="e">
            <v>#N/A</v>
          </cell>
        </row>
        <row r="2461">
          <cell r="G2461" t="str">
            <v>SEPARADO</v>
          </cell>
          <cell r="H2461" t="str">
            <v>006566</v>
          </cell>
          <cell r="AP2461" t="str">
            <v>FATURAMENTO</v>
          </cell>
          <cell r="AQ2461">
            <v>33.774999999999999</v>
          </cell>
          <cell r="AR2461">
            <v>0</v>
          </cell>
          <cell r="AS2461">
            <v>33.774999999999999</v>
          </cell>
          <cell r="BA2461" t="e">
            <v>#N/A</v>
          </cell>
        </row>
        <row r="2462">
          <cell r="G2462" t="str">
            <v>SEPARADO</v>
          </cell>
          <cell r="H2462" t="str">
            <v>006566</v>
          </cell>
          <cell r="AP2462" t="str">
            <v>PA</v>
          </cell>
          <cell r="AQ2462">
            <v>152.80000000000001</v>
          </cell>
          <cell r="AR2462">
            <v>6.5000000000000002E-2</v>
          </cell>
          <cell r="AS2462">
            <v>162.732</v>
          </cell>
          <cell r="BA2462" t="e">
            <v>#N/A</v>
          </cell>
        </row>
        <row r="2463">
          <cell r="G2463" t="str">
            <v>SEPARADO</v>
          </cell>
          <cell r="H2463" t="str">
            <v>006566</v>
          </cell>
          <cell r="AP2463" t="str">
            <v>PA</v>
          </cell>
          <cell r="AQ2463">
            <v>5.86</v>
          </cell>
          <cell r="AR2463">
            <v>0</v>
          </cell>
          <cell r="AS2463">
            <v>11.72</v>
          </cell>
          <cell r="BA2463" t="e">
            <v>#N/A</v>
          </cell>
        </row>
        <row r="2464">
          <cell r="G2464" t="str">
            <v>SEPARADO</v>
          </cell>
          <cell r="H2464" t="str">
            <v>006566</v>
          </cell>
          <cell r="AP2464" t="str">
            <v>PA</v>
          </cell>
          <cell r="AQ2464">
            <v>91</v>
          </cell>
          <cell r="AR2464">
            <v>6.5000000000000002E-2</v>
          </cell>
          <cell r="AS2464">
            <v>290.745</v>
          </cell>
          <cell r="BA2464" t="e">
            <v>#N/A</v>
          </cell>
        </row>
        <row r="2465">
          <cell r="G2465" t="str">
            <v>SEPARADO</v>
          </cell>
          <cell r="H2465" t="str">
            <v>006566</v>
          </cell>
          <cell r="AP2465" t="str">
            <v>PA</v>
          </cell>
          <cell r="AQ2465">
            <v>9.33</v>
          </cell>
          <cell r="AR2465">
            <v>9.7500000000000003E-2</v>
          </cell>
          <cell r="AS2465">
            <v>20.47935</v>
          </cell>
          <cell r="BA2465" t="str">
            <v>ELETRICA</v>
          </cell>
        </row>
        <row r="2466">
          <cell r="G2466" t="str">
            <v>SEPARADO</v>
          </cell>
          <cell r="H2466" t="str">
            <v>006566</v>
          </cell>
          <cell r="AP2466" t="str">
            <v>PA</v>
          </cell>
          <cell r="AQ2466">
            <v>78.838709677419303</v>
          </cell>
          <cell r="AR2466">
            <v>0</v>
          </cell>
          <cell r="AS2466">
            <v>78.838709677419303</v>
          </cell>
          <cell r="BA2466" t="e">
            <v>#N/A</v>
          </cell>
        </row>
        <row r="2467">
          <cell r="G2467" t="str">
            <v>SEPARADO</v>
          </cell>
          <cell r="H2467" t="str">
            <v>006566</v>
          </cell>
          <cell r="AP2467" t="str">
            <v>PA</v>
          </cell>
          <cell r="AQ2467">
            <v>5.58</v>
          </cell>
          <cell r="AS2467">
            <v>66.960000000000008</v>
          </cell>
          <cell r="BA2467" t="str">
            <v>KANBAN</v>
          </cell>
        </row>
        <row r="2468">
          <cell r="G2468" t="str">
            <v>SEPARADO</v>
          </cell>
          <cell r="H2468" t="str">
            <v>006566</v>
          </cell>
          <cell r="AP2468" t="str">
            <v>PA</v>
          </cell>
          <cell r="AQ2468">
            <v>5.1099999999999994</v>
          </cell>
          <cell r="AS2468">
            <v>40.879999999999995</v>
          </cell>
          <cell r="BA2468" t="str">
            <v>KANBAN</v>
          </cell>
        </row>
        <row r="2469">
          <cell r="G2469" t="str">
            <v>KANBAN</v>
          </cell>
          <cell r="H2469" t="str">
            <v>006566</v>
          </cell>
          <cell r="AP2469" t="str">
            <v>PA</v>
          </cell>
          <cell r="AQ2469">
            <v>0.85</v>
          </cell>
          <cell r="AR2469">
            <v>0</v>
          </cell>
          <cell r="AS2469">
            <v>17</v>
          </cell>
          <cell r="BA2469" t="e">
            <v>#N/A</v>
          </cell>
        </row>
        <row r="2470">
          <cell r="G2470" t="str">
            <v>SEPARADO</v>
          </cell>
          <cell r="H2470" t="str">
            <v>006566</v>
          </cell>
          <cell r="AP2470" t="str">
            <v>PA</v>
          </cell>
          <cell r="AQ2470">
            <v>28.5</v>
          </cell>
          <cell r="AS2470">
            <v>57</v>
          </cell>
          <cell r="BA2470" t="str">
            <v>MECANICA</v>
          </cell>
        </row>
        <row r="2471">
          <cell r="G2471" t="str">
            <v>SEPARADO</v>
          </cell>
          <cell r="H2471" t="str">
            <v>006566</v>
          </cell>
          <cell r="AP2471" t="str">
            <v>PA</v>
          </cell>
          <cell r="AQ2471">
            <v>26.88</v>
          </cell>
          <cell r="AR2471">
            <v>0</v>
          </cell>
          <cell r="AS2471">
            <v>26.88</v>
          </cell>
          <cell r="BA2471" t="str">
            <v>MECANICA</v>
          </cell>
        </row>
        <row r="2472">
          <cell r="G2472" t="str">
            <v>FÁBRICA</v>
          </cell>
          <cell r="H2472" t="str">
            <v>006566</v>
          </cell>
          <cell r="AP2472" t="str">
            <v>PA</v>
          </cell>
          <cell r="AQ2472">
            <v>8.34</v>
          </cell>
          <cell r="AR2472">
            <v>0</v>
          </cell>
          <cell r="AS2472">
            <v>8.34</v>
          </cell>
          <cell r="BA2472" t="str">
            <v>MECANICA</v>
          </cell>
        </row>
        <row r="2473">
          <cell r="G2473" t="str">
            <v>SEPARADO</v>
          </cell>
          <cell r="H2473" t="str">
            <v>006566</v>
          </cell>
          <cell r="AP2473" t="str">
            <v>PA</v>
          </cell>
          <cell r="AQ2473">
            <v>26.88</v>
          </cell>
          <cell r="AR2473">
            <v>0</v>
          </cell>
          <cell r="AS2473">
            <v>26.88</v>
          </cell>
          <cell r="BA2473" t="str">
            <v>MECANICA</v>
          </cell>
        </row>
        <row r="2474">
          <cell r="G2474" t="str">
            <v>SEPARADO</v>
          </cell>
          <cell r="H2474" t="str">
            <v>006566</v>
          </cell>
          <cell r="AP2474" t="str">
            <v>PA</v>
          </cell>
          <cell r="AQ2474">
            <v>26.88</v>
          </cell>
          <cell r="AR2474">
            <v>0</v>
          </cell>
          <cell r="AS2474">
            <v>53.76</v>
          </cell>
          <cell r="BA2474" t="str">
            <v>MECANICA</v>
          </cell>
        </row>
        <row r="2475">
          <cell r="G2475" t="str">
            <v>SEPARADO</v>
          </cell>
          <cell r="H2475" t="str">
            <v>006566</v>
          </cell>
          <cell r="AP2475" t="str">
            <v>PA</v>
          </cell>
          <cell r="AQ2475">
            <v>26.88</v>
          </cell>
          <cell r="AR2475">
            <v>0</v>
          </cell>
          <cell r="AS2475">
            <v>26.88</v>
          </cell>
          <cell r="BA2475" t="str">
            <v>MECANICA</v>
          </cell>
        </row>
        <row r="2476">
          <cell r="G2476" t="str">
            <v>SEPARADO</v>
          </cell>
          <cell r="H2476" t="str">
            <v>006566</v>
          </cell>
          <cell r="AP2476" t="str">
            <v>PA</v>
          </cell>
          <cell r="AQ2476">
            <v>18.23</v>
          </cell>
          <cell r="AS2476">
            <v>18.23</v>
          </cell>
          <cell r="BA2476" t="str">
            <v>MECANICA</v>
          </cell>
        </row>
        <row r="2477">
          <cell r="G2477" t="str">
            <v>SEPARADO</v>
          </cell>
          <cell r="H2477" t="str">
            <v>006566</v>
          </cell>
          <cell r="AP2477" t="str">
            <v>PA</v>
          </cell>
          <cell r="AQ2477">
            <v>26.88</v>
          </cell>
          <cell r="AR2477">
            <v>0</v>
          </cell>
          <cell r="AS2477">
            <v>26.88</v>
          </cell>
          <cell r="BA2477" t="str">
            <v>MECANICA</v>
          </cell>
        </row>
        <row r="2478">
          <cell r="G2478" t="str">
            <v>SEPARADO</v>
          </cell>
          <cell r="H2478" t="str">
            <v>006566</v>
          </cell>
          <cell r="AP2478" t="str">
            <v>PA</v>
          </cell>
          <cell r="AQ2478">
            <v>190.69</v>
          </cell>
          <cell r="AS2478">
            <v>190.69</v>
          </cell>
          <cell r="BA2478" t="str">
            <v>MECANICA</v>
          </cell>
        </row>
        <row r="2479">
          <cell r="G2479" t="str">
            <v>SEPARADO</v>
          </cell>
          <cell r="H2479" t="str">
            <v>006566</v>
          </cell>
          <cell r="AP2479" t="str">
            <v>PA</v>
          </cell>
          <cell r="AQ2479">
            <v>26.88</v>
          </cell>
          <cell r="AR2479">
            <v>0</v>
          </cell>
          <cell r="AS2479">
            <v>26.88</v>
          </cell>
          <cell r="BA2479" t="str">
            <v>MECANICA</v>
          </cell>
        </row>
        <row r="2480">
          <cell r="G2480" t="str">
            <v>SEPARADO</v>
          </cell>
          <cell r="H2480" t="str">
            <v>006566</v>
          </cell>
          <cell r="AP2480" t="str">
            <v>PA</v>
          </cell>
          <cell r="AQ2480">
            <v>4.1500000000000004</v>
          </cell>
          <cell r="AR2480">
            <v>0</v>
          </cell>
          <cell r="AS2480">
            <v>8.3000000000000007</v>
          </cell>
          <cell r="BA2480" t="str">
            <v>MECANICA</v>
          </cell>
        </row>
        <row r="2481">
          <cell r="G2481" t="str">
            <v>SEPARADO</v>
          </cell>
          <cell r="H2481" t="str">
            <v>006566</v>
          </cell>
          <cell r="AP2481" t="str">
            <v>PA</v>
          </cell>
          <cell r="AQ2481">
            <v>0</v>
          </cell>
          <cell r="AS2481">
            <v>0</v>
          </cell>
          <cell r="BA2481" t="str">
            <v>KANBAN</v>
          </cell>
        </row>
        <row r="2482">
          <cell r="G2482" t="str">
            <v>SEPARADO</v>
          </cell>
          <cell r="H2482" t="str">
            <v>006566</v>
          </cell>
          <cell r="AP2482" t="str">
            <v>PA</v>
          </cell>
          <cell r="AQ2482">
            <v>35.25</v>
          </cell>
          <cell r="AS2482">
            <v>35.25</v>
          </cell>
          <cell r="BA2482" t="str">
            <v>MECANICA</v>
          </cell>
        </row>
        <row r="2483">
          <cell r="G2483" t="str">
            <v>SEPARADO</v>
          </cell>
          <cell r="H2483" t="str">
            <v>006566</v>
          </cell>
          <cell r="AP2483" t="str">
            <v>PA</v>
          </cell>
          <cell r="AQ2483">
            <v>62.82</v>
          </cell>
          <cell r="AR2483">
            <v>0</v>
          </cell>
          <cell r="AS2483">
            <v>62.82</v>
          </cell>
          <cell r="BA2483" t="str">
            <v>MECANICA</v>
          </cell>
        </row>
        <row r="2484">
          <cell r="G2484" t="str">
            <v>SEPARADO</v>
          </cell>
          <cell r="H2484" t="str">
            <v>006566</v>
          </cell>
          <cell r="AP2484" t="str">
            <v>PA</v>
          </cell>
          <cell r="AQ2484">
            <v>27.95</v>
          </cell>
          <cell r="AR2484">
            <v>6.5000000000000002E-2</v>
          </cell>
          <cell r="AS2484">
            <v>29.766749999999998</v>
          </cell>
          <cell r="BA2484" t="str">
            <v>ELETRICA</v>
          </cell>
        </row>
        <row r="2485">
          <cell r="G2485" t="str">
            <v>SEPARADO</v>
          </cell>
          <cell r="H2485" t="str">
            <v>006566</v>
          </cell>
          <cell r="AP2485" t="str">
            <v>PA</v>
          </cell>
          <cell r="AQ2485">
            <v>0</v>
          </cell>
          <cell r="AS2485">
            <v>0</v>
          </cell>
          <cell r="BA2485" t="str">
            <v>ELETRICA</v>
          </cell>
        </row>
        <row r="2486">
          <cell r="G2486" t="str">
            <v>SEPARADO</v>
          </cell>
          <cell r="H2486" t="str">
            <v>006566</v>
          </cell>
          <cell r="AP2486" t="str">
            <v>PA</v>
          </cell>
          <cell r="AQ2486">
            <v>0</v>
          </cell>
          <cell r="AS2486">
            <v>0</v>
          </cell>
          <cell r="BA2486" t="str">
            <v>ELETRICA</v>
          </cell>
        </row>
        <row r="2487">
          <cell r="G2487" t="str">
            <v>SEPARADO</v>
          </cell>
          <cell r="H2487" t="str">
            <v>006566</v>
          </cell>
          <cell r="AP2487" t="str">
            <v>PA</v>
          </cell>
          <cell r="AQ2487">
            <v>10.2811</v>
          </cell>
          <cell r="AS2487">
            <v>5.1405500000000002</v>
          </cell>
          <cell r="BA2487" t="str">
            <v>KANBAN</v>
          </cell>
        </row>
        <row r="2488">
          <cell r="G2488" t="str">
            <v>SEPARADO</v>
          </cell>
          <cell r="H2488" t="str">
            <v>006566</v>
          </cell>
          <cell r="AP2488" t="str">
            <v>PA</v>
          </cell>
          <cell r="AQ2488">
            <v>40.83</v>
          </cell>
          <cell r="AR2488">
            <v>9.7500000000000003E-2</v>
          </cell>
          <cell r="AS2488">
            <v>44.810924999999997</v>
          </cell>
          <cell r="BA2488" t="e">
            <v>#N/A</v>
          </cell>
        </row>
        <row r="2489">
          <cell r="G2489" t="str">
            <v>SEPARADO</v>
          </cell>
          <cell r="H2489" t="str">
            <v>006566</v>
          </cell>
          <cell r="AP2489" t="str">
            <v>FATURAMENTO</v>
          </cell>
          <cell r="AQ2489">
            <v>27.02</v>
          </cell>
          <cell r="AR2489">
            <v>0</v>
          </cell>
          <cell r="AS2489">
            <v>27.02</v>
          </cell>
          <cell r="BA2489" t="e">
            <v>#N/A</v>
          </cell>
        </row>
        <row r="2490">
          <cell r="G2490" t="str">
            <v>SEPARADO</v>
          </cell>
          <cell r="H2490" t="str">
            <v>006566</v>
          </cell>
          <cell r="AP2490" t="str">
            <v>PA</v>
          </cell>
          <cell r="AQ2490">
            <v>48.61</v>
          </cell>
          <cell r="AS2490">
            <v>97.22</v>
          </cell>
          <cell r="BA2490" t="str">
            <v>ELETRICA</v>
          </cell>
        </row>
        <row r="2491">
          <cell r="G2491" t="str">
            <v>SEPARADO</v>
          </cell>
          <cell r="H2491" t="str">
            <v>006566</v>
          </cell>
          <cell r="AP2491" t="str">
            <v>PA</v>
          </cell>
          <cell r="AQ2491">
            <v>35</v>
          </cell>
          <cell r="AS2491">
            <v>35</v>
          </cell>
          <cell r="BA2491" t="e">
            <v>#N/A</v>
          </cell>
        </row>
        <row r="2492">
          <cell r="G2492" t="str">
            <v>SEPARADO</v>
          </cell>
          <cell r="H2492" t="str">
            <v>006566</v>
          </cell>
          <cell r="AP2492" t="str">
            <v>PA</v>
          </cell>
          <cell r="AQ2492">
            <v>5.86</v>
          </cell>
          <cell r="AR2492">
            <v>0</v>
          </cell>
          <cell r="AS2492">
            <v>23.44</v>
          </cell>
          <cell r="BA2492" t="e">
            <v>#N/A</v>
          </cell>
        </row>
        <row r="2493">
          <cell r="G2493" t="str">
            <v>SEPARADO</v>
          </cell>
          <cell r="H2493" t="str">
            <v>006566</v>
          </cell>
          <cell r="AP2493" t="str">
            <v>PA</v>
          </cell>
          <cell r="AQ2493">
            <v>842.74</v>
          </cell>
          <cell r="AR2493">
            <v>0</v>
          </cell>
          <cell r="AS2493">
            <v>842.74</v>
          </cell>
          <cell r="BA2493" t="str">
            <v>ELETRICA</v>
          </cell>
        </row>
        <row r="2494">
          <cell r="G2494" t="str">
            <v>SEPARADO</v>
          </cell>
          <cell r="H2494" t="str">
            <v>006566</v>
          </cell>
          <cell r="AP2494" t="str">
            <v>PA</v>
          </cell>
          <cell r="AQ2494">
            <v>466.33</v>
          </cell>
          <cell r="AR2494">
            <v>0</v>
          </cell>
          <cell r="AS2494">
            <v>466.33</v>
          </cell>
          <cell r="BA2494" t="e">
            <v>#N/A</v>
          </cell>
        </row>
        <row r="2495">
          <cell r="G2495" t="str">
            <v>SEPARADO</v>
          </cell>
          <cell r="H2495" t="str">
            <v>006566</v>
          </cell>
          <cell r="AP2495" t="str">
            <v>PA</v>
          </cell>
          <cell r="AQ2495">
            <v>5.55</v>
          </cell>
          <cell r="AR2495">
            <v>9.7500000000000003E-2</v>
          </cell>
          <cell r="AS2495">
            <v>6.0911249999999999</v>
          </cell>
          <cell r="BA2495" t="str">
            <v>SHEET METAL</v>
          </cell>
        </row>
        <row r="2496">
          <cell r="G2496" t="str">
            <v>SEPARADO</v>
          </cell>
          <cell r="H2496" t="str">
            <v>006566</v>
          </cell>
          <cell r="AP2496" t="str">
            <v>PA</v>
          </cell>
          <cell r="AQ2496">
            <v>9.33</v>
          </cell>
          <cell r="AR2496">
            <v>9.7500000000000003E-2</v>
          </cell>
          <cell r="AS2496">
            <v>10.239675</v>
          </cell>
          <cell r="BA2496" t="str">
            <v>ELETRICA</v>
          </cell>
        </row>
        <row r="2497">
          <cell r="G2497" t="str">
            <v>SEPARADO</v>
          </cell>
          <cell r="H2497" t="str">
            <v>006566</v>
          </cell>
          <cell r="AP2497" t="str">
            <v>PA</v>
          </cell>
          <cell r="AQ2497">
            <v>40.97</v>
          </cell>
          <cell r="AR2497">
            <v>9.7500000000000003E-2</v>
          </cell>
          <cell r="AS2497">
            <v>44.964574999999996</v>
          </cell>
          <cell r="BA2497" t="str">
            <v>ELETRICA</v>
          </cell>
        </row>
        <row r="2498">
          <cell r="G2498" t="str">
            <v>FÁBRICA</v>
          </cell>
          <cell r="H2498" t="str">
            <v>006566</v>
          </cell>
          <cell r="AP2498" t="str">
            <v>PA</v>
          </cell>
          <cell r="AQ2498">
            <v>25.7</v>
          </cell>
          <cell r="AS2498">
            <v>25.7</v>
          </cell>
          <cell r="BA2498" t="str">
            <v>ELETRICA</v>
          </cell>
        </row>
        <row r="2499">
          <cell r="G2499" t="str">
            <v>SEPARADO</v>
          </cell>
          <cell r="H2499" t="str">
            <v>006566</v>
          </cell>
          <cell r="AP2499" t="str">
            <v>PA</v>
          </cell>
          <cell r="AQ2499">
            <v>2.4971000000000001</v>
          </cell>
          <cell r="AR2499">
            <v>0</v>
          </cell>
          <cell r="AS2499">
            <v>60.679530000000007</v>
          </cell>
          <cell r="BA2499" t="e">
            <v>#N/A</v>
          </cell>
        </row>
        <row r="2500">
          <cell r="G2500" t="str">
            <v>SEPARADO</v>
          </cell>
          <cell r="H2500" t="str">
            <v>006566</v>
          </cell>
          <cell r="AP2500" t="str">
            <v>PA</v>
          </cell>
          <cell r="AQ2500">
            <v>16.100000000000001</v>
          </cell>
          <cell r="AS2500">
            <v>16.100000000000001</v>
          </cell>
          <cell r="BA2500" t="str">
            <v>KANBAN</v>
          </cell>
        </row>
        <row r="2501">
          <cell r="G2501" t="str">
            <v>SEPARADO</v>
          </cell>
          <cell r="H2501" t="str">
            <v>006566</v>
          </cell>
          <cell r="AP2501" t="str">
            <v>PA</v>
          </cell>
          <cell r="AQ2501">
            <v>16.39</v>
          </cell>
          <cell r="AS2501">
            <v>16.39</v>
          </cell>
          <cell r="BA2501" t="str">
            <v>KANBAN</v>
          </cell>
        </row>
        <row r="2502">
          <cell r="G2502" t="str">
            <v>SEPARADO</v>
          </cell>
          <cell r="H2502" t="str">
            <v>006566</v>
          </cell>
          <cell r="AP2502" t="str">
            <v>PAGO</v>
          </cell>
          <cell r="AQ2502">
            <v>1.9</v>
          </cell>
          <cell r="AR2502">
            <v>9.7500000000000003E-2</v>
          </cell>
          <cell r="AS2502">
            <v>14.596749999999998</v>
          </cell>
          <cell r="BA2502" t="e">
            <v>#N/A</v>
          </cell>
        </row>
        <row r="2503">
          <cell r="G2503" t="str">
            <v>RETIRADO</v>
          </cell>
          <cell r="H2503" t="str">
            <v>006566</v>
          </cell>
          <cell r="AP2503" t="str">
            <v>PAGO</v>
          </cell>
          <cell r="AQ2503">
            <v>7.42</v>
          </cell>
          <cell r="AR2503">
            <v>9.7500000000000003E-2</v>
          </cell>
          <cell r="AS2503">
            <v>8.1434499999999996</v>
          </cell>
          <cell r="BA2503" t="e">
            <v>#N/A</v>
          </cell>
        </row>
        <row r="2504">
          <cell r="G2504" t="str">
            <v>SEPARADO</v>
          </cell>
          <cell r="H2504" t="str">
            <v>006566</v>
          </cell>
          <cell r="AP2504" t="str">
            <v>PAGO</v>
          </cell>
          <cell r="AQ2504">
            <v>2.0099999999999998</v>
          </cell>
          <cell r="AR2504">
            <v>9.7500000000000003E-2</v>
          </cell>
          <cell r="AS2504">
            <v>2.2059749999999996</v>
          </cell>
          <cell r="BA2504" t="e">
            <v>#N/A</v>
          </cell>
        </row>
        <row r="2505">
          <cell r="G2505" t="str">
            <v>SEPARADO</v>
          </cell>
          <cell r="H2505" t="str">
            <v>006566</v>
          </cell>
          <cell r="AP2505" t="str">
            <v>PAGO</v>
          </cell>
          <cell r="AQ2505">
            <v>1.38</v>
          </cell>
          <cell r="AR2505">
            <v>9.7500000000000003E-2</v>
          </cell>
          <cell r="AS2505">
            <v>3.0290999999999997</v>
          </cell>
          <cell r="BA2505" t="e">
            <v>#N/A</v>
          </cell>
        </row>
        <row r="2506">
          <cell r="G2506" t="str">
            <v>FÁBRICA</v>
          </cell>
          <cell r="H2506" t="str">
            <v>006566</v>
          </cell>
          <cell r="AP2506" t="str">
            <v>PAGO</v>
          </cell>
          <cell r="AQ2506">
            <v>2.06</v>
          </cell>
          <cell r="AR2506">
            <v>9.7500000000000003E-2</v>
          </cell>
          <cell r="AS2506">
            <v>2.26085</v>
          </cell>
          <cell r="BA2506" t="e">
            <v>#N/A</v>
          </cell>
        </row>
        <row r="2507">
          <cell r="G2507" t="str">
            <v>SEPARADO</v>
          </cell>
          <cell r="H2507" t="str">
            <v>006566</v>
          </cell>
          <cell r="AP2507" t="str">
            <v>PA</v>
          </cell>
          <cell r="AQ2507">
            <v>170.95160000000001</v>
          </cell>
          <cell r="AR2507">
            <v>0</v>
          </cell>
          <cell r="AS2507">
            <v>34.190320000000007</v>
          </cell>
          <cell r="BA2507" t="str">
            <v>ELETRICA</v>
          </cell>
        </row>
        <row r="2508">
          <cell r="G2508" t="str">
            <v>SEPARADO</v>
          </cell>
          <cell r="H2508" t="str">
            <v>006566</v>
          </cell>
          <cell r="AP2508" t="str">
            <v>PA</v>
          </cell>
          <cell r="AQ2508">
            <v>92.68</v>
          </cell>
          <cell r="AR2508">
            <v>9.7500000000000003E-2</v>
          </cell>
          <cell r="AS2508">
            <v>101.7163</v>
          </cell>
          <cell r="BA2508" t="str">
            <v>ELETRICA</v>
          </cell>
        </row>
        <row r="2509">
          <cell r="G2509" t="str">
            <v>SEPARADO</v>
          </cell>
          <cell r="H2509" t="str">
            <v>006566</v>
          </cell>
          <cell r="AP2509" t="str">
            <v>PA</v>
          </cell>
          <cell r="AQ2509">
            <v>756.87</v>
          </cell>
          <cell r="AR2509">
            <v>3.2500000000000001E-2</v>
          </cell>
          <cell r="AS2509">
            <v>1562.9365499999999</v>
          </cell>
          <cell r="BA2509" t="e">
            <v>#N/A</v>
          </cell>
        </row>
        <row r="2510">
          <cell r="G2510" t="str">
            <v>SEPARADO</v>
          </cell>
          <cell r="H2510" t="str">
            <v>006566</v>
          </cell>
          <cell r="AP2510" t="str">
            <v>PA</v>
          </cell>
          <cell r="AQ2510">
            <v>0</v>
          </cell>
          <cell r="AS2510">
            <v>0</v>
          </cell>
          <cell r="BA2510" t="e">
            <v>#N/A</v>
          </cell>
        </row>
        <row r="2511">
          <cell r="G2511" t="str">
            <v>SEPARADO</v>
          </cell>
          <cell r="H2511" t="str">
            <v>006566</v>
          </cell>
          <cell r="AP2511" t="str">
            <v>PA</v>
          </cell>
          <cell r="AQ2511">
            <v>53.25</v>
          </cell>
          <cell r="AS2511">
            <v>53.25</v>
          </cell>
          <cell r="BA2511" t="e">
            <v>#N/A</v>
          </cell>
        </row>
        <row r="2512">
          <cell r="G2512" t="str">
            <v>SEPARADO</v>
          </cell>
          <cell r="H2512" t="str">
            <v>006566</v>
          </cell>
          <cell r="AP2512" t="str">
            <v>PA</v>
          </cell>
          <cell r="AQ2512">
            <v>70.95</v>
          </cell>
          <cell r="AS2512">
            <v>53.212500000000006</v>
          </cell>
          <cell r="BA2512" t="str">
            <v>ELETRICA</v>
          </cell>
        </row>
        <row r="2513">
          <cell r="G2513" t="str">
            <v>SEPARADO</v>
          </cell>
          <cell r="H2513" t="str">
            <v>006566</v>
          </cell>
          <cell r="AP2513" t="str">
            <v>PA</v>
          </cell>
          <cell r="AQ2513">
            <v>0</v>
          </cell>
          <cell r="AS2513">
            <v>0</v>
          </cell>
          <cell r="BA2513" t="e">
            <v>#N/A</v>
          </cell>
        </row>
        <row r="2514">
          <cell r="G2514" t="str">
            <v>SEPARADO</v>
          </cell>
          <cell r="H2514" t="str">
            <v>006566</v>
          </cell>
          <cell r="AP2514" t="str">
            <v>PA</v>
          </cell>
          <cell r="AQ2514">
            <v>38.979199999999999</v>
          </cell>
          <cell r="AR2514">
            <v>9.7500000000000003E-2</v>
          </cell>
          <cell r="AS2514">
            <v>171.11868799999999</v>
          </cell>
          <cell r="BA2514" t="e">
            <v>#N/A</v>
          </cell>
        </row>
        <row r="2515">
          <cell r="G2515" t="str">
            <v>SEPARADO</v>
          </cell>
          <cell r="H2515" t="str">
            <v>006566</v>
          </cell>
          <cell r="AP2515" t="str">
            <v>PA</v>
          </cell>
          <cell r="AQ2515">
            <v>0</v>
          </cell>
          <cell r="AS2515">
            <v>0</v>
          </cell>
          <cell r="BA2515" t="e">
            <v>#N/A</v>
          </cell>
        </row>
        <row r="2516">
          <cell r="G2516" t="str">
            <v>SEPARADO</v>
          </cell>
          <cell r="H2516" t="str">
            <v>006566</v>
          </cell>
          <cell r="AP2516" t="str">
            <v>FATURAMENTO</v>
          </cell>
          <cell r="AQ2516">
            <v>0</v>
          </cell>
          <cell r="AR2516">
            <v>0</v>
          </cell>
          <cell r="AS2516">
            <v>0</v>
          </cell>
          <cell r="BA2516" t="str">
            <v>ELETRICA</v>
          </cell>
        </row>
        <row r="2517">
          <cell r="G2517" t="str">
            <v>SEPARADO</v>
          </cell>
          <cell r="H2517" t="str">
            <v>006566</v>
          </cell>
          <cell r="AP2517" t="str">
            <v>FATURAMENTO</v>
          </cell>
          <cell r="AQ2517">
            <v>0</v>
          </cell>
          <cell r="AR2517">
            <v>0</v>
          </cell>
          <cell r="AS2517">
            <v>0</v>
          </cell>
          <cell r="BA2517" t="str">
            <v>SHEET METAL</v>
          </cell>
        </row>
        <row r="2518">
          <cell r="G2518" t="str">
            <v>SEPARADO</v>
          </cell>
          <cell r="H2518" t="str">
            <v>006566</v>
          </cell>
          <cell r="AP2518" t="str">
            <v>FATURAMENTO</v>
          </cell>
          <cell r="AQ2518">
            <v>24.125</v>
          </cell>
          <cell r="AR2518">
            <v>0</v>
          </cell>
          <cell r="AS2518">
            <v>24.125</v>
          </cell>
          <cell r="BA2518" t="e">
            <v>#N/A</v>
          </cell>
        </row>
        <row r="2519">
          <cell r="G2519" t="str">
            <v>SEPARADO</v>
          </cell>
          <cell r="H2519" t="str">
            <v>006566</v>
          </cell>
          <cell r="AP2519" t="str">
            <v>FATURAMENTO</v>
          </cell>
          <cell r="AQ2519">
            <v>24.125</v>
          </cell>
          <cell r="AR2519">
            <v>0</v>
          </cell>
          <cell r="AS2519">
            <v>48.25</v>
          </cell>
          <cell r="BA2519" t="e">
            <v>#N/A</v>
          </cell>
        </row>
        <row r="2520">
          <cell r="G2520" t="str">
            <v>SEPARADO</v>
          </cell>
          <cell r="H2520" t="str">
            <v>006566</v>
          </cell>
          <cell r="AP2520" t="str">
            <v>FATURAMENTO</v>
          </cell>
          <cell r="AQ2520">
            <v>627.25</v>
          </cell>
          <cell r="AR2520">
            <v>0</v>
          </cell>
          <cell r="AS2520">
            <v>627.25</v>
          </cell>
          <cell r="BA2520" t="e">
            <v>#N/A</v>
          </cell>
        </row>
        <row r="2521">
          <cell r="G2521" t="str">
            <v>SEPARADO</v>
          </cell>
          <cell r="H2521" t="str">
            <v>006566</v>
          </cell>
          <cell r="AP2521" t="str">
            <v>PA</v>
          </cell>
          <cell r="AQ2521">
            <v>0</v>
          </cell>
          <cell r="AS2521">
            <v>0</v>
          </cell>
          <cell r="BA2521" t="e">
            <v>#N/A</v>
          </cell>
        </row>
        <row r="2522">
          <cell r="G2522" t="str">
            <v>SEPARADO</v>
          </cell>
          <cell r="H2522" t="str">
            <v>006566</v>
          </cell>
          <cell r="AP2522" t="str">
            <v>PA</v>
          </cell>
          <cell r="AQ2522">
            <v>0</v>
          </cell>
          <cell r="AR2522">
            <v>0</v>
          </cell>
          <cell r="AS2522">
            <v>0</v>
          </cell>
          <cell r="BA2522" t="e">
            <v>#N/A</v>
          </cell>
        </row>
        <row r="2523">
          <cell r="G2523" t="str">
            <v>SEPARADO</v>
          </cell>
          <cell r="H2523" t="str">
            <v>006566</v>
          </cell>
          <cell r="AP2523" t="str">
            <v>PA</v>
          </cell>
          <cell r="AQ2523">
            <v>0</v>
          </cell>
          <cell r="AR2523">
            <v>0</v>
          </cell>
          <cell r="AS2523">
            <v>0</v>
          </cell>
          <cell r="BA2523" t="e">
            <v>#N/A</v>
          </cell>
        </row>
        <row r="2524">
          <cell r="G2524" t="str">
            <v>SEPARADO</v>
          </cell>
          <cell r="H2524" t="str">
            <v>006566</v>
          </cell>
          <cell r="AP2524" t="str">
            <v>PA</v>
          </cell>
          <cell r="AQ2524">
            <v>995.11</v>
          </cell>
          <cell r="AR2524">
            <v>0</v>
          </cell>
          <cell r="AS2524">
            <v>995.11</v>
          </cell>
          <cell r="BA2524" t="str">
            <v>ELETRICA</v>
          </cell>
        </row>
        <row r="2525">
          <cell r="G2525" t="str">
            <v>SEPARADO</v>
          </cell>
          <cell r="H2525" t="str">
            <v>006568</v>
          </cell>
          <cell r="AP2525" t="str">
            <v>PA</v>
          </cell>
          <cell r="AQ2525">
            <v>210.79</v>
          </cell>
          <cell r="AS2525">
            <v>210.79</v>
          </cell>
          <cell r="BA2525" t="str">
            <v>ELETRICA</v>
          </cell>
        </row>
        <row r="2526">
          <cell r="G2526" t="str">
            <v>SEPARADO</v>
          </cell>
          <cell r="H2526" t="str">
            <v>006568</v>
          </cell>
          <cell r="AP2526" t="str">
            <v>PA</v>
          </cell>
          <cell r="AQ2526">
            <v>0</v>
          </cell>
          <cell r="AS2526">
            <v>0</v>
          </cell>
          <cell r="BA2526" t="e">
            <v>#N/A</v>
          </cell>
        </row>
        <row r="2527">
          <cell r="G2527" t="str">
            <v>SEPARADO</v>
          </cell>
          <cell r="H2527" t="str">
            <v>006568</v>
          </cell>
          <cell r="AP2527" t="str">
            <v>PA</v>
          </cell>
          <cell r="AQ2527">
            <v>53.25</v>
          </cell>
          <cell r="AS2527">
            <v>149.1</v>
          </cell>
          <cell r="BA2527" t="e">
            <v>#N/A</v>
          </cell>
        </row>
        <row r="2528">
          <cell r="G2528" t="str">
            <v>SEPARADO</v>
          </cell>
          <cell r="H2528" t="str">
            <v>006568</v>
          </cell>
          <cell r="AP2528" t="str">
            <v>PA</v>
          </cell>
          <cell r="AQ2528">
            <v>9.06</v>
          </cell>
          <cell r="AS2528">
            <v>18.12</v>
          </cell>
          <cell r="BA2528" t="str">
            <v>ELETRICA</v>
          </cell>
        </row>
        <row r="2529">
          <cell r="G2529" t="str">
            <v>SEPARADO</v>
          </cell>
          <cell r="H2529" t="str">
            <v>006568</v>
          </cell>
          <cell r="AP2529" t="str">
            <v>FATURAMENTO</v>
          </cell>
          <cell r="AQ2529">
            <v>33.774999999999999</v>
          </cell>
          <cell r="AR2529">
            <v>0</v>
          </cell>
          <cell r="AS2529">
            <v>135.1</v>
          </cell>
          <cell r="BA2529">
            <v>0</v>
          </cell>
        </row>
        <row r="2530">
          <cell r="G2530" t="str">
            <v>SEPARADO</v>
          </cell>
          <cell r="H2530" t="str">
            <v>006568</v>
          </cell>
          <cell r="AP2530" t="str">
            <v>PA</v>
          </cell>
          <cell r="AQ2530">
            <v>14</v>
          </cell>
          <cell r="AS2530">
            <v>14</v>
          </cell>
          <cell r="BA2530" t="str">
            <v>MECANICA</v>
          </cell>
        </row>
        <row r="2531">
          <cell r="G2531" t="str">
            <v>SEPARADO</v>
          </cell>
          <cell r="H2531" t="str">
            <v>006568</v>
          </cell>
          <cell r="AP2531" t="str">
            <v>PA</v>
          </cell>
          <cell r="AQ2531">
            <v>0</v>
          </cell>
          <cell r="AS2531">
            <v>0</v>
          </cell>
          <cell r="BA2531" t="e">
            <v>#N/A</v>
          </cell>
        </row>
        <row r="2532">
          <cell r="G2532" t="str">
            <v>KANBAN</v>
          </cell>
          <cell r="H2532" t="str">
            <v>006568</v>
          </cell>
          <cell r="AP2532" t="str">
            <v>PA</v>
          </cell>
          <cell r="AQ2532">
            <v>1.1499999999999999</v>
          </cell>
          <cell r="AS2532">
            <v>23</v>
          </cell>
          <cell r="BA2532" t="e">
            <v>#N/A</v>
          </cell>
        </row>
        <row r="2533">
          <cell r="G2533" t="str">
            <v>FALTA</v>
          </cell>
          <cell r="H2533" t="str">
            <v>006568</v>
          </cell>
          <cell r="AP2533" t="str">
            <v>FATURAMENTO</v>
          </cell>
          <cell r="AQ2533">
            <v>24.125</v>
          </cell>
          <cell r="AR2533">
            <v>0</v>
          </cell>
          <cell r="AS2533">
            <v>48.25</v>
          </cell>
          <cell r="BA2533" t="str">
            <v>MECANICA</v>
          </cell>
        </row>
        <row r="2534">
          <cell r="G2534" t="str">
            <v>SEPARADO</v>
          </cell>
          <cell r="H2534" t="str">
            <v>006568</v>
          </cell>
          <cell r="AP2534" t="str">
            <v>PA</v>
          </cell>
          <cell r="AQ2534">
            <v>8548.9321</v>
          </cell>
          <cell r="AS2534">
            <v>8548.9321</v>
          </cell>
          <cell r="BA2534" t="str">
            <v>ELETRICA</v>
          </cell>
        </row>
        <row r="2535">
          <cell r="G2535" t="str">
            <v>FALTA</v>
          </cell>
          <cell r="H2535" t="str">
            <v>006568</v>
          </cell>
          <cell r="AP2535" t="str">
            <v>PAGO</v>
          </cell>
          <cell r="AQ2535">
            <v>4.1500000000000004</v>
          </cell>
          <cell r="AR2535">
            <v>0</v>
          </cell>
          <cell r="AS2535">
            <v>16.600000000000001</v>
          </cell>
          <cell r="BA2535" t="str">
            <v>MECANICA</v>
          </cell>
        </row>
        <row r="2536">
          <cell r="G2536" t="str">
            <v>SEPARADO</v>
          </cell>
          <cell r="H2536" t="str">
            <v>006568</v>
          </cell>
          <cell r="AP2536" t="str">
            <v>PA</v>
          </cell>
          <cell r="AQ2536">
            <v>28</v>
          </cell>
          <cell r="AR2536">
            <v>6.5000000000000002E-2</v>
          </cell>
          <cell r="AS2536">
            <v>29.82</v>
          </cell>
          <cell r="BA2536" t="str">
            <v>MECANICA</v>
          </cell>
        </row>
        <row r="2537">
          <cell r="G2537" t="str">
            <v>FÁBRICA</v>
          </cell>
          <cell r="H2537" t="str">
            <v>006568</v>
          </cell>
          <cell r="AP2537" t="str">
            <v>PA</v>
          </cell>
          <cell r="AQ2537">
            <v>5</v>
          </cell>
          <cell r="AR2537">
            <v>0</v>
          </cell>
          <cell r="AS2537">
            <v>5</v>
          </cell>
          <cell r="BA2537" t="str">
            <v>MECANICA</v>
          </cell>
        </row>
        <row r="2538">
          <cell r="G2538" t="str">
            <v>FÁBRICA</v>
          </cell>
          <cell r="H2538" t="str">
            <v>006568</v>
          </cell>
          <cell r="AP2538" t="str">
            <v>PA</v>
          </cell>
          <cell r="AQ2538">
            <v>6</v>
          </cell>
          <cell r="AR2538">
            <v>0</v>
          </cell>
          <cell r="AS2538">
            <v>6</v>
          </cell>
          <cell r="BA2538" t="str">
            <v>MECANICA</v>
          </cell>
        </row>
        <row r="2539">
          <cell r="G2539" t="str">
            <v>KANBAN</v>
          </cell>
          <cell r="H2539" t="str">
            <v>006568</v>
          </cell>
          <cell r="AP2539" t="str">
            <v>PA</v>
          </cell>
          <cell r="AQ2539">
            <v>102.78</v>
          </cell>
          <cell r="AS2539">
            <v>61.667999999999999</v>
          </cell>
          <cell r="BA2539" t="str">
            <v>KANBAN</v>
          </cell>
        </row>
        <row r="2540">
          <cell r="G2540" t="str">
            <v>KANBAN</v>
          </cell>
          <cell r="H2540" t="str">
            <v>006568</v>
          </cell>
          <cell r="AP2540" t="str">
            <v>PA</v>
          </cell>
          <cell r="AQ2540">
            <v>138.6</v>
          </cell>
          <cell r="AS2540">
            <v>83.16</v>
          </cell>
          <cell r="BA2540" t="str">
            <v>KANBAN</v>
          </cell>
        </row>
        <row r="2541">
          <cell r="G2541" t="str">
            <v>SEPARADO</v>
          </cell>
          <cell r="H2541" t="str">
            <v>006568</v>
          </cell>
          <cell r="AP2541" t="str">
            <v>PA</v>
          </cell>
          <cell r="AQ2541">
            <v>25322.58</v>
          </cell>
          <cell r="AR2541">
            <v>0</v>
          </cell>
          <cell r="AS2541">
            <v>25322.58</v>
          </cell>
          <cell r="BA2541" t="str">
            <v>MOTOR</v>
          </cell>
        </row>
        <row r="2542">
          <cell r="G2542" t="str">
            <v>RETIRADO</v>
          </cell>
          <cell r="H2542" t="str">
            <v>006568</v>
          </cell>
          <cell r="AP2542" t="str">
            <v>PA</v>
          </cell>
          <cell r="AQ2542">
            <v>25322.58</v>
          </cell>
          <cell r="AR2542">
            <v>0</v>
          </cell>
          <cell r="AS2542">
            <v>25322.58</v>
          </cell>
          <cell r="BA2542" t="str">
            <v>MOTOR</v>
          </cell>
        </row>
        <row r="2543">
          <cell r="G2543" t="str">
            <v>SEPARADO</v>
          </cell>
          <cell r="H2543" t="str">
            <v>006568</v>
          </cell>
          <cell r="AP2543" t="str">
            <v>PA</v>
          </cell>
          <cell r="AQ2543">
            <v>10554.29</v>
          </cell>
          <cell r="AR2543">
            <v>0</v>
          </cell>
          <cell r="AS2543">
            <v>10554.29</v>
          </cell>
          <cell r="BA2543" t="str">
            <v>ALTERNADOR</v>
          </cell>
        </row>
        <row r="2544">
          <cell r="G2544" t="str">
            <v>SEPARADO</v>
          </cell>
          <cell r="H2544" t="str">
            <v>006568</v>
          </cell>
          <cell r="AP2544" t="str">
            <v>PA</v>
          </cell>
          <cell r="AQ2544">
            <v>900</v>
          </cell>
          <cell r="AR2544">
            <v>0</v>
          </cell>
          <cell r="AS2544">
            <v>900</v>
          </cell>
          <cell r="BA2544" t="e">
            <v>#N/A</v>
          </cell>
        </row>
        <row r="2545">
          <cell r="G2545" t="str">
            <v>SEPARADO</v>
          </cell>
          <cell r="H2545" t="str">
            <v>006568</v>
          </cell>
          <cell r="AP2545" t="str">
            <v>PA</v>
          </cell>
          <cell r="AQ2545">
            <v>48</v>
          </cell>
          <cell r="AR2545">
            <v>0</v>
          </cell>
          <cell r="AS2545">
            <v>48</v>
          </cell>
          <cell r="BA2545" t="str">
            <v>SHEET METAL</v>
          </cell>
        </row>
        <row r="2546">
          <cell r="G2546" t="str">
            <v>SEPARADO</v>
          </cell>
          <cell r="H2546" t="str">
            <v>006568</v>
          </cell>
          <cell r="AP2546" t="str">
            <v>FATURAMENTO</v>
          </cell>
          <cell r="AQ2546">
            <v>72.375</v>
          </cell>
          <cell r="AR2546">
            <v>0</v>
          </cell>
          <cell r="AS2546">
            <v>72.375</v>
          </cell>
          <cell r="BA2546" t="str">
            <v>MECANICA</v>
          </cell>
        </row>
        <row r="2547">
          <cell r="G2547" t="str">
            <v>SEPARADO</v>
          </cell>
          <cell r="H2547" t="str">
            <v>006568</v>
          </cell>
          <cell r="AP2547" t="str">
            <v>FATURAMENTO</v>
          </cell>
          <cell r="AQ2547">
            <v>33.774999999999999</v>
          </cell>
          <cell r="AR2547">
            <v>0</v>
          </cell>
          <cell r="AS2547">
            <v>67.55</v>
          </cell>
          <cell r="BA2547" t="str">
            <v>MECANICA</v>
          </cell>
        </row>
        <row r="2548">
          <cell r="G2548" t="str">
            <v>SEPARADO</v>
          </cell>
          <cell r="H2548" t="str">
            <v>006568</v>
          </cell>
          <cell r="AP2548" t="str">
            <v>PA</v>
          </cell>
          <cell r="AQ2548">
            <v>1563.79</v>
          </cell>
          <cell r="AR2548">
            <v>0</v>
          </cell>
          <cell r="AS2548">
            <v>1563.79</v>
          </cell>
          <cell r="BA2548" t="str">
            <v>MECANICA</v>
          </cell>
        </row>
        <row r="2549">
          <cell r="G2549" t="str">
            <v>SEPARADO</v>
          </cell>
          <cell r="H2549" t="str">
            <v>006568</v>
          </cell>
          <cell r="AP2549" t="str">
            <v>FATURAMENTO</v>
          </cell>
          <cell r="AQ2549">
            <v>33.774999999999999</v>
          </cell>
          <cell r="AR2549">
            <v>0</v>
          </cell>
          <cell r="AS2549">
            <v>67.55</v>
          </cell>
          <cell r="BA2549" t="str">
            <v>MECANICA</v>
          </cell>
        </row>
        <row r="2550">
          <cell r="G2550" t="str">
            <v>SEPARADO</v>
          </cell>
          <cell r="H2550" t="str">
            <v>006568</v>
          </cell>
          <cell r="AP2550" t="str">
            <v>FATURAMENTO</v>
          </cell>
          <cell r="AQ2550">
            <v>33.774999999999999</v>
          </cell>
          <cell r="AR2550">
            <v>0</v>
          </cell>
          <cell r="AS2550">
            <v>33.774999999999999</v>
          </cell>
          <cell r="BA2550" t="str">
            <v>SHEET METAL</v>
          </cell>
        </row>
        <row r="2551">
          <cell r="G2551" t="str">
            <v>SEPARADO</v>
          </cell>
          <cell r="H2551" t="str">
            <v>006568</v>
          </cell>
          <cell r="AP2551" t="str">
            <v>PA</v>
          </cell>
          <cell r="AQ2551">
            <v>145</v>
          </cell>
          <cell r="AR2551">
            <v>0</v>
          </cell>
          <cell r="AS2551">
            <v>145</v>
          </cell>
          <cell r="BA2551" t="str">
            <v>SHEET METAL</v>
          </cell>
        </row>
        <row r="2552">
          <cell r="G2552" t="str">
            <v>SEPARADO</v>
          </cell>
          <cell r="H2552" t="str">
            <v>006568</v>
          </cell>
          <cell r="AP2552" t="str">
            <v>PA</v>
          </cell>
          <cell r="AQ2552">
            <v>450</v>
          </cell>
          <cell r="AR2552">
            <v>0</v>
          </cell>
          <cell r="AS2552">
            <v>450</v>
          </cell>
          <cell r="BA2552" t="str">
            <v>ELETRICA</v>
          </cell>
        </row>
        <row r="2553">
          <cell r="G2553" t="str">
            <v>SEPARADO</v>
          </cell>
          <cell r="H2553" t="str">
            <v>006568</v>
          </cell>
          <cell r="AP2553" t="str">
            <v>FATURAMENTO</v>
          </cell>
          <cell r="AQ2553">
            <v>96.5</v>
          </cell>
          <cell r="AR2553">
            <v>0</v>
          </cell>
          <cell r="AS2553">
            <v>96.5</v>
          </cell>
          <cell r="BA2553" t="e">
            <v>#N/A</v>
          </cell>
        </row>
        <row r="2554">
          <cell r="G2554" t="str">
            <v>SEPARADO</v>
          </cell>
          <cell r="H2554" t="str">
            <v>006568</v>
          </cell>
          <cell r="AP2554" t="str">
            <v>FATURAMENTO</v>
          </cell>
          <cell r="AQ2554">
            <v>91.674999999999997</v>
          </cell>
          <cell r="AR2554">
            <v>0</v>
          </cell>
          <cell r="AS2554">
            <v>91.674999999999997</v>
          </cell>
          <cell r="BA2554" t="e">
            <v>#N/A</v>
          </cell>
        </row>
        <row r="2555">
          <cell r="G2555" t="str">
            <v>SEPARADO</v>
          </cell>
          <cell r="H2555" t="str">
            <v>006568</v>
          </cell>
          <cell r="AP2555" t="str">
            <v>FATURAMENTO</v>
          </cell>
          <cell r="AQ2555">
            <v>3377.5</v>
          </cell>
          <cell r="AR2555">
            <v>0</v>
          </cell>
          <cell r="AS2555">
            <v>3377.5</v>
          </cell>
          <cell r="BA2555" t="str">
            <v>CARENAGEM</v>
          </cell>
        </row>
        <row r="2556">
          <cell r="G2556" t="str">
            <v>SEPARADO</v>
          </cell>
          <cell r="H2556" t="str">
            <v>006568</v>
          </cell>
          <cell r="AP2556" t="str">
            <v>PA</v>
          </cell>
          <cell r="AQ2556">
            <v>1363.04</v>
          </cell>
          <cell r="AR2556">
            <v>6.5000000000000002E-2</v>
          </cell>
          <cell r="AS2556">
            <v>1451.6376</v>
          </cell>
          <cell r="BA2556" t="str">
            <v>MECANICA</v>
          </cell>
        </row>
        <row r="2557">
          <cell r="G2557" t="str">
            <v>SEPARADO</v>
          </cell>
          <cell r="H2557" t="str">
            <v>006568</v>
          </cell>
          <cell r="AP2557" t="str">
            <v>PA</v>
          </cell>
          <cell r="AQ2557">
            <v>772.34</v>
          </cell>
          <cell r="AR2557">
            <v>6.5000000000000002E-2</v>
          </cell>
          <cell r="AS2557">
            <v>822.5421</v>
          </cell>
          <cell r="BA2557" t="str">
            <v>MECANICA</v>
          </cell>
        </row>
        <row r="2558">
          <cell r="G2558" t="str">
            <v>SEPARADO</v>
          </cell>
          <cell r="H2558" t="str">
            <v>006568</v>
          </cell>
          <cell r="AP2558" t="str">
            <v>PA</v>
          </cell>
          <cell r="AQ2558">
            <v>209.6</v>
          </cell>
          <cell r="AR2558">
            <v>0</v>
          </cell>
          <cell r="AS2558">
            <v>209.6</v>
          </cell>
          <cell r="BA2558" t="str">
            <v>ELETRICA</v>
          </cell>
        </row>
        <row r="2559">
          <cell r="G2559" t="str">
            <v>SEPARADO</v>
          </cell>
          <cell r="H2559" t="str">
            <v>006568</v>
          </cell>
          <cell r="AP2559" t="str">
            <v>PA</v>
          </cell>
          <cell r="AQ2559">
            <v>441</v>
          </cell>
          <cell r="AR2559">
            <v>0</v>
          </cell>
          <cell r="AS2559">
            <v>441</v>
          </cell>
          <cell r="BA2559" t="str">
            <v>MECANICA</v>
          </cell>
        </row>
        <row r="2560">
          <cell r="G2560" t="str">
            <v>SEPARADO</v>
          </cell>
          <cell r="H2560" t="str">
            <v>006568</v>
          </cell>
          <cell r="AP2560" t="str">
            <v>PA</v>
          </cell>
          <cell r="AQ2560">
            <v>900</v>
          </cell>
          <cell r="AR2560">
            <v>3.2500000000000001E-2</v>
          </cell>
          <cell r="AS2560">
            <v>929.25</v>
          </cell>
          <cell r="BA2560" t="str">
            <v>MECANICA</v>
          </cell>
        </row>
        <row r="2561">
          <cell r="G2561" t="str">
            <v>SEPARADO</v>
          </cell>
          <cell r="H2561" t="str">
            <v>006568</v>
          </cell>
          <cell r="AP2561" t="str">
            <v>FATURAMENTO</v>
          </cell>
          <cell r="AQ2561">
            <v>965</v>
          </cell>
          <cell r="AR2561">
            <v>0</v>
          </cell>
          <cell r="AS2561">
            <v>965</v>
          </cell>
          <cell r="BA2561" t="str">
            <v>BASE</v>
          </cell>
        </row>
        <row r="2562">
          <cell r="G2562" t="str">
            <v>SEPARADO</v>
          </cell>
          <cell r="H2562" t="str">
            <v>006568</v>
          </cell>
          <cell r="AP2562" t="str">
            <v>PA</v>
          </cell>
          <cell r="AQ2562">
            <v>103.7</v>
          </cell>
          <cell r="AR2562">
            <v>0</v>
          </cell>
          <cell r="AS2562">
            <v>414.8</v>
          </cell>
          <cell r="BA2562" t="str">
            <v>MECANICA</v>
          </cell>
        </row>
        <row r="2563">
          <cell r="G2563" t="str">
            <v>SEPARADO</v>
          </cell>
          <cell r="H2563" t="str">
            <v>006568</v>
          </cell>
          <cell r="AP2563" t="str">
            <v>FATURAMENTO</v>
          </cell>
          <cell r="AQ2563">
            <v>241.25</v>
          </cell>
          <cell r="AR2563">
            <v>0</v>
          </cell>
          <cell r="AS2563">
            <v>241.25</v>
          </cell>
          <cell r="BA2563" t="e">
            <v>#N/A</v>
          </cell>
        </row>
        <row r="2564">
          <cell r="G2564" t="str">
            <v>SEPARADO</v>
          </cell>
          <cell r="H2564" t="str">
            <v>006568</v>
          </cell>
          <cell r="AP2564" t="str">
            <v>FATURAMENTO</v>
          </cell>
          <cell r="AQ2564">
            <v>241.25</v>
          </cell>
          <cell r="AR2564">
            <v>0</v>
          </cell>
          <cell r="AS2564">
            <v>241.25</v>
          </cell>
          <cell r="BA2564" t="e">
            <v>#N/A</v>
          </cell>
        </row>
        <row r="2565">
          <cell r="G2565" t="str">
            <v>SEPARADO</v>
          </cell>
          <cell r="H2565" t="str">
            <v>006568</v>
          </cell>
          <cell r="AP2565" t="str">
            <v>FATURAMENTO</v>
          </cell>
          <cell r="AQ2565">
            <v>731.47</v>
          </cell>
          <cell r="AR2565">
            <v>0</v>
          </cell>
          <cell r="AS2565">
            <v>731.47</v>
          </cell>
          <cell r="BA2565" t="e">
            <v>#N/A</v>
          </cell>
        </row>
        <row r="2566">
          <cell r="G2566" t="str">
            <v>SEPARADO</v>
          </cell>
          <cell r="H2566" t="str">
            <v>006568</v>
          </cell>
          <cell r="AP2566" t="str">
            <v>PA</v>
          </cell>
          <cell r="AQ2566">
            <v>6.4</v>
          </cell>
          <cell r="AR2566">
            <v>0</v>
          </cell>
          <cell r="AS2566">
            <v>19.200000000000003</v>
          </cell>
          <cell r="BA2566" t="str">
            <v>MECANICA</v>
          </cell>
        </row>
        <row r="2567">
          <cell r="G2567" t="str">
            <v>SEPARADO</v>
          </cell>
          <cell r="H2567" t="str">
            <v>006568</v>
          </cell>
          <cell r="AP2567" t="str">
            <v>FATURAMENTO</v>
          </cell>
          <cell r="AQ2567">
            <v>33.774999999999999</v>
          </cell>
          <cell r="AR2567">
            <v>0</v>
          </cell>
          <cell r="AS2567">
            <v>33.774999999999999</v>
          </cell>
          <cell r="BA2567" t="e">
            <v>#N/A</v>
          </cell>
        </row>
        <row r="2568">
          <cell r="G2568" t="str">
            <v>SEPARADO</v>
          </cell>
          <cell r="H2568" t="str">
            <v>006568</v>
          </cell>
          <cell r="AP2568" t="str">
            <v>FATURAMENTO</v>
          </cell>
          <cell r="AQ2568">
            <v>33.774999999999999</v>
          </cell>
          <cell r="AR2568">
            <v>0</v>
          </cell>
          <cell r="AS2568">
            <v>33.774999999999999</v>
          </cell>
          <cell r="BA2568" t="e">
            <v>#N/A</v>
          </cell>
        </row>
        <row r="2569">
          <cell r="G2569" t="str">
            <v>SEPARADO</v>
          </cell>
          <cell r="H2569" t="str">
            <v>006568</v>
          </cell>
          <cell r="AP2569" t="str">
            <v>FATURAMENTO</v>
          </cell>
          <cell r="AQ2569">
            <v>24.125</v>
          </cell>
          <cell r="AR2569">
            <v>0</v>
          </cell>
          <cell r="AS2569">
            <v>24.125</v>
          </cell>
          <cell r="BA2569" t="e">
            <v>#N/A</v>
          </cell>
        </row>
        <row r="2570">
          <cell r="G2570" t="str">
            <v>SEPARADO</v>
          </cell>
          <cell r="H2570" t="str">
            <v>006568</v>
          </cell>
          <cell r="AP2570" t="str">
            <v>FATURAMENTO</v>
          </cell>
          <cell r="AQ2570">
            <v>33.774999999999999</v>
          </cell>
          <cell r="AR2570">
            <v>0</v>
          </cell>
          <cell r="AS2570">
            <v>33.774999999999999</v>
          </cell>
          <cell r="BA2570" t="e">
            <v>#N/A</v>
          </cell>
        </row>
        <row r="2571">
          <cell r="G2571" t="str">
            <v>SEPARADO</v>
          </cell>
          <cell r="H2571" t="str">
            <v>006568</v>
          </cell>
          <cell r="AP2571" t="str">
            <v>PA</v>
          </cell>
          <cell r="AQ2571">
            <v>152.80000000000001</v>
          </cell>
          <cell r="AR2571">
            <v>6.5000000000000002E-2</v>
          </cell>
          <cell r="AS2571">
            <v>162.732</v>
          </cell>
          <cell r="BA2571" t="e">
            <v>#N/A</v>
          </cell>
        </row>
        <row r="2572">
          <cell r="G2572" t="str">
            <v>RETIRADO</v>
          </cell>
          <cell r="H2572" t="str">
            <v>006568</v>
          </cell>
          <cell r="AP2572" t="str">
            <v>PA</v>
          </cell>
          <cell r="AQ2572">
            <v>48.61</v>
          </cell>
          <cell r="AS2572">
            <v>48.61</v>
          </cell>
          <cell r="BA2572" t="e">
            <v>#N/A</v>
          </cell>
        </row>
        <row r="2573">
          <cell r="G2573" t="str">
            <v>SEPARADO</v>
          </cell>
          <cell r="H2573" t="str">
            <v>006568</v>
          </cell>
          <cell r="AP2573" t="str">
            <v>PA</v>
          </cell>
          <cell r="AQ2573">
            <v>5.86</v>
          </cell>
          <cell r="AR2573">
            <v>0</v>
          </cell>
          <cell r="AS2573">
            <v>11.72</v>
          </cell>
          <cell r="BA2573" t="e">
            <v>#N/A</v>
          </cell>
        </row>
        <row r="2574">
          <cell r="G2574" t="str">
            <v>SEPARADO</v>
          </cell>
          <cell r="H2574" t="str">
            <v>006568</v>
          </cell>
          <cell r="AP2574" t="str">
            <v>PA</v>
          </cell>
          <cell r="AQ2574">
            <v>91</v>
          </cell>
          <cell r="AR2574">
            <v>6.5000000000000002E-2</v>
          </cell>
          <cell r="AS2574">
            <v>290.745</v>
          </cell>
          <cell r="BA2574" t="e">
            <v>#N/A</v>
          </cell>
        </row>
        <row r="2575">
          <cell r="G2575" t="str">
            <v>SEPARADO</v>
          </cell>
          <cell r="H2575" t="str">
            <v>006568</v>
          </cell>
          <cell r="AP2575" t="str">
            <v>PA</v>
          </cell>
          <cell r="AQ2575">
            <v>9.33</v>
          </cell>
          <cell r="AR2575">
            <v>9.7500000000000003E-2</v>
          </cell>
          <cell r="AS2575">
            <v>20.47935</v>
          </cell>
          <cell r="BA2575" t="str">
            <v>ELETRICA</v>
          </cell>
        </row>
        <row r="2576">
          <cell r="G2576" t="str">
            <v>SEPARADO</v>
          </cell>
          <cell r="H2576" t="str">
            <v>006568</v>
          </cell>
          <cell r="AP2576" t="str">
            <v>PA</v>
          </cell>
          <cell r="AQ2576">
            <v>78.838709677419303</v>
          </cell>
          <cell r="AR2576">
            <v>0</v>
          </cell>
          <cell r="AS2576">
            <v>78.838709677419303</v>
          </cell>
          <cell r="BA2576" t="e">
            <v>#N/A</v>
          </cell>
        </row>
        <row r="2577">
          <cell r="G2577" t="str">
            <v>SEPARADO</v>
          </cell>
          <cell r="H2577" t="str">
            <v>006568</v>
          </cell>
          <cell r="AP2577" t="str">
            <v>PA</v>
          </cell>
          <cell r="AQ2577">
            <v>5.58</v>
          </cell>
          <cell r="AS2577">
            <v>66.960000000000008</v>
          </cell>
          <cell r="BA2577" t="str">
            <v>KANBAN</v>
          </cell>
        </row>
        <row r="2578">
          <cell r="G2578" t="str">
            <v>SEPARADO</v>
          </cell>
          <cell r="H2578" t="str">
            <v>006568</v>
          </cell>
          <cell r="AP2578" t="str">
            <v>PA</v>
          </cell>
          <cell r="AQ2578">
            <v>5.1099999999999994</v>
          </cell>
          <cell r="AS2578">
            <v>40.879999999999995</v>
          </cell>
          <cell r="BA2578" t="str">
            <v>KANBAN</v>
          </cell>
        </row>
        <row r="2579">
          <cell r="G2579" t="str">
            <v>KANBAN</v>
          </cell>
          <cell r="H2579" t="str">
            <v>006568</v>
          </cell>
          <cell r="AP2579" t="str">
            <v>PA</v>
          </cell>
          <cell r="AQ2579">
            <v>0.85</v>
          </cell>
          <cell r="AR2579">
            <v>0</v>
          </cell>
          <cell r="AS2579">
            <v>17</v>
          </cell>
          <cell r="BA2579" t="e">
            <v>#N/A</v>
          </cell>
        </row>
        <row r="2580">
          <cell r="G2580" t="str">
            <v>SEPARADO</v>
          </cell>
          <cell r="H2580" t="str">
            <v>006568</v>
          </cell>
          <cell r="AP2580" t="str">
            <v>PA</v>
          </cell>
          <cell r="AQ2580">
            <v>26.88</v>
          </cell>
          <cell r="AR2580">
            <v>0</v>
          </cell>
          <cell r="AS2580">
            <v>53.76</v>
          </cell>
          <cell r="BA2580" t="str">
            <v>MECANICA</v>
          </cell>
        </row>
        <row r="2581">
          <cell r="G2581" t="str">
            <v>SEPARADO</v>
          </cell>
          <cell r="H2581" t="str">
            <v>006568</v>
          </cell>
          <cell r="AP2581" t="str">
            <v>PA</v>
          </cell>
          <cell r="AQ2581">
            <v>26.88</v>
          </cell>
          <cell r="AR2581">
            <v>0</v>
          </cell>
          <cell r="AS2581">
            <v>26.88</v>
          </cell>
          <cell r="BA2581" t="str">
            <v>MECANICA</v>
          </cell>
        </row>
        <row r="2582">
          <cell r="G2582" t="str">
            <v>FÁBRICA</v>
          </cell>
          <cell r="H2582" t="str">
            <v>006568</v>
          </cell>
          <cell r="AP2582" t="str">
            <v>PA</v>
          </cell>
          <cell r="AQ2582">
            <v>8.34</v>
          </cell>
          <cell r="AR2582">
            <v>0</v>
          </cell>
          <cell r="AS2582">
            <v>8.34</v>
          </cell>
          <cell r="BA2582" t="str">
            <v>MECANICA</v>
          </cell>
        </row>
        <row r="2583">
          <cell r="G2583" t="str">
            <v>SEPARADO</v>
          </cell>
          <cell r="H2583" t="str">
            <v>006568</v>
          </cell>
          <cell r="AP2583" t="str">
            <v>PA</v>
          </cell>
          <cell r="AQ2583">
            <v>26.88</v>
          </cell>
          <cell r="AR2583">
            <v>0</v>
          </cell>
          <cell r="AS2583">
            <v>26.88</v>
          </cell>
          <cell r="BA2583" t="str">
            <v>MECANICA</v>
          </cell>
        </row>
        <row r="2584">
          <cell r="G2584" t="str">
            <v>SEPARADO</v>
          </cell>
          <cell r="H2584" t="str">
            <v>006568</v>
          </cell>
          <cell r="AP2584" t="str">
            <v>PA</v>
          </cell>
          <cell r="AQ2584">
            <v>26.88</v>
          </cell>
          <cell r="AR2584">
            <v>0</v>
          </cell>
          <cell r="AS2584">
            <v>53.76</v>
          </cell>
          <cell r="BA2584" t="str">
            <v>MECANICA</v>
          </cell>
        </row>
        <row r="2585">
          <cell r="G2585" t="str">
            <v>SEPARADO</v>
          </cell>
          <cell r="H2585" t="str">
            <v>006568</v>
          </cell>
          <cell r="AP2585" t="str">
            <v>PA</v>
          </cell>
          <cell r="AQ2585">
            <v>26.88</v>
          </cell>
          <cell r="AR2585">
            <v>0</v>
          </cell>
          <cell r="AS2585">
            <v>26.88</v>
          </cell>
          <cell r="BA2585" t="str">
            <v>MECANICA</v>
          </cell>
        </row>
        <row r="2586">
          <cell r="G2586" t="str">
            <v>SEPARADO</v>
          </cell>
          <cell r="H2586" t="str">
            <v>006568</v>
          </cell>
          <cell r="AP2586" t="str">
            <v>PA</v>
          </cell>
          <cell r="AQ2586">
            <v>18.23</v>
          </cell>
          <cell r="AS2586">
            <v>18.23</v>
          </cell>
          <cell r="BA2586" t="str">
            <v>MECANICA</v>
          </cell>
        </row>
        <row r="2587">
          <cell r="G2587" t="str">
            <v>SEPARADO</v>
          </cell>
          <cell r="H2587" t="str">
            <v>006568</v>
          </cell>
          <cell r="AP2587" t="str">
            <v>PA</v>
          </cell>
          <cell r="AQ2587">
            <v>26.88</v>
          </cell>
          <cell r="AR2587">
            <v>0</v>
          </cell>
          <cell r="AS2587">
            <v>26.88</v>
          </cell>
          <cell r="BA2587" t="str">
            <v>MECANICA</v>
          </cell>
        </row>
        <row r="2588">
          <cell r="G2588" t="str">
            <v>SEPARADO</v>
          </cell>
          <cell r="H2588" t="str">
            <v>006568</v>
          </cell>
          <cell r="AP2588" t="str">
            <v>PA</v>
          </cell>
          <cell r="AQ2588">
            <v>190.69</v>
          </cell>
          <cell r="AS2588">
            <v>190.69</v>
          </cell>
          <cell r="BA2588" t="str">
            <v>MECANICA</v>
          </cell>
        </row>
        <row r="2589">
          <cell r="G2589" t="str">
            <v>SEPARADO</v>
          </cell>
          <cell r="H2589" t="str">
            <v>006568</v>
          </cell>
          <cell r="AP2589" t="str">
            <v>PA</v>
          </cell>
          <cell r="AQ2589">
            <v>26.88</v>
          </cell>
          <cell r="AR2589">
            <v>0</v>
          </cell>
          <cell r="AS2589">
            <v>26.88</v>
          </cell>
          <cell r="BA2589" t="str">
            <v>MECANICA</v>
          </cell>
        </row>
        <row r="2590">
          <cell r="G2590" t="str">
            <v>FALTA</v>
          </cell>
          <cell r="H2590" t="str">
            <v>006568</v>
          </cell>
          <cell r="AP2590" t="str">
            <v>PAGO</v>
          </cell>
          <cell r="AQ2590">
            <v>4.1500000000000004</v>
          </cell>
          <cell r="AR2590">
            <v>0</v>
          </cell>
          <cell r="AS2590">
            <v>4.1500000000000004</v>
          </cell>
          <cell r="BA2590" t="str">
            <v>MECANICA</v>
          </cell>
        </row>
        <row r="2591">
          <cell r="G2591" t="str">
            <v>SEPARADO</v>
          </cell>
          <cell r="H2591" t="str">
            <v>006568</v>
          </cell>
          <cell r="AP2591" t="str">
            <v>PA</v>
          </cell>
          <cell r="AQ2591">
            <v>0</v>
          </cell>
          <cell r="AS2591">
            <v>0</v>
          </cell>
          <cell r="BA2591" t="str">
            <v>KANBAN</v>
          </cell>
        </row>
        <row r="2592">
          <cell r="G2592" t="str">
            <v>SEPARADO</v>
          </cell>
          <cell r="H2592" t="str">
            <v>006568</v>
          </cell>
          <cell r="AP2592" t="str">
            <v>PA</v>
          </cell>
          <cell r="AQ2592">
            <v>35.25</v>
          </cell>
          <cell r="AS2592">
            <v>35.25</v>
          </cell>
          <cell r="BA2592" t="str">
            <v>MECANICA</v>
          </cell>
        </row>
        <row r="2593">
          <cell r="G2593" t="str">
            <v>SEPARADO</v>
          </cell>
          <cell r="H2593" t="str">
            <v>006568</v>
          </cell>
          <cell r="AP2593" t="str">
            <v>PA</v>
          </cell>
          <cell r="AQ2593">
            <v>62.82</v>
          </cell>
          <cell r="AR2593">
            <v>0</v>
          </cell>
          <cell r="AS2593">
            <v>62.82</v>
          </cell>
          <cell r="BA2593" t="str">
            <v>MECANICA</v>
          </cell>
        </row>
        <row r="2594">
          <cell r="G2594" t="str">
            <v>SEPARADO</v>
          </cell>
          <cell r="H2594" t="str">
            <v>006568</v>
          </cell>
          <cell r="AP2594" t="str">
            <v>PA</v>
          </cell>
          <cell r="AQ2594">
            <v>27.95</v>
          </cell>
          <cell r="AR2594">
            <v>6.5000000000000002E-2</v>
          </cell>
          <cell r="AS2594">
            <v>29.766749999999998</v>
          </cell>
          <cell r="BA2594" t="str">
            <v>ELETRICA</v>
          </cell>
        </row>
        <row r="2595">
          <cell r="G2595" t="str">
            <v>SEPARADO</v>
          </cell>
          <cell r="H2595" t="str">
            <v>006568</v>
          </cell>
          <cell r="AP2595" t="str">
            <v>PA</v>
          </cell>
          <cell r="AQ2595">
            <v>0</v>
          </cell>
          <cell r="AS2595">
            <v>0</v>
          </cell>
          <cell r="BA2595" t="str">
            <v>ELETRICA</v>
          </cell>
        </row>
        <row r="2596">
          <cell r="G2596" t="str">
            <v>SEPARADO</v>
          </cell>
          <cell r="H2596" t="str">
            <v>006568</v>
          </cell>
          <cell r="AP2596" t="str">
            <v>PA</v>
          </cell>
          <cell r="AQ2596">
            <v>0</v>
          </cell>
          <cell r="AS2596">
            <v>0</v>
          </cell>
          <cell r="BA2596" t="str">
            <v>ELETRICA</v>
          </cell>
        </row>
        <row r="2597">
          <cell r="G2597" t="str">
            <v>SEPARADO</v>
          </cell>
          <cell r="H2597" t="str">
            <v>006568</v>
          </cell>
          <cell r="AP2597" t="str">
            <v>PA</v>
          </cell>
          <cell r="AQ2597">
            <v>10.2811</v>
          </cell>
          <cell r="AS2597">
            <v>5.1405500000000002</v>
          </cell>
          <cell r="BA2597" t="str">
            <v>KANBAN</v>
          </cell>
        </row>
        <row r="2598">
          <cell r="G2598" t="str">
            <v>SEPARADO</v>
          </cell>
          <cell r="H2598" t="str">
            <v>006568</v>
          </cell>
          <cell r="AP2598" t="str">
            <v>PA</v>
          </cell>
          <cell r="AQ2598">
            <v>40.83</v>
          </cell>
          <cell r="AR2598">
            <v>9.7500000000000003E-2</v>
          </cell>
          <cell r="AS2598">
            <v>44.810924999999997</v>
          </cell>
          <cell r="BA2598" t="e">
            <v>#N/A</v>
          </cell>
        </row>
        <row r="2599">
          <cell r="G2599" t="str">
            <v>SEPARADO</v>
          </cell>
          <cell r="H2599" t="str">
            <v>006568</v>
          </cell>
          <cell r="AP2599" t="str">
            <v>FATURAMENTO</v>
          </cell>
          <cell r="AQ2599">
            <v>27.02</v>
          </cell>
          <cell r="AR2599">
            <v>0</v>
          </cell>
          <cell r="AS2599">
            <v>27.02</v>
          </cell>
          <cell r="BA2599" t="e">
            <v>#N/A</v>
          </cell>
        </row>
        <row r="2600">
          <cell r="G2600" t="str">
            <v>SEPARADO</v>
          </cell>
          <cell r="H2600" t="str">
            <v>006568</v>
          </cell>
          <cell r="AP2600" t="str">
            <v>PA</v>
          </cell>
          <cell r="AQ2600">
            <v>48.61</v>
          </cell>
          <cell r="AS2600">
            <v>97.22</v>
          </cell>
          <cell r="BA2600" t="str">
            <v>ELETRICA</v>
          </cell>
        </row>
        <row r="2601">
          <cell r="G2601" t="str">
            <v>SEPARADO</v>
          </cell>
          <cell r="H2601" t="str">
            <v>006568</v>
          </cell>
          <cell r="AP2601" t="str">
            <v>PA</v>
          </cell>
          <cell r="AQ2601">
            <v>35</v>
          </cell>
          <cell r="AS2601">
            <v>35</v>
          </cell>
          <cell r="BA2601" t="e">
            <v>#N/A</v>
          </cell>
        </row>
        <row r="2602">
          <cell r="G2602" t="str">
            <v>SEPARADO</v>
          </cell>
          <cell r="H2602" t="str">
            <v>006568</v>
          </cell>
          <cell r="AP2602" t="str">
            <v>PA</v>
          </cell>
          <cell r="AQ2602">
            <v>5.86</v>
          </cell>
          <cell r="AR2602">
            <v>0</v>
          </cell>
          <cell r="AS2602">
            <v>23.44</v>
          </cell>
          <cell r="BA2602" t="e">
            <v>#N/A</v>
          </cell>
        </row>
        <row r="2603">
          <cell r="G2603" t="str">
            <v>SEPARADO</v>
          </cell>
          <cell r="H2603" t="str">
            <v>006568</v>
          </cell>
          <cell r="AP2603" t="str">
            <v>PA</v>
          </cell>
          <cell r="AQ2603">
            <v>842.74</v>
          </cell>
          <cell r="AR2603">
            <v>0</v>
          </cell>
          <cell r="AS2603">
            <v>842.74</v>
          </cell>
          <cell r="BA2603" t="str">
            <v>ELETRICA</v>
          </cell>
        </row>
        <row r="2604">
          <cell r="G2604" t="str">
            <v>SEPARADO</v>
          </cell>
          <cell r="H2604" t="str">
            <v>006568</v>
          </cell>
          <cell r="AP2604" t="str">
            <v>PA</v>
          </cell>
          <cell r="AQ2604">
            <v>466.33</v>
          </cell>
          <cell r="AR2604">
            <v>0</v>
          </cell>
          <cell r="AS2604">
            <v>466.33</v>
          </cell>
          <cell r="BA2604" t="e">
            <v>#N/A</v>
          </cell>
        </row>
        <row r="2605">
          <cell r="G2605" t="str">
            <v>SEPARADO</v>
          </cell>
          <cell r="H2605" t="str">
            <v>006568</v>
          </cell>
          <cell r="AP2605" t="str">
            <v>PA</v>
          </cell>
          <cell r="AQ2605">
            <v>5.55</v>
          </cell>
          <cell r="AR2605">
            <v>9.7500000000000003E-2</v>
          </cell>
          <cell r="AS2605">
            <v>6.0911249999999999</v>
          </cell>
          <cell r="BA2605" t="str">
            <v>SHEET METAL</v>
          </cell>
        </row>
        <row r="2606">
          <cell r="G2606" t="str">
            <v>SEPARADO</v>
          </cell>
          <cell r="H2606" t="str">
            <v>006568</v>
          </cell>
          <cell r="AP2606" t="str">
            <v>PA</v>
          </cell>
          <cell r="AQ2606">
            <v>9.33</v>
          </cell>
          <cell r="AR2606">
            <v>9.7500000000000003E-2</v>
          </cell>
          <cell r="AS2606">
            <v>10.239675</v>
          </cell>
          <cell r="BA2606" t="str">
            <v>ELETRICA</v>
          </cell>
        </row>
        <row r="2607">
          <cell r="G2607" t="str">
            <v>SEPARADO</v>
          </cell>
          <cell r="H2607" t="str">
            <v>006568</v>
          </cell>
          <cell r="AP2607" t="str">
            <v>PA</v>
          </cell>
          <cell r="AQ2607">
            <v>40.97</v>
          </cell>
          <cell r="AR2607">
            <v>9.7500000000000003E-2</v>
          </cell>
          <cell r="AS2607">
            <v>44.964574999999996</v>
          </cell>
          <cell r="BA2607" t="str">
            <v>ELETRICA</v>
          </cell>
        </row>
        <row r="2608">
          <cell r="G2608" t="str">
            <v>FÁBRICA</v>
          </cell>
          <cell r="H2608" t="str">
            <v>006568</v>
          </cell>
          <cell r="AP2608" t="str">
            <v>PA</v>
          </cell>
          <cell r="AQ2608">
            <v>25.7</v>
          </cell>
          <cell r="AS2608">
            <v>25.7</v>
          </cell>
          <cell r="BA2608" t="str">
            <v>ELETRICA</v>
          </cell>
        </row>
        <row r="2609">
          <cell r="G2609" t="str">
            <v>SEPARADO</v>
          </cell>
          <cell r="H2609" t="str">
            <v>006568</v>
          </cell>
          <cell r="AP2609" t="str">
            <v>PA</v>
          </cell>
          <cell r="AQ2609">
            <v>2.4971000000000001</v>
          </cell>
          <cell r="AR2609">
            <v>0</v>
          </cell>
          <cell r="AS2609">
            <v>60.679530000000007</v>
          </cell>
          <cell r="BA2609" t="e">
            <v>#N/A</v>
          </cell>
        </row>
        <row r="2610">
          <cell r="G2610" t="str">
            <v>SEPARADO</v>
          </cell>
          <cell r="H2610" t="str">
            <v>006568</v>
          </cell>
          <cell r="AP2610" t="str">
            <v>PA</v>
          </cell>
          <cell r="AQ2610">
            <v>16.100000000000001</v>
          </cell>
          <cell r="AS2610">
            <v>16.100000000000001</v>
          </cell>
          <cell r="BA2610" t="str">
            <v>KANBAN</v>
          </cell>
        </row>
        <row r="2611">
          <cell r="G2611" t="str">
            <v>SEPARADO</v>
          </cell>
          <cell r="H2611" t="str">
            <v>006568</v>
          </cell>
          <cell r="AP2611" t="str">
            <v>PA</v>
          </cell>
          <cell r="AQ2611">
            <v>16.39</v>
          </cell>
          <cell r="AS2611">
            <v>16.39</v>
          </cell>
          <cell r="BA2611" t="str">
            <v>KANBAN</v>
          </cell>
        </row>
        <row r="2612">
          <cell r="G2612" t="str">
            <v>SEPARADO</v>
          </cell>
          <cell r="H2612" t="str">
            <v>006568</v>
          </cell>
          <cell r="AP2612" t="str">
            <v>PAGO</v>
          </cell>
          <cell r="AQ2612">
            <v>1.9</v>
          </cell>
          <cell r="AR2612">
            <v>9.7500000000000003E-2</v>
          </cell>
          <cell r="AS2612">
            <v>14.596749999999998</v>
          </cell>
          <cell r="BA2612" t="e">
            <v>#N/A</v>
          </cell>
        </row>
        <row r="2613">
          <cell r="G2613" t="str">
            <v>RETIRADO</v>
          </cell>
          <cell r="H2613" t="str">
            <v>006568</v>
          </cell>
          <cell r="AP2613" t="str">
            <v>PAGO</v>
          </cell>
          <cell r="AQ2613">
            <v>7.42</v>
          </cell>
          <cell r="AR2613">
            <v>9.7500000000000003E-2</v>
          </cell>
          <cell r="AS2613">
            <v>8.1434499999999996</v>
          </cell>
          <cell r="BA2613" t="e">
            <v>#N/A</v>
          </cell>
        </row>
        <row r="2614">
          <cell r="G2614" t="str">
            <v>SEPARADO</v>
          </cell>
          <cell r="H2614" t="str">
            <v>006568</v>
          </cell>
          <cell r="AP2614" t="str">
            <v>PAGO</v>
          </cell>
          <cell r="AQ2614">
            <v>2.0099999999999998</v>
          </cell>
          <cell r="AR2614">
            <v>9.7500000000000003E-2</v>
          </cell>
          <cell r="AS2614">
            <v>2.2059749999999996</v>
          </cell>
          <cell r="BA2614" t="e">
            <v>#N/A</v>
          </cell>
        </row>
        <row r="2615">
          <cell r="G2615" t="str">
            <v>SEPARADO</v>
          </cell>
          <cell r="H2615" t="str">
            <v>006568</v>
          </cell>
          <cell r="AP2615" t="str">
            <v>PAGO</v>
          </cell>
          <cell r="AQ2615">
            <v>1.38</v>
          </cell>
          <cell r="AR2615">
            <v>9.7500000000000003E-2</v>
          </cell>
          <cell r="AS2615">
            <v>3.0290999999999997</v>
          </cell>
          <cell r="BA2615" t="e">
            <v>#N/A</v>
          </cell>
        </row>
        <row r="2616">
          <cell r="G2616" t="str">
            <v>FÁBRICA</v>
          </cell>
          <cell r="H2616" t="str">
            <v>006568</v>
          </cell>
          <cell r="AP2616" t="str">
            <v>PAGO</v>
          </cell>
          <cell r="AQ2616">
            <v>2.06</v>
          </cell>
          <cell r="AR2616">
            <v>9.7500000000000003E-2</v>
          </cell>
          <cell r="AS2616">
            <v>2.26085</v>
          </cell>
          <cell r="BA2616" t="e">
            <v>#N/A</v>
          </cell>
        </row>
        <row r="2617">
          <cell r="G2617" t="str">
            <v>SEPARADO</v>
          </cell>
          <cell r="H2617" t="str">
            <v>006568</v>
          </cell>
          <cell r="AP2617" t="str">
            <v>PA</v>
          </cell>
          <cell r="AQ2617">
            <v>170.95160000000001</v>
          </cell>
          <cell r="AR2617">
            <v>0</v>
          </cell>
          <cell r="AS2617">
            <v>34.190320000000007</v>
          </cell>
          <cell r="BA2617" t="str">
            <v>ELETRICA</v>
          </cell>
        </row>
        <row r="2618">
          <cell r="G2618" t="str">
            <v>SEPARADO</v>
          </cell>
          <cell r="H2618" t="str">
            <v>006568</v>
          </cell>
          <cell r="AP2618" t="str">
            <v>PA</v>
          </cell>
          <cell r="AQ2618">
            <v>92.68</v>
          </cell>
          <cell r="AR2618">
            <v>9.7500000000000003E-2</v>
          </cell>
          <cell r="AS2618">
            <v>101.7163</v>
          </cell>
          <cell r="BA2618" t="str">
            <v>ELETRICA</v>
          </cell>
        </row>
        <row r="2619">
          <cell r="G2619" t="str">
            <v>SEPARADO</v>
          </cell>
          <cell r="H2619" t="str">
            <v>006568</v>
          </cell>
          <cell r="AP2619" t="str">
            <v>PA</v>
          </cell>
          <cell r="AQ2619">
            <v>756.87</v>
          </cell>
          <cell r="AR2619">
            <v>3.2500000000000001E-2</v>
          </cell>
          <cell r="AS2619">
            <v>1562.9365499999999</v>
          </cell>
          <cell r="BA2619" t="e">
            <v>#N/A</v>
          </cell>
        </row>
        <row r="2620">
          <cell r="G2620" t="str">
            <v>SEPARADO</v>
          </cell>
          <cell r="H2620" t="str">
            <v>006568</v>
          </cell>
          <cell r="AP2620" t="str">
            <v>PA</v>
          </cell>
          <cell r="AQ2620">
            <v>0</v>
          </cell>
          <cell r="AS2620">
            <v>0</v>
          </cell>
          <cell r="BA2620" t="e">
            <v>#N/A</v>
          </cell>
        </row>
        <row r="2621">
          <cell r="G2621" t="str">
            <v>SEPARADO</v>
          </cell>
          <cell r="H2621" t="str">
            <v>006568</v>
          </cell>
          <cell r="AP2621" t="str">
            <v>PA</v>
          </cell>
          <cell r="AQ2621">
            <v>53.25</v>
          </cell>
          <cell r="AS2621">
            <v>53.25</v>
          </cell>
          <cell r="BA2621" t="e">
            <v>#N/A</v>
          </cell>
        </row>
        <row r="2622">
          <cell r="G2622" t="str">
            <v>SEPARADO</v>
          </cell>
          <cell r="H2622" t="str">
            <v>006568</v>
          </cell>
          <cell r="AP2622" t="str">
            <v>PA</v>
          </cell>
          <cell r="AQ2622">
            <v>70.95</v>
          </cell>
          <cell r="AS2622">
            <v>53.212500000000006</v>
          </cell>
          <cell r="BA2622" t="str">
            <v>ELETRICA</v>
          </cell>
        </row>
        <row r="2623">
          <cell r="G2623" t="str">
            <v>SEPARADO</v>
          </cell>
          <cell r="H2623" t="str">
            <v>006568</v>
          </cell>
          <cell r="AP2623" t="str">
            <v>PA</v>
          </cell>
          <cell r="AQ2623">
            <v>0</v>
          </cell>
          <cell r="AS2623">
            <v>0</v>
          </cell>
          <cell r="BA2623" t="e">
            <v>#N/A</v>
          </cell>
        </row>
        <row r="2624">
          <cell r="G2624" t="str">
            <v>SEPARADO</v>
          </cell>
          <cell r="H2624" t="str">
            <v>006568</v>
          </cell>
          <cell r="AP2624" t="str">
            <v>PA</v>
          </cell>
          <cell r="AQ2624">
            <v>38.979199999999999</v>
          </cell>
          <cell r="AR2624">
            <v>9.7500000000000003E-2</v>
          </cell>
          <cell r="AS2624">
            <v>171.11868799999999</v>
          </cell>
          <cell r="BA2624" t="e">
            <v>#N/A</v>
          </cell>
        </row>
        <row r="2625">
          <cell r="G2625" t="str">
            <v>SEPARADO</v>
          </cell>
          <cell r="H2625" t="str">
            <v>006568</v>
          </cell>
          <cell r="AP2625" t="str">
            <v>PA</v>
          </cell>
          <cell r="AQ2625">
            <v>0</v>
          </cell>
          <cell r="AS2625">
            <v>0</v>
          </cell>
          <cell r="BA2625" t="e">
            <v>#N/A</v>
          </cell>
        </row>
        <row r="2626">
          <cell r="G2626" t="str">
            <v>SEPARADO</v>
          </cell>
          <cell r="H2626" t="str">
            <v>006568</v>
          </cell>
          <cell r="AP2626" t="str">
            <v>FATURAMENTO</v>
          </cell>
          <cell r="AQ2626">
            <v>0</v>
          </cell>
          <cell r="AR2626">
            <v>0</v>
          </cell>
          <cell r="AS2626">
            <v>0</v>
          </cell>
          <cell r="BA2626" t="str">
            <v>ELETRICA</v>
          </cell>
        </row>
        <row r="2627">
          <cell r="G2627" t="str">
            <v>SEPARADO</v>
          </cell>
          <cell r="H2627" t="str">
            <v>006568</v>
          </cell>
          <cell r="AP2627" t="str">
            <v>FATURAMENTO</v>
          </cell>
          <cell r="AQ2627">
            <v>0</v>
          </cell>
          <cell r="AR2627">
            <v>0</v>
          </cell>
          <cell r="AS2627">
            <v>0</v>
          </cell>
          <cell r="BA2627" t="str">
            <v>SHEET METAL</v>
          </cell>
        </row>
        <row r="2628">
          <cell r="G2628" t="str">
            <v>SEPARADO</v>
          </cell>
          <cell r="H2628" t="str">
            <v>006568</v>
          </cell>
          <cell r="AP2628" t="str">
            <v>FATURAMENTO</v>
          </cell>
          <cell r="AQ2628">
            <v>24.125</v>
          </cell>
          <cell r="AR2628">
            <v>0</v>
          </cell>
          <cell r="AS2628">
            <v>24.125</v>
          </cell>
          <cell r="BA2628" t="e">
            <v>#N/A</v>
          </cell>
        </row>
        <row r="2629">
          <cell r="G2629" t="str">
            <v>SEPARADO</v>
          </cell>
          <cell r="H2629" t="str">
            <v>006568</v>
          </cell>
          <cell r="AP2629" t="str">
            <v>FATURAMENTO</v>
          </cell>
          <cell r="AQ2629">
            <v>24.125</v>
          </cell>
          <cell r="AR2629">
            <v>0</v>
          </cell>
          <cell r="AS2629">
            <v>48.25</v>
          </cell>
          <cell r="BA2629" t="e">
            <v>#N/A</v>
          </cell>
        </row>
        <row r="2630">
          <cell r="G2630" t="str">
            <v>SEPARADO</v>
          </cell>
          <cell r="H2630" t="str">
            <v>006568</v>
          </cell>
          <cell r="AP2630" t="str">
            <v>FATURAMENTO</v>
          </cell>
          <cell r="AQ2630">
            <v>627.25</v>
          </cell>
          <cell r="AR2630">
            <v>0</v>
          </cell>
          <cell r="AS2630">
            <v>627.25</v>
          </cell>
          <cell r="BA2630" t="e">
            <v>#N/A</v>
          </cell>
        </row>
        <row r="2631">
          <cell r="G2631" t="str">
            <v>SEPARADO</v>
          </cell>
          <cell r="H2631" t="str">
            <v>006568</v>
          </cell>
          <cell r="AP2631" t="str">
            <v>PA</v>
          </cell>
          <cell r="AQ2631">
            <v>0</v>
          </cell>
          <cell r="AS2631">
            <v>0</v>
          </cell>
          <cell r="BA2631" t="e">
            <v>#N/A</v>
          </cell>
        </row>
        <row r="2632">
          <cell r="G2632" t="str">
            <v>SEPARADO</v>
          </cell>
          <cell r="H2632" t="str">
            <v>006568</v>
          </cell>
          <cell r="AP2632" t="str">
            <v>PA</v>
          </cell>
          <cell r="AQ2632">
            <v>0</v>
          </cell>
          <cell r="AR2632">
            <v>0</v>
          </cell>
          <cell r="AS2632">
            <v>0</v>
          </cell>
          <cell r="BA2632" t="e">
            <v>#N/A</v>
          </cell>
        </row>
        <row r="2633">
          <cell r="G2633" t="str">
            <v>SEPARADO</v>
          </cell>
          <cell r="H2633" t="str">
            <v>006568</v>
          </cell>
          <cell r="AP2633" t="str">
            <v>PA</v>
          </cell>
          <cell r="AQ2633">
            <v>0</v>
          </cell>
          <cell r="AR2633">
            <v>0</v>
          </cell>
          <cell r="AS2633">
            <v>0</v>
          </cell>
          <cell r="BA2633" t="e">
            <v>#N/A</v>
          </cell>
        </row>
        <row r="2634">
          <cell r="G2634" t="str">
            <v>SEPARADO</v>
          </cell>
          <cell r="H2634" t="str">
            <v>006568</v>
          </cell>
          <cell r="AP2634" t="str">
            <v>PA</v>
          </cell>
          <cell r="AQ2634">
            <v>995.11</v>
          </cell>
          <cell r="AR2634">
            <v>0</v>
          </cell>
          <cell r="AS2634">
            <v>995.11</v>
          </cell>
          <cell r="BA2634" t="str">
            <v>ELETRICA</v>
          </cell>
        </row>
        <row r="2635">
          <cell r="G2635" t="str">
            <v>SEPARADO</v>
          </cell>
          <cell r="H2635" t="str">
            <v>006570</v>
          </cell>
          <cell r="AP2635" t="str">
            <v>PA</v>
          </cell>
          <cell r="AQ2635">
            <v>210.79</v>
          </cell>
          <cell r="AS2635">
            <v>210.79</v>
          </cell>
          <cell r="BA2635" t="str">
            <v>ELETRICA</v>
          </cell>
        </row>
        <row r="2636">
          <cell r="G2636" t="str">
            <v>SEPARADO</v>
          </cell>
          <cell r="H2636" t="str">
            <v>006570</v>
          </cell>
          <cell r="AP2636" t="str">
            <v>PA</v>
          </cell>
          <cell r="AQ2636">
            <v>0</v>
          </cell>
          <cell r="AS2636">
            <v>0</v>
          </cell>
          <cell r="BA2636" t="e">
            <v>#N/A</v>
          </cell>
        </row>
        <row r="2637">
          <cell r="G2637" t="str">
            <v>SEPARADO</v>
          </cell>
          <cell r="H2637" t="str">
            <v>006570</v>
          </cell>
          <cell r="AP2637" t="str">
            <v>PA</v>
          </cell>
          <cell r="AQ2637">
            <v>53.25</v>
          </cell>
          <cell r="AS2637">
            <v>149.1</v>
          </cell>
          <cell r="BA2637" t="e">
            <v>#N/A</v>
          </cell>
        </row>
        <row r="2638">
          <cell r="G2638" t="str">
            <v>SEPARADO</v>
          </cell>
          <cell r="H2638" t="str">
            <v>006570</v>
          </cell>
          <cell r="AP2638" t="str">
            <v>PA</v>
          </cell>
          <cell r="AQ2638">
            <v>9.06</v>
          </cell>
          <cell r="AS2638">
            <v>18.12</v>
          </cell>
          <cell r="BA2638" t="str">
            <v>ELETRICA</v>
          </cell>
        </row>
        <row r="2639">
          <cell r="G2639" t="str">
            <v>SEPARADO</v>
          </cell>
          <cell r="H2639" t="str">
            <v>006570</v>
          </cell>
          <cell r="AP2639" t="str">
            <v>FATURAMENTO</v>
          </cell>
          <cell r="AQ2639">
            <v>33.774999999999999</v>
          </cell>
          <cell r="AR2639">
            <v>0</v>
          </cell>
          <cell r="AS2639">
            <v>135.1</v>
          </cell>
          <cell r="BA2639">
            <v>0</v>
          </cell>
        </row>
        <row r="2640">
          <cell r="G2640" t="str">
            <v>SEPARADO</v>
          </cell>
          <cell r="H2640" t="str">
            <v>006570</v>
          </cell>
          <cell r="AP2640" t="str">
            <v>PA</v>
          </cell>
          <cell r="AQ2640">
            <v>14</v>
          </cell>
          <cell r="AS2640">
            <v>14</v>
          </cell>
          <cell r="BA2640" t="str">
            <v>MECANICA</v>
          </cell>
        </row>
        <row r="2641">
          <cell r="G2641" t="str">
            <v>SEPARADO</v>
          </cell>
          <cell r="H2641" t="str">
            <v>006570</v>
          </cell>
          <cell r="AP2641" t="str">
            <v>PA</v>
          </cell>
          <cell r="AQ2641">
            <v>0</v>
          </cell>
          <cell r="AS2641">
            <v>0</v>
          </cell>
          <cell r="BA2641" t="e">
            <v>#N/A</v>
          </cell>
        </row>
        <row r="2642">
          <cell r="G2642" t="str">
            <v>KANBAN</v>
          </cell>
          <cell r="H2642" t="str">
            <v>006570</v>
          </cell>
          <cell r="AP2642" t="str">
            <v>PA</v>
          </cell>
          <cell r="AQ2642">
            <v>1.1499999999999999</v>
          </cell>
          <cell r="AS2642">
            <v>23</v>
          </cell>
          <cell r="BA2642" t="e">
            <v>#N/A</v>
          </cell>
        </row>
        <row r="2643">
          <cell r="G2643" t="str">
            <v>FALTA</v>
          </cell>
          <cell r="H2643" t="str">
            <v>006570</v>
          </cell>
          <cell r="AP2643" t="str">
            <v>FATURAMENTO</v>
          </cell>
          <cell r="AQ2643">
            <v>24.125</v>
          </cell>
          <cell r="AR2643">
            <v>0</v>
          </cell>
          <cell r="AS2643">
            <v>48.25</v>
          </cell>
          <cell r="BA2643" t="str">
            <v>MECANICA</v>
          </cell>
        </row>
        <row r="2644">
          <cell r="G2644" t="str">
            <v>SEPARADO</v>
          </cell>
          <cell r="H2644" t="str">
            <v>006570</v>
          </cell>
          <cell r="AP2644" t="str">
            <v>PA</v>
          </cell>
          <cell r="AQ2644">
            <v>8548.9321</v>
          </cell>
          <cell r="AS2644">
            <v>8548.9321</v>
          </cell>
          <cell r="BA2644" t="str">
            <v>ELETRICA</v>
          </cell>
        </row>
        <row r="2645">
          <cell r="G2645" t="str">
            <v>FALTA</v>
          </cell>
          <cell r="H2645" t="str">
            <v>006570</v>
          </cell>
          <cell r="AP2645" t="str">
            <v>PAGO</v>
          </cell>
          <cell r="AQ2645">
            <v>4.1500000000000004</v>
          </cell>
          <cell r="AR2645">
            <v>0</v>
          </cell>
          <cell r="AS2645">
            <v>16.600000000000001</v>
          </cell>
          <cell r="BA2645" t="str">
            <v>MECANICA</v>
          </cell>
        </row>
        <row r="2646">
          <cell r="G2646" t="str">
            <v>SEPARADO</v>
          </cell>
          <cell r="H2646" t="str">
            <v>006570</v>
          </cell>
          <cell r="AP2646" t="str">
            <v>PA</v>
          </cell>
          <cell r="AQ2646">
            <v>28</v>
          </cell>
          <cell r="AR2646">
            <v>6.5000000000000002E-2</v>
          </cell>
          <cell r="AS2646">
            <v>29.82</v>
          </cell>
          <cell r="BA2646" t="str">
            <v>MECANICA</v>
          </cell>
        </row>
        <row r="2647">
          <cell r="G2647" t="str">
            <v>FÁBRICA</v>
          </cell>
          <cell r="H2647" t="str">
            <v>006570</v>
          </cell>
          <cell r="AP2647" t="str">
            <v>PA</v>
          </cell>
          <cell r="AQ2647">
            <v>5</v>
          </cell>
          <cell r="AR2647">
            <v>0</v>
          </cell>
          <cell r="AS2647">
            <v>5</v>
          </cell>
          <cell r="BA2647" t="str">
            <v>MECANICA</v>
          </cell>
        </row>
        <row r="2648">
          <cell r="G2648" t="str">
            <v>FÁBRICA</v>
          </cell>
          <cell r="H2648" t="str">
            <v>006570</v>
          </cell>
          <cell r="AP2648" t="str">
            <v>PA</v>
          </cell>
          <cell r="AQ2648">
            <v>6</v>
          </cell>
          <cell r="AR2648">
            <v>0</v>
          </cell>
          <cell r="AS2648">
            <v>6</v>
          </cell>
          <cell r="BA2648" t="str">
            <v>MECANICA</v>
          </cell>
        </row>
        <row r="2649">
          <cell r="G2649" t="str">
            <v>KANBAN</v>
          </cell>
          <cell r="H2649" t="str">
            <v>006570</v>
          </cell>
          <cell r="AP2649" t="str">
            <v>PA</v>
          </cell>
          <cell r="AQ2649">
            <v>102.78</v>
          </cell>
          <cell r="AS2649">
            <v>61.667999999999999</v>
          </cell>
          <cell r="BA2649" t="str">
            <v>KANBAN</v>
          </cell>
        </row>
        <row r="2650">
          <cell r="G2650" t="str">
            <v>KANBAN</v>
          </cell>
          <cell r="H2650" t="str">
            <v>006570</v>
          </cell>
          <cell r="AP2650" t="str">
            <v>PA</v>
          </cell>
          <cell r="AQ2650">
            <v>138.6</v>
          </cell>
          <cell r="AS2650">
            <v>83.16</v>
          </cell>
          <cell r="BA2650" t="str">
            <v>KANBAN</v>
          </cell>
        </row>
        <row r="2651">
          <cell r="G2651" t="str">
            <v>SEPARADO</v>
          </cell>
          <cell r="H2651" t="str">
            <v>006570</v>
          </cell>
          <cell r="AP2651" t="str">
            <v>PA</v>
          </cell>
          <cell r="AQ2651">
            <v>25322.58</v>
          </cell>
          <cell r="AR2651">
            <v>0</v>
          </cell>
          <cell r="AS2651">
            <v>25322.58</v>
          </cell>
          <cell r="BA2651" t="str">
            <v>MOTOR</v>
          </cell>
        </row>
        <row r="2652">
          <cell r="G2652" t="str">
            <v>RETIRADO</v>
          </cell>
          <cell r="H2652" t="str">
            <v>006570</v>
          </cell>
          <cell r="AP2652" t="str">
            <v>PA</v>
          </cell>
          <cell r="AQ2652">
            <v>25322.58</v>
          </cell>
          <cell r="AR2652">
            <v>0</v>
          </cell>
          <cell r="AS2652">
            <v>25322.58</v>
          </cell>
          <cell r="BA2652" t="str">
            <v>MOTOR</v>
          </cell>
        </row>
        <row r="2653">
          <cell r="G2653" t="str">
            <v>SEPARADO</v>
          </cell>
          <cell r="H2653" t="str">
            <v>006570</v>
          </cell>
          <cell r="AP2653" t="str">
            <v>PA</v>
          </cell>
          <cell r="AQ2653">
            <v>10554.29</v>
          </cell>
          <cell r="AR2653">
            <v>0</v>
          </cell>
          <cell r="AS2653">
            <v>10554.29</v>
          </cell>
          <cell r="BA2653" t="str">
            <v>ALTERNADOR</v>
          </cell>
        </row>
        <row r="2654">
          <cell r="G2654" t="str">
            <v>SEPARADO</v>
          </cell>
          <cell r="H2654" t="str">
            <v>006570</v>
          </cell>
          <cell r="AP2654" t="str">
            <v>PA</v>
          </cell>
          <cell r="AQ2654">
            <v>900</v>
          </cell>
          <cell r="AR2654">
            <v>0</v>
          </cell>
          <cell r="AS2654">
            <v>900</v>
          </cell>
          <cell r="BA2654" t="e">
            <v>#N/A</v>
          </cell>
        </row>
        <row r="2655">
          <cell r="G2655" t="str">
            <v>SEPARADO</v>
          </cell>
          <cell r="H2655" t="str">
            <v>006570</v>
          </cell>
          <cell r="AP2655" t="str">
            <v>PA</v>
          </cell>
          <cell r="AQ2655">
            <v>48</v>
          </cell>
          <cell r="AR2655">
            <v>0</v>
          </cell>
          <cell r="AS2655">
            <v>48</v>
          </cell>
          <cell r="BA2655" t="str">
            <v>SHEET METAL</v>
          </cell>
        </row>
        <row r="2656">
          <cell r="G2656" t="str">
            <v>SEPARADO</v>
          </cell>
          <cell r="H2656" t="str">
            <v>006570</v>
          </cell>
          <cell r="AP2656" t="str">
            <v>FATURAMENTO</v>
          </cell>
          <cell r="AQ2656">
            <v>72.375</v>
          </cell>
          <cell r="AR2656">
            <v>0</v>
          </cell>
          <cell r="AS2656">
            <v>72.375</v>
          </cell>
          <cell r="BA2656" t="str">
            <v>MECANICA</v>
          </cell>
        </row>
        <row r="2657">
          <cell r="G2657" t="str">
            <v>SEPARADO</v>
          </cell>
          <cell r="H2657" t="str">
            <v>006570</v>
          </cell>
          <cell r="AP2657" t="str">
            <v>FATURAMENTO</v>
          </cell>
          <cell r="AQ2657">
            <v>33.774999999999999</v>
          </cell>
          <cell r="AR2657">
            <v>0</v>
          </cell>
          <cell r="AS2657">
            <v>67.55</v>
          </cell>
          <cell r="BA2657" t="str">
            <v>MECANICA</v>
          </cell>
        </row>
        <row r="2658">
          <cell r="G2658" t="str">
            <v>SEPARADO</v>
          </cell>
          <cell r="H2658" t="str">
            <v>006570</v>
          </cell>
          <cell r="AP2658" t="str">
            <v>PA</v>
          </cell>
          <cell r="AQ2658">
            <v>1563.79</v>
          </cell>
          <cell r="AR2658">
            <v>0</v>
          </cell>
          <cell r="AS2658">
            <v>1563.79</v>
          </cell>
          <cell r="BA2658" t="str">
            <v>MECANICA</v>
          </cell>
        </row>
        <row r="2659">
          <cell r="G2659" t="str">
            <v>SEPARADO</v>
          </cell>
          <cell r="H2659" t="str">
            <v>006570</v>
          </cell>
          <cell r="AP2659" t="str">
            <v>FATURAMENTO</v>
          </cell>
          <cell r="AQ2659">
            <v>33.774999999999999</v>
          </cell>
          <cell r="AR2659">
            <v>0</v>
          </cell>
          <cell r="AS2659">
            <v>67.55</v>
          </cell>
          <cell r="BA2659" t="str">
            <v>MECANICA</v>
          </cell>
        </row>
        <row r="2660">
          <cell r="G2660" t="str">
            <v>SEPARADO</v>
          </cell>
          <cell r="H2660" t="str">
            <v>006570</v>
          </cell>
          <cell r="AP2660" t="str">
            <v>FATURAMENTO</v>
          </cell>
          <cell r="AQ2660">
            <v>33.774999999999999</v>
          </cell>
          <cell r="AR2660">
            <v>0</v>
          </cell>
          <cell r="AS2660">
            <v>33.774999999999999</v>
          </cell>
          <cell r="BA2660" t="str">
            <v>SHEET METAL</v>
          </cell>
        </row>
        <row r="2661">
          <cell r="G2661" t="str">
            <v>SEPARADO</v>
          </cell>
          <cell r="H2661" t="str">
            <v>006570</v>
          </cell>
          <cell r="AP2661" t="str">
            <v>PA</v>
          </cell>
          <cell r="AQ2661">
            <v>145</v>
          </cell>
          <cell r="AR2661">
            <v>0</v>
          </cell>
          <cell r="AS2661">
            <v>145</v>
          </cell>
          <cell r="BA2661" t="str">
            <v>SHEET METAL</v>
          </cell>
        </row>
        <row r="2662">
          <cell r="G2662" t="str">
            <v>SEPARADO</v>
          </cell>
          <cell r="H2662" t="str">
            <v>006570</v>
          </cell>
          <cell r="AP2662" t="str">
            <v>PA</v>
          </cell>
          <cell r="AQ2662">
            <v>450</v>
          </cell>
          <cell r="AR2662">
            <v>0</v>
          </cell>
          <cell r="AS2662">
            <v>450</v>
          </cell>
          <cell r="BA2662" t="str">
            <v>ELETRICA</v>
          </cell>
        </row>
        <row r="2663">
          <cell r="G2663" t="str">
            <v>SEPARADO</v>
          </cell>
          <cell r="H2663" t="str">
            <v>006570</v>
          </cell>
          <cell r="AP2663" t="str">
            <v>FATURAMENTO</v>
          </cell>
          <cell r="AQ2663">
            <v>96.5</v>
          </cell>
          <cell r="AR2663">
            <v>0</v>
          </cell>
          <cell r="AS2663">
            <v>96.5</v>
          </cell>
          <cell r="BA2663" t="e">
            <v>#N/A</v>
          </cell>
        </row>
        <row r="2664">
          <cell r="G2664" t="str">
            <v>SEPARADO</v>
          </cell>
          <cell r="H2664" t="str">
            <v>006570</v>
          </cell>
          <cell r="AP2664" t="str">
            <v>FATURAMENTO</v>
          </cell>
          <cell r="AQ2664">
            <v>91.674999999999997</v>
          </cell>
          <cell r="AR2664">
            <v>0</v>
          </cell>
          <cell r="AS2664">
            <v>91.674999999999997</v>
          </cell>
          <cell r="BA2664" t="e">
            <v>#N/A</v>
          </cell>
        </row>
        <row r="2665">
          <cell r="G2665" t="str">
            <v>SEPARADO</v>
          </cell>
          <cell r="H2665" t="str">
            <v>006570</v>
          </cell>
          <cell r="AP2665" t="str">
            <v>FATURAMENTO</v>
          </cell>
          <cell r="AQ2665">
            <v>3377.5</v>
          </cell>
          <cell r="AR2665">
            <v>0</v>
          </cell>
          <cell r="AS2665">
            <v>3377.5</v>
          </cell>
          <cell r="BA2665" t="str">
            <v>CARENAGEM</v>
          </cell>
        </row>
        <row r="2666">
          <cell r="G2666" t="str">
            <v>SEPARADO</v>
          </cell>
          <cell r="H2666" t="str">
            <v>006570</v>
          </cell>
          <cell r="AP2666" t="str">
            <v>PA</v>
          </cell>
          <cell r="AQ2666">
            <v>1363.04</v>
          </cell>
          <cell r="AR2666">
            <v>6.5000000000000002E-2</v>
          </cell>
          <cell r="AS2666">
            <v>1451.6376</v>
          </cell>
          <cell r="BA2666" t="str">
            <v>MECANICA</v>
          </cell>
        </row>
        <row r="2667">
          <cell r="G2667" t="str">
            <v>SEPARADO</v>
          </cell>
          <cell r="H2667" t="str">
            <v>006570</v>
          </cell>
          <cell r="AP2667" t="str">
            <v>PA</v>
          </cell>
          <cell r="AQ2667">
            <v>772.34</v>
          </cell>
          <cell r="AR2667">
            <v>6.5000000000000002E-2</v>
          </cell>
          <cell r="AS2667">
            <v>822.5421</v>
          </cell>
          <cell r="BA2667" t="str">
            <v>MECANICA</v>
          </cell>
        </row>
        <row r="2668">
          <cell r="G2668" t="str">
            <v>SEPARADO</v>
          </cell>
          <cell r="H2668" t="str">
            <v>006570</v>
          </cell>
          <cell r="AP2668" t="str">
            <v>PA</v>
          </cell>
          <cell r="AQ2668">
            <v>209.6</v>
          </cell>
          <cell r="AR2668">
            <v>0</v>
          </cell>
          <cell r="AS2668">
            <v>209.6</v>
          </cell>
          <cell r="BA2668" t="str">
            <v>ELETRICA</v>
          </cell>
        </row>
        <row r="2669">
          <cell r="G2669" t="str">
            <v>SEPARADO</v>
          </cell>
          <cell r="H2669" t="str">
            <v>006570</v>
          </cell>
          <cell r="AP2669" t="str">
            <v>PA</v>
          </cell>
          <cell r="AQ2669">
            <v>441</v>
          </cell>
          <cell r="AR2669">
            <v>0</v>
          </cell>
          <cell r="AS2669">
            <v>441</v>
          </cell>
          <cell r="BA2669" t="str">
            <v>MECANICA</v>
          </cell>
        </row>
        <row r="2670">
          <cell r="G2670" t="str">
            <v>SEPARADO</v>
          </cell>
          <cell r="H2670" t="str">
            <v>006570</v>
          </cell>
          <cell r="AP2670" t="str">
            <v>PA</v>
          </cell>
          <cell r="AQ2670">
            <v>900</v>
          </cell>
          <cell r="AR2670">
            <v>3.2500000000000001E-2</v>
          </cell>
          <cell r="AS2670">
            <v>929.25</v>
          </cell>
          <cell r="BA2670" t="str">
            <v>MECANICA</v>
          </cell>
        </row>
        <row r="2671">
          <cell r="G2671" t="str">
            <v>SEPARADO</v>
          </cell>
          <cell r="H2671" t="str">
            <v>006570</v>
          </cell>
          <cell r="AP2671" t="str">
            <v>FATURAMENTO</v>
          </cell>
          <cell r="AQ2671">
            <v>965</v>
          </cell>
          <cell r="AR2671">
            <v>0</v>
          </cell>
          <cell r="AS2671">
            <v>965</v>
          </cell>
          <cell r="BA2671" t="str">
            <v>BASE</v>
          </cell>
        </row>
        <row r="2672">
          <cell r="G2672" t="str">
            <v>SEPARADO</v>
          </cell>
          <cell r="H2672" t="str">
            <v>006570</v>
          </cell>
          <cell r="AP2672" t="str">
            <v>PA</v>
          </cell>
          <cell r="AQ2672">
            <v>103.7</v>
          </cell>
          <cell r="AR2672">
            <v>0</v>
          </cell>
          <cell r="AS2672">
            <v>414.8</v>
          </cell>
          <cell r="BA2672" t="str">
            <v>MECANICA</v>
          </cell>
        </row>
        <row r="2673">
          <cell r="G2673" t="str">
            <v>SEPARADO</v>
          </cell>
          <cell r="H2673" t="str">
            <v>006570</v>
          </cell>
          <cell r="AP2673" t="str">
            <v>FATURAMENTO</v>
          </cell>
          <cell r="AQ2673">
            <v>241.25</v>
          </cell>
          <cell r="AR2673">
            <v>0</v>
          </cell>
          <cell r="AS2673">
            <v>241.25</v>
          </cell>
          <cell r="BA2673" t="e">
            <v>#N/A</v>
          </cell>
        </row>
        <row r="2674">
          <cell r="G2674" t="str">
            <v>SEPARADO</v>
          </cell>
          <cell r="H2674" t="str">
            <v>006570</v>
          </cell>
          <cell r="AP2674" t="str">
            <v>FATURAMENTO</v>
          </cell>
          <cell r="AQ2674">
            <v>241.25</v>
          </cell>
          <cell r="AR2674">
            <v>0</v>
          </cell>
          <cell r="AS2674">
            <v>241.25</v>
          </cell>
          <cell r="BA2674" t="e">
            <v>#N/A</v>
          </cell>
        </row>
        <row r="2675">
          <cell r="G2675" t="str">
            <v>SEPARADO</v>
          </cell>
          <cell r="H2675" t="str">
            <v>006570</v>
          </cell>
          <cell r="AP2675" t="str">
            <v>FATURAMENTO</v>
          </cell>
          <cell r="AQ2675">
            <v>731.47</v>
          </cell>
          <cell r="AR2675">
            <v>0</v>
          </cell>
          <cell r="AS2675">
            <v>731.47</v>
          </cell>
          <cell r="BA2675" t="e">
            <v>#N/A</v>
          </cell>
        </row>
        <row r="2676">
          <cell r="G2676" t="str">
            <v>SEPARADO</v>
          </cell>
          <cell r="H2676" t="str">
            <v>006570</v>
          </cell>
          <cell r="AP2676" t="str">
            <v>PA</v>
          </cell>
          <cell r="AQ2676">
            <v>6.4</v>
          </cell>
          <cell r="AR2676">
            <v>0</v>
          </cell>
          <cell r="AS2676">
            <v>19.200000000000003</v>
          </cell>
          <cell r="BA2676" t="str">
            <v>MECANICA</v>
          </cell>
        </row>
        <row r="2677">
          <cell r="G2677" t="str">
            <v>SEPARADO</v>
          </cell>
          <cell r="H2677" t="str">
            <v>006570</v>
          </cell>
          <cell r="AP2677" t="str">
            <v>FATURAMENTO</v>
          </cell>
          <cell r="AQ2677">
            <v>33.774999999999999</v>
          </cell>
          <cell r="AR2677">
            <v>0</v>
          </cell>
          <cell r="AS2677">
            <v>33.774999999999999</v>
          </cell>
          <cell r="BA2677" t="e">
            <v>#N/A</v>
          </cell>
        </row>
        <row r="2678">
          <cell r="G2678" t="str">
            <v>SEPARADO</v>
          </cell>
          <cell r="H2678" t="str">
            <v>006570</v>
          </cell>
          <cell r="AP2678" t="str">
            <v>FATURAMENTO</v>
          </cell>
          <cell r="AQ2678">
            <v>33.774999999999999</v>
          </cell>
          <cell r="AR2678">
            <v>0</v>
          </cell>
          <cell r="AS2678">
            <v>33.774999999999999</v>
          </cell>
          <cell r="BA2678" t="e">
            <v>#N/A</v>
          </cell>
        </row>
        <row r="2679">
          <cell r="G2679" t="str">
            <v>SEPARADO</v>
          </cell>
          <cell r="H2679" t="str">
            <v>006570</v>
          </cell>
          <cell r="AP2679" t="str">
            <v>FATURAMENTO</v>
          </cell>
          <cell r="AQ2679">
            <v>24.125</v>
          </cell>
          <cell r="AR2679">
            <v>0</v>
          </cell>
          <cell r="AS2679">
            <v>24.125</v>
          </cell>
          <cell r="BA2679" t="e">
            <v>#N/A</v>
          </cell>
        </row>
        <row r="2680">
          <cell r="G2680" t="str">
            <v>SEPARADO</v>
          </cell>
          <cell r="H2680" t="str">
            <v>006570</v>
          </cell>
          <cell r="AP2680" t="str">
            <v>FATURAMENTO</v>
          </cell>
          <cell r="AQ2680">
            <v>33.774999999999999</v>
          </cell>
          <cell r="AR2680">
            <v>0</v>
          </cell>
          <cell r="AS2680">
            <v>33.774999999999999</v>
          </cell>
          <cell r="BA2680" t="e">
            <v>#N/A</v>
          </cell>
        </row>
        <row r="2681">
          <cell r="G2681" t="str">
            <v>SEPARADO</v>
          </cell>
          <cell r="H2681" t="str">
            <v>006570</v>
          </cell>
          <cell r="AP2681" t="str">
            <v>PA</v>
          </cell>
          <cell r="AQ2681">
            <v>313.24</v>
          </cell>
          <cell r="AR2681">
            <v>6.5000000000000002E-2</v>
          </cell>
          <cell r="AS2681">
            <v>333.60059999999999</v>
          </cell>
          <cell r="BA2681" t="e">
            <v>#N/A</v>
          </cell>
        </row>
        <row r="2682">
          <cell r="G2682" t="str">
            <v>RETIRADO</v>
          </cell>
          <cell r="H2682" t="str">
            <v>006570</v>
          </cell>
          <cell r="AP2682" t="str">
            <v>PA</v>
          </cell>
          <cell r="AQ2682">
            <v>48.61</v>
          </cell>
          <cell r="AS2682">
            <v>48.61</v>
          </cell>
          <cell r="BA2682" t="e">
            <v>#N/A</v>
          </cell>
        </row>
        <row r="2683">
          <cell r="G2683" t="str">
            <v>SEPARADO</v>
          </cell>
          <cell r="H2683" t="str">
            <v>006570</v>
          </cell>
          <cell r="AP2683" t="str">
            <v>PA</v>
          </cell>
          <cell r="AQ2683">
            <v>5.86</v>
          </cell>
          <cell r="AR2683">
            <v>0</v>
          </cell>
          <cell r="AS2683">
            <v>11.72</v>
          </cell>
          <cell r="BA2683" t="e">
            <v>#N/A</v>
          </cell>
        </row>
        <row r="2684">
          <cell r="G2684" t="str">
            <v>SEPARADO</v>
          </cell>
          <cell r="H2684" t="str">
            <v>006570</v>
          </cell>
          <cell r="AP2684" t="str">
            <v>PA</v>
          </cell>
          <cell r="AQ2684">
            <v>91</v>
          </cell>
          <cell r="AR2684">
            <v>6.5000000000000002E-2</v>
          </cell>
          <cell r="AS2684">
            <v>290.745</v>
          </cell>
          <cell r="BA2684" t="e">
            <v>#N/A</v>
          </cell>
        </row>
        <row r="2685">
          <cell r="G2685" t="str">
            <v>SEPARADO</v>
          </cell>
          <cell r="H2685" t="str">
            <v>006570</v>
          </cell>
          <cell r="AP2685" t="str">
            <v>PA</v>
          </cell>
          <cell r="AQ2685">
            <v>9.33</v>
          </cell>
          <cell r="AR2685">
            <v>9.7500000000000003E-2</v>
          </cell>
          <cell r="AS2685">
            <v>20.47935</v>
          </cell>
          <cell r="BA2685" t="str">
            <v>ELETRICA</v>
          </cell>
        </row>
        <row r="2686">
          <cell r="G2686" t="str">
            <v>SEPARADO</v>
          </cell>
          <cell r="H2686" t="str">
            <v>006570</v>
          </cell>
          <cell r="AP2686" t="str">
            <v>PA</v>
          </cell>
          <cell r="AQ2686">
            <v>78.838709677419303</v>
          </cell>
          <cell r="AR2686">
            <v>0</v>
          </cell>
          <cell r="AS2686">
            <v>78.838709677419303</v>
          </cell>
          <cell r="BA2686" t="e">
            <v>#N/A</v>
          </cell>
        </row>
        <row r="2687">
          <cell r="G2687" t="str">
            <v>SEPARADO</v>
          </cell>
          <cell r="H2687" t="str">
            <v>006570</v>
          </cell>
          <cell r="AP2687" t="str">
            <v>PA</v>
          </cell>
          <cell r="AQ2687">
            <v>5.58</v>
          </cell>
          <cell r="AS2687">
            <v>66.960000000000008</v>
          </cell>
          <cell r="BA2687" t="str">
            <v>KANBAN</v>
          </cell>
        </row>
        <row r="2688">
          <cell r="G2688" t="str">
            <v>SEPARADO</v>
          </cell>
          <cell r="H2688" t="str">
            <v>006570</v>
          </cell>
          <cell r="AP2688" t="str">
            <v>PA</v>
          </cell>
          <cell r="AQ2688">
            <v>5.1099999999999994</v>
          </cell>
          <cell r="AS2688">
            <v>40.879999999999995</v>
          </cell>
          <cell r="BA2688" t="str">
            <v>KANBAN</v>
          </cell>
        </row>
        <row r="2689">
          <cell r="G2689" t="str">
            <v>KANBAN</v>
          </cell>
          <cell r="H2689" t="str">
            <v>006570</v>
          </cell>
          <cell r="AP2689" t="str">
            <v>PA</v>
          </cell>
          <cell r="AQ2689">
            <v>0.85</v>
          </cell>
          <cell r="AR2689">
            <v>0</v>
          </cell>
          <cell r="AS2689">
            <v>17</v>
          </cell>
          <cell r="BA2689" t="e">
            <v>#N/A</v>
          </cell>
        </row>
        <row r="2690">
          <cell r="G2690" t="str">
            <v>SEPARADO</v>
          </cell>
          <cell r="H2690" t="str">
            <v>006570</v>
          </cell>
          <cell r="AP2690" t="str">
            <v>PA</v>
          </cell>
          <cell r="AQ2690">
            <v>26.88</v>
          </cell>
          <cell r="AR2690">
            <v>0</v>
          </cell>
          <cell r="AS2690">
            <v>53.76</v>
          </cell>
          <cell r="BA2690" t="str">
            <v>MECANICA</v>
          </cell>
        </row>
        <row r="2691">
          <cell r="G2691" t="str">
            <v>SEPARADO</v>
          </cell>
          <cell r="H2691" t="str">
            <v>006570</v>
          </cell>
          <cell r="AP2691" t="str">
            <v>PA</v>
          </cell>
          <cell r="AQ2691">
            <v>26.88</v>
          </cell>
          <cell r="AR2691">
            <v>0</v>
          </cell>
          <cell r="AS2691">
            <v>26.88</v>
          </cell>
          <cell r="BA2691" t="str">
            <v>MECANICA</v>
          </cell>
        </row>
        <row r="2692">
          <cell r="G2692" t="str">
            <v>FÁBRICA</v>
          </cell>
          <cell r="H2692" t="str">
            <v>006570</v>
          </cell>
          <cell r="AP2692" t="str">
            <v>PA</v>
          </cell>
          <cell r="AQ2692">
            <v>8.34</v>
          </cell>
          <cell r="AR2692">
            <v>0</v>
          </cell>
          <cell r="AS2692">
            <v>8.34</v>
          </cell>
          <cell r="BA2692" t="str">
            <v>MECANICA</v>
          </cell>
        </row>
        <row r="2693">
          <cell r="G2693" t="str">
            <v>SEPARADO</v>
          </cell>
          <cell r="H2693" t="str">
            <v>006570</v>
          </cell>
          <cell r="AP2693" t="str">
            <v>PA</v>
          </cell>
          <cell r="AQ2693">
            <v>26.88</v>
          </cell>
          <cell r="AR2693">
            <v>0</v>
          </cell>
          <cell r="AS2693">
            <v>26.88</v>
          </cell>
          <cell r="BA2693" t="str">
            <v>MECANICA</v>
          </cell>
        </row>
        <row r="2694">
          <cell r="G2694" t="str">
            <v>SEPARADO</v>
          </cell>
          <cell r="H2694" t="str">
            <v>006570</v>
          </cell>
          <cell r="AP2694" t="str">
            <v>PA</v>
          </cell>
          <cell r="AQ2694">
            <v>26.88</v>
          </cell>
          <cell r="AR2694">
            <v>0</v>
          </cell>
          <cell r="AS2694">
            <v>53.76</v>
          </cell>
          <cell r="BA2694" t="str">
            <v>MECANICA</v>
          </cell>
        </row>
        <row r="2695">
          <cell r="G2695" t="str">
            <v>SEPARADO</v>
          </cell>
          <cell r="H2695" t="str">
            <v>006570</v>
          </cell>
          <cell r="AP2695" t="str">
            <v>PA</v>
          </cell>
          <cell r="AQ2695">
            <v>26.88</v>
          </cell>
          <cell r="AR2695">
            <v>0</v>
          </cell>
          <cell r="AS2695">
            <v>26.88</v>
          </cell>
          <cell r="BA2695" t="str">
            <v>MECANICA</v>
          </cell>
        </row>
        <row r="2696">
          <cell r="G2696" t="str">
            <v>SEPARADO</v>
          </cell>
          <cell r="H2696" t="str">
            <v>006570</v>
          </cell>
          <cell r="AP2696" t="str">
            <v>PA</v>
          </cell>
          <cell r="AQ2696">
            <v>18.23</v>
          </cell>
          <cell r="AS2696">
            <v>18.23</v>
          </cell>
          <cell r="BA2696" t="str">
            <v>MECANICA</v>
          </cell>
        </row>
        <row r="2697">
          <cell r="G2697" t="str">
            <v>FALTA</v>
          </cell>
          <cell r="H2697" t="str">
            <v>006570</v>
          </cell>
          <cell r="AP2697" t="str">
            <v>PAGO</v>
          </cell>
          <cell r="AQ2697">
            <v>26.88</v>
          </cell>
          <cell r="AR2697">
            <v>0</v>
          </cell>
          <cell r="AS2697">
            <v>26.88</v>
          </cell>
          <cell r="BA2697" t="str">
            <v>MECANICA</v>
          </cell>
        </row>
        <row r="2698">
          <cell r="G2698" t="str">
            <v>SEPARADO</v>
          </cell>
          <cell r="H2698" t="str">
            <v>006570</v>
          </cell>
          <cell r="AP2698" t="str">
            <v>PA</v>
          </cell>
          <cell r="AQ2698">
            <v>190.69</v>
          </cell>
          <cell r="AS2698">
            <v>190.69</v>
          </cell>
          <cell r="BA2698" t="str">
            <v>MECANICA</v>
          </cell>
        </row>
        <row r="2699">
          <cell r="G2699" t="str">
            <v>SEPARADO</v>
          </cell>
          <cell r="H2699" t="str">
            <v>006570</v>
          </cell>
          <cell r="AP2699" t="str">
            <v>PA</v>
          </cell>
          <cell r="AQ2699">
            <v>26.88</v>
          </cell>
          <cell r="AR2699">
            <v>0</v>
          </cell>
          <cell r="AS2699">
            <v>26.88</v>
          </cell>
          <cell r="BA2699" t="str">
            <v>MECANICA</v>
          </cell>
        </row>
        <row r="2700">
          <cell r="G2700" t="str">
            <v>FALTA</v>
          </cell>
          <cell r="H2700" t="str">
            <v>006570</v>
          </cell>
          <cell r="AP2700" t="str">
            <v>PAGO</v>
          </cell>
          <cell r="AQ2700">
            <v>4.1500000000000004</v>
          </cell>
          <cell r="AR2700">
            <v>0</v>
          </cell>
          <cell r="AS2700">
            <v>8.3000000000000007</v>
          </cell>
          <cell r="BA2700" t="str">
            <v>MECANICA</v>
          </cell>
        </row>
        <row r="2701">
          <cell r="G2701" t="str">
            <v>SEPARADO</v>
          </cell>
          <cell r="H2701" t="str">
            <v>006570</v>
          </cell>
          <cell r="AP2701" t="str">
            <v>PA</v>
          </cell>
          <cell r="AQ2701">
            <v>0</v>
          </cell>
          <cell r="AS2701">
            <v>0</v>
          </cell>
          <cell r="BA2701" t="str">
            <v>KANBAN</v>
          </cell>
        </row>
        <row r="2702">
          <cell r="G2702" t="str">
            <v>SEPARADO</v>
          </cell>
          <cell r="H2702" t="str">
            <v>006570</v>
          </cell>
          <cell r="AP2702" t="str">
            <v>PA</v>
          </cell>
          <cell r="AQ2702">
            <v>35.25</v>
          </cell>
          <cell r="AS2702">
            <v>35.25</v>
          </cell>
          <cell r="BA2702" t="str">
            <v>MECANICA</v>
          </cell>
        </row>
        <row r="2703">
          <cell r="G2703" t="str">
            <v>SEPARADO</v>
          </cell>
          <cell r="H2703" t="str">
            <v>006570</v>
          </cell>
          <cell r="AP2703" t="str">
            <v>PA</v>
          </cell>
          <cell r="AQ2703">
            <v>62.82</v>
          </cell>
          <cell r="AR2703">
            <v>0</v>
          </cell>
          <cell r="AS2703">
            <v>62.82</v>
          </cell>
          <cell r="BA2703" t="str">
            <v>MECANICA</v>
          </cell>
        </row>
        <row r="2704">
          <cell r="G2704" t="str">
            <v>SEPARADO</v>
          </cell>
          <cell r="H2704" t="str">
            <v>006570</v>
          </cell>
          <cell r="AP2704" t="str">
            <v>PA</v>
          </cell>
          <cell r="AQ2704">
            <v>27.95</v>
          </cell>
          <cell r="AR2704">
            <v>6.5000000000000002E-2</v>
          </cell>
          <cell r="AS2704">
            <v>29.766749999999998</v>
          </cell>
          <cell r="BA2704" t="str">
            <v>ELETRICA</v>
          </cell>
        </row>
        <row r="2705">
          <cell r="G2705" t="str">
            <v>SEPARADO</v>
          </cell>
          <cell r="H2705" t="str">
            <v>006570</v>
          </cell>
          <cell r="AP2705" t="str">
            <v>PA</v>
          </cell>
          <cell r="AQ2705">
            <v>0</v>
          </cell>
          <cell r="AS2705">
            <v>0</v>
          </cell>
          <cell r="BA2705" t="str">
            <v>ELETRICA</v>
          </cell>
        </row>
        <row r="2706">
          <cell r="G2706" t="str">
            <v>SEPARADO</v>
          </cell>
          <cell r="H2706" t="str">
            <v>006570</v>
          </cell>
          <cell r="AP2706" t="str">
            <v>PA</v>
          </cell>
          <cell r="AQ2706">
            <v>0</v>
          </cell>
          <cell r="AS2706">
            <v>0</v>
          </cell>
          <cell r="BA2706" t="str">
            <v>ELETRICA</v>
          </cell>
        </row>
        <row r="2707">
          <cell r="G2707" t="str">
            <v>SEPARADO</v>
          </cell>
          <cell r="H2707" t="str">
            <v>006570</v>
          </cell>
          <cell r="AP2707" t="str">
            <v>PA</v>
          </cell>
          <cell r="AQ2707">
            <v>10.2811</v>
          </cell>
          <cell r="AS2707">
            <v>5.1405500000000002</v>
          </cell>
          <cell r="BA2707" t="str">
            <v>KANBAN</v>
          </cell>
        </row>
        <row r="2708">
          <cell r="G2708" t="str">
            <v>SEPARADO</v>
          </cell>
          <cell r="H2708" t="str">
            <v>006570</v>
          </cell>
          <cell r="AP2708" t="str">
            <v>PA</v>
          </cell>
          <cell r="AQ2708">
            <v>40.83</v>
          </cell>
          <cell r="AR2708">
            <v>9.7500000000000003E-2</v>
          </cell>
          <cell r="AS2708">
            <v>44.810924999999997</v>
          </cell>
          <cell r="BA2708" t="e">
            <v>#N/A</v>
          </cell>
        </row>
        <row r="2709">
          <cell r="G2709" t="str">
            <v>SEPARADO</v>
          </cell>
          <cell r="H2709" t="str">
            <v>006570</v>
          </cell>
          <cell r="AP2709" t="str">
            <v>FATURAMENTO</v>
          </cell>
          <cell r="AQ2709">
            <v>27.02</v>
          </cell>
          <cell r="AR2709">
            <v>0</v>
          </cell>
          <cell r="AS2709">
            <v>27.02</v>
          </cell>
          <cell r="BA2709" t="e">
            <v>#N/A</v>
          </cell>
        </row>
        <row r="2710">
          <cell r="G2710" t="str">
            <v>SEPARADO</v>
          </cell>
          <cell r="H2710" t="str">
            <v>006570</v>
          </cell>
          <cell r="AP2710" t="str">
            <v>PA</v>
          </cell>
          <cell r="AQ2710">
            <v>48.61</v>
          </cell>
          <cell r="AS2710">
            <v>97.22</v>
          </cell>
          <cell r="BA2710" t="str">
            <v>ELETRICA</v>
          </cell>
        </row>
        <row r="2711">
          <cell r="G2711" t="str">
            <v>SEPARADO</v>
          </cell>
          <cell r="H2711" t="str">
            <v>006570</v>
          </cell>
          <cell r="AP2711" t="str">
            <v>PA</v>
          </cell>
          <cell r="AQ2711">
            <v>35</v>
          </cell>
          <cell r="AS2711">
            <v>35</v>
          </cell>
          <cell r="BA2711" t="e">
            <v>#N/A</v>
          </cell>
        </row>
        <row r="2712">
          <cell r="G2712" t="str">
            <v>SEPARADO</v>
          </cell>
          <cell r="H2712" t="str">
            <v>006570</v>
          </cell>
          <cell r="AP2712" t="str">
            <v>PA</v>
          </cell>
          <cell r="AQ2712">
            <v>5.86</v>
          </cell>
          <cell r="AR2712">
            <v>0</v>
          </cell>
          <cell r="AS2712">
            <v>23.44</v>
          </cell>
          <cell r="BA2712" t="e">
            <v>#N/A</v>
          </cell>
        </row>
        <row r="2713">
          <cell r="G2713" t="str">
            <v>SEPARADO</v>
          </cell>
          <cell r="H2713" t="str">
            <v>006570</v>
          </cell>
          <cell r="AP2713" t="str">
            <v>PA</v>
          </cell>
          <cell r="AQ2713">
            <v>842.74</v>
          </cell>
          <cell r="AR2713">
            <v>0</v>
          </cell>
          <cell r="AS2713">
            <v>842.74</v>
          </cell>
          <cell r="BA2713" t="str">
            <v>ELETRICA</v>
          </cell>
        </row>
        <row r="2714">
          <cell r="G2714" t="str">
            <v>SEPARADO</v>
          </cell>
          <cell r="H2714" t="str">
            <v>006570</v>
          </cell>
          <cell r="AP2714" t="str">
            <v>PA</v>
          </cell>
          <cell r="AQ2714">
            <v>466.33</v>
          </cell>
          <cell r="AR2714">
            <v>0</v>
          </cell>
          <cell r="AS2714">
            <v>466.33</v>
          </cell>
          <cell r="BA2714" t="e">
            <v>#N/A</v>
          </cell>
        </row>
        <row r="2715">
          <cell r="G2715" t="str">
            <v>SEPARADO</v>
          </cell>
          <cell r="H2715" t="str">
            <v>006570</v>
          </cell>
          <cell r="AP2715" t="str">
            <v>PA</v>
          </cell>
          <cell r="AQ2715">
            <v>5.55</v>
          </cell>
          <cell r="AR2715">
            <v>9.7500000000000003E-2</v>
          </cell>
          <cell r="AS2715">
            <v>6.0911249999999999</v>
          </cell>
          <cell r="BA2715" t="str">
            <v>SHEET METAL</v>
          </cell>
        </row>
        <row r="2716">
          <cell r="G2716" t="str">
            <v>SEPARADO</v>
          </cell>
          <cell r="H2716" t="str">
            <v>006570</v>
          </cell>
          <cell r="AP2716" t="str">
            <v>PA</v>
          </cell>
          <cell r="AQ2716">
            <v>9.33</v>
          </cell>
          <cell r="AR2716">
            <v>9.7500000000000003E-2</v>
          </cell>
          <cell r="AS2716">
            <v>10.239675</v>
          </cell>
          <cell r="BA2716" t="str">
            <v>ELETRICA</v>
          </cell>
        </row>
        <row r="2717">
          <cell r="G2717" t="str">
            <v>SEPARADO</v>
          </cell>
          <cell r="H2717" t="str">
            <v>006570</v>
          </cell>
          <cell r="AP2717" t="str">
            <v>PA</v>
          </cell>
          <cell r="AQ2717">
            <v>40.97</v>
          </cell>
          <cell r="AR2717">
            <v>9.7500000000000003E-2</v>
          </cell>
          <cell r="AS2717">
            <v>44.964574999999996</v>
          </cell>
          <cell r="BA2717" t="str">
            <v>ELETRICA</v>
          </cell>
        </row>
        <row r="2718">
          <cell r="G2718" t="str">
            <v>FÁBRICA</v>
          </cell>
          <cell r="H2718" t="str">
            <v>006570</v>
          </cell>
          <cell r="AP2718" t="str">
            <v>PA</v>
          </cell>
          <cell r="AQ2718">
            <v>25.7</v>
          </cell>
          <cell r="AS2718">
            <v>25.7</v>
          </cell>
          <cell r="BA2718" t="str">
            <v>ELETRICA</v>
          </cell>
        </row>
        <row r="2719">
          <cell r="G2719" t="str">
            <v>SEPARADO</v>
          </cell>
          <cell r="H2719" t="str">
            <v>006570</v>
          </cell>
          <cell r="AP2719" t="str">
            <v>PA</v>
          </cell>
          <cell r="AQ2719">
            <v>2.4971000000000001</v>
          </cell>
          <cell r="AR2719">
            <v>0</v>
          </cell>
          <cell r="AS2719">
            <v>60.679530000000007</v>
          </cell>
          <cell r="BA2719" t="e">
            <v>#N/A</v>
          </cell>
        </row>
        <row r="2720">
          <cell r="G2720" t="str">
            <v>SEPARADO</v>
          </cell>
          <cell r="H2720" t="str">
            <v>006570</v>
          </cell>
          <cell r="AP2720" t="str">
            <v>PA</v>
          </cell>
          <cell r="AQ2720">
            <v>16.100000000000001</v>
          </cell>
          <cell r="AS2720">
            <v>16.100000000000001</v>
          </cell>
          <cell r="BA2720" t="str">
            <v>KANBAN</v>
          </cell>
        </row>
        <row r="2721">
          <cell r="G2721" t="str">
            <v>SEPARADO</v>
          </cell>
          <cell r="H2721" t="str">
            <v>006570</v>
          </cell>
          <cell r="AP2721" t="str">
            <v>PA</v>
          </cell>
          <cell r="AQ2721">
            <v>16.39</v>
          </cell>
          <cell r="AS2721">
            <v>16.39</v>
          </cell>
          <cell r="BA2721" t="str">
            <v>KANBAN</v>
          </cell>
        </row>
        <row r="2722">
          <cell r="G2722" t="str">
            <v>SEPARADO</v>
          </cell>
          <cell r="H2722" t="str">
            <v>006570</v>
          </cell>
          <cell r="AP2722" t="str">
            <v>PAGO</v>
          </cell>
          <cell r="AQ2722">
            <v>1.9</v>
          </cell>
          <cell r="AR2722">
            <v>9.7500000000000003E-2</v>
          </cell>
          <cell r="AS2722">
            <v>14.596749999999998</v>
          </cell>
          <cell r="BA2722" t="e">
            <v>#N/A</v>
          </cell>
        </row>
        <row r="2723">
          <cell r="G2723" t="str">
            <v>RETIRADO</v>
          </cell>
          <cell r="H2723" t="str">
            <v>006570</v>
          </cell>
          <cell r="AP2723" t="str">
            <v>PAGO</v>
          </cell>
          <cell r="AQ2723">
            <v>7.42</v>
          </cell>
          <cell r="AR2723">
            <v>9.7500000000000003E-2</v>
          </cell>
          <cell r="AS2723">
            <v>8.1434499999999996</v>
          </cell>
          <cell r="BA2723" t="e">
            <v>#N/A</v>
          </cell>
        </row>
        <row r="2724">
          <cell r="G2724" t="str">
            <v>SEPARADO</v>
          </cell>
          <cell r="H2724" t="str">
            <v>006570</v>
          </cell>
          <cell r="AP2724" t="str">
            <v>PAGO</v>
          </cell>
          <cell r="AQ2724">
            <v>2.0099999999999998</v>
          </cell>
          <cell r="AR2724">
            <v>9.7500000000000003E-2</v>
          </cell>
          <cell r="AS2724">
            <v>2.2059749999999996</v>
          </cell>
          <cell r="BA2724" t="e">
            <v>#N/A</v>
          </cell>
        </row>
        <row r="2725">
          <cell r="G2725" t="str">
            <v>SEPARADO</v>
          </cell>
          <cell r="H2725" t="str">
            <v>006570</v>
          </cell>
          <cell r="AP2725" t="str">
            <v>PAGO</v>
          </cell>
          <cell r="AQ2725">
            <v>1.38</v>
          </cell>
          <cell r="AR2725">
            <v>9.7500000000000003E-2</v>
          </cell>
          <cell r="AS2725">
            <v>3.0290999999999997</v>
          </cell>
          <cell r="BA2725" t="e">
            <v>#N/A</v>
          </cell>
        </row>
        <row r="2726">
          <cell r="G2726" t="str">
            <v>FÁBRICA</v>
          </cell>
          <cell r="H2726" t="str">
            <v>006570</v>
          </cell>
          <cell r="AP2726" t="str">
            <v>PAGO</v>
          </cell>
          <cell r="AQ2726">
            <v>2.06</v>
          </cell>
          <cell r="AR2726">
            <v>9.7500000000000003E-2</v>
          </cell>
          <cell r="AS2726">
            <v>2.26085</v>
          </cell>
          <cell r="BA2726" t="e">
            <v>#N/A</v>
          </cell>
        </row>
        <row r="2727">
          <cell r="G2727" t="str">
            <v>SEPARADO</v>
          </cell>
          <cell r="H2727" t="str">
            <v>006570</v>
          </cell>
          <cell r="AP2727" t="str">
            <v>PA</v>
          </cell>
          <cell r="AQ2727">
            <v>170.95160000000001</v>
          </cell>
          <cell r="AR2727">
            <v>0</v>
          </cell>
          <cell r="AS2727">
            <v>34.190320000000007</v>
          </cell>
          <cell r="BA2727" t="str">
            <v>ELETRICA</v>
          </cell>
        </row>
        <row r="2728">
          <cell r="G2728" t="str">
            <v>SEPARADO</v>
          </cell>
          <cell r="H2728" t="str">
            <v>006570</v>
          </cell>
          <cell r="AP2728" t="str">
            <v>PA</v>
          </cell>
          <cell r="AQ2728">
            <v>92.68</v>
          </cell>
          <cell r="AR2728">
            <v>9.7500000000000003E-2</v>
          </cell>
          <cell r="AS2728">
            <v>101.7163</v>
          </cell>
          <cell r="BA2728" t="str">
            <v>ELETRICA</v>
          </cell>
        </row>
        <row r="2729">
          <cell r="G2729" t="str">
            <v>SEPARADO</v>
          </cell>
          <cell r="H2729" t="str">
            <v>006570</v>
          </cell>
          <cell r="AP2729" t="str">
            <v>PA</v>
          </cell>
          <cell r="AQ2729">
            <v>756.87</v>
          </cell>
          <cell r="AR2729">
            <v>3.2500000000000001E-2</v>
          </cell>
          <cell r="AS2729">
            <v>1562.9365499999999</v>
          </cell>
          <cell r="BA2729" t="e">
            <v>#N/A</v>
          </cell>
        </row>
        <row r="2730">
          <cell r="G2730" t="str">
            <v>SEPARADO</v>
          </cell>
          <cell r="H2730" t="str">
            <v>006570</v>
          </cell>
          <cell r="AP2730" t="str">
            <v>PA</v>
          </cell>
          <cell r="AQ2730">
            <v>0</v>
          </cell>
          <cell r="AS2730">
            <v>0</v>
          </cell>
          <cell r="BA2730" t="e">
            <v>#N/A</v>
          </cell>
        </row>
        <row r="2731">
          <cell r="G2731" t="str">
            <v>SEPARADO</v>
          </cell>
          <cell r="H2731" t="str">
            <v>006570</v>
          </cell>
          <cell r="AP2731" t="str">
            <v>PA</v>
          </cell>
          <cell r="AQ2731">
            <v>53.25</v>
          </cell>
          <cell r="AS2731">
            <v>53.25</v>
          </cell>
          <cell r="BA2731" t="e">
            <v>#N/A</v>
          </cell>
        </row>
        <row r="2732">
          <cell r="G2732" t="str">
            <v>SEPARADO</v>
          </cell>
          <cell r="H2732" t="str">
            <v>006570</v>
          </cell>
          <cell r="AP2732" t="str">
            <v>PA</v>
          </cell>
          <cell r="AQ2732">
            <v>70.95</v>
          </cell>
          <cell r="AS2732">
            <v>53.212500000000006</v>
          </cell>
          <cell r="BA2732" t="str">
            <v>ELETRICA</v>
          </cell>
        </row>
        <row r="2733">
          <cell r="G2733" t="str">
            <v>SEPARADO</v>
          </cell>
          <cell r="H2733" t="str">
            <v>006570</v>
          </cell>
          <cell r="AP2733" t="str">
            <v>PA</v>
          </cell>
          <cell r="AQ2733">
            <v>0</v>
          </cell>
          <cell r="AS2733">
            <v>0</v>
          </cell>
          <cell r="BA2733" t="e">
            <v>#N/A</v>
          </cell>
        </row>
        <row r="2734">
          <cell r="G2734" t="str">
            <v>SEPARADO</v>
          </cell>
          <cell r="H2734" t="str">
            <v>006570</v>
          </cell>
          <cell r="AP2734" t="str">
            <v>PA</v>
          </cell>
          <cell r="AQ2734">
            <v>28.688400000000001</v>
          </cell>
          <cell r="AR2734">
            <v>9.7500000000000003E-2</v>
          </cell>
          <cell r="AS2734">
            <v>125.94207600000001</v>
          </cell>
          <cell r="BA2734" t="e">
            <v>#N/A</v>
          </cell>
        </row>
        <row r="2735">
          <cell r="G2735" t="str">
            <v>SEPARADO</v>
          </cell>
          <cell r="H2735" t="str">
            <v>006570</v>
          </cell>
          <cell r="AP2735" t="str">
            <v>PA</v>
          </cell>
          <cell r="AQ2735">
            <v>0</v>
          </cell>
          <cell r="AS2735">
            <v>0</v>
          </cell>
          <cell r="BA2735" t="e">
            <v>#N/A</v>
          </cell>
        </row>
        <row r="2736">
          <cell r="G2736" t="str">
            <v>SEPARADO</v>
          </cell>
          <cell r="H2736" t="str">
            <v>006570</v>
          </cell>
          <cell r="AP2736" t="str">
            <v>FATURAMENTO</v>
          </cell>
          <cell r="AQ2736">
            <v>0</v>
          </cell>
          <cell r="AR2736">
            <v>0</v>
          </cell>
          <cell r="AS2736">
            <v>0</v>
          </cell>
          <cell r="BA2736" t="str">
            <v>ELETRICA</v>
          </cell>
        </row>
        <row r="2737">
          <cell r="G2737" t="str">
            <v>SEPARADO</v>
          </cell>
          <cell r="H2737" t="str">
            <v>006570</v>
          </cell>
          <cell r="AP2737" t="str">
            <v>FATURAMENTO</v>
          </cell>
          <cell r="AQ2737">
            <v>0</v>
          </cell>
          <cell r="AR2737">
            <v>0</v>
          </cell>
          <cell r="AS2737">
            <v>0</v>
          </cell>
          <cell r="BA2737" t="str">
            <v>SHEET METAL</v>
          </cell>
        </row>
        <row r="2738">
          <cell r="G2738" t="str">
            <v>SEPARADO</v>
          </cell>
          <cell r="H2738" t="str">
            <v>006570</v>
          </cell>
          <cell r="AP2738" t="str">
            <v>FATURAMENTO</v>
          </cell>
          <cell r="AQ2738">
            <v>24.125</v>
          </cell>
          <cell r="AR2738">
            <v>0</v>
          </cell>
          <cell r="AS2738">
            <v>24.125</v>
          </cell>
          <cell r="BA2738" t="e">
            <v>#N/A</v>
          </cell>
        </row>
        <row r="2739">
          <cell r="G2739" t="str">
            <v>SEPARADO</v>
          </cell>
          <cell r="H2739" t="str">
            <v>006570</v>
          </cell>
          <cell r="AP2739" t="str">
            <v>FATURAMENTO</v>
          </cell>
          <cell r="AQ2739">
            <v>24.125</v>
          </cell>
          <cell r="AR2739">
            <v>0</v>
          </cell>
          <cell r="AS2739">
            <v>48.25</v>
          </cell>
          <cell r="BA2739" t="e">
            <v>#N/A</v>
          </cell>
        </row>
        <row r="2740">
          <cell r="G2740" t="str">
            <v>SEPARADO</v>
          </cell>
          <cell r="H2740" t="str">
            <v>006570</v>
          </cell>
          <cell r="AP2740" t="str">
            <v>FATURAMENTO</v>
          </cell>
          <cell r="AQ2740">
            <v>627.25</v>
          </cell>
          <cell r="AR2740">
            <v>0</v>
          </cell>
          <cell r="AS2740">
            <v>627.25</v>
          </cell>
          <cell r="BA2740" t="e">
            <v>#N/A</v>
          </cell>
        </row>
        <row r="2741">
          <cell r="G2741" t="str">
            <v>SEPARADO</v>
          </cell>
          <cell r="H2741" t="str">
            <v>006570</v>
          </cell>
          <cell r="AP2741" t="str">
            <v>PA</v>
          </cell>
          <cell r="AQ2741">
            <v>0</v>
          </cell>
          <cell r="AS2741">
            <v>0</v>
          </cell>
          <cell r="BA2741" t="e">
            <v>#N/A</v>
          </cell>
        </row>
        <row r="2742">
          <cell r="G2742" t="str">
            <v>SEPARADO</v>
          </cell>
          <cell r="H2742" t="str">
            <v>006570</v>
          </cell>
          <cell r="AP2742" t="str">
            <v>PA</v>
          </cell>
          <cell r="AQ2742">
            <v>0</v>
          </cell>
          <cell r="AR2742">
            <v>0</v>
          </cell>
          <cell r="AS2742">
            <v>0</v>
          </cell>
          <cell r="BA2742" t="e">
            <v>#N/A</v>
          </cell>
        </row>
        <row r="2743">
          <cell r="G2743" t="str">
            <v>SEPARADO</v>
          </cell>
          <cell r="H2743" t="str">
            <v>006570</v>
          </cell>
          <cell r="AP2743" t="str">
            <v>PA</v>
          </cell>
          <cell r="AQ2743">
            <v>0</v>
          </cell>
          <cell r="AR2743">
            <v>0</v>
          </cell>
          <cell r="AS2743">
            <v>0</v>
          </cell>
          <cell r="BA2743" t="e">
            <v>#N/A</v>
          </cell>
        </row>
        <row r="2744">
          <cell r="G2744" t="str">
            <v>SEPARADO</v>
          </cell>
          <cell r="H2744" t="str">
            <v>006570</v>
          </cell>
          <cell r="AP2744" t="str">
            <v>PA</v>
          </cell>
          <cell r="AQ2744">
            <v>995.11</v>
          </cell>
          <cell r="AR2744">
            <v>0</v>
          </cell>
          <cell r="AS2744">
            <v>995.11</v>
          </cell>
          <cell r="BA2744" t="str">
            <v>ELETRICA</v>
          </cell>
        </row>
        <row r="2745">
          <cell r="G2745" t="str">
            <v>SEPARADO</v>
          </cell>
          <cell r="H2745" t="str">
            <v>006572</v>
          </cell>
          <cell r="AP2745" t="str">
            <v>PA</v>
          </cell>
          <cell r="AQ2745">
            <v>210.79</v>
          </cell>
          <cell r="AS2745">
            <v>210.79</v>
          </cell>
          <cell r="BA2745" t="str">
            <v>ELETRICA</v>
          </cell>
        </row>
        <row r="2746">
          <cell r="G2746" t="str">
            <v>SEPARADO</v>
          </cell>
          <cell r="H2746" t="str">
            <v>006572</v>
          </cell>
          <cell r="AP2746" t="str">
            <v>PA</v>
          </cell>
          <cell r="AQ2746">
            <v>0</v>
          </cell>
          <cell r="AS2746">
            <v>0</v>
          </cell>
          <cell r="BA2746" t="e">
            <v>#N/A</v>
          </cell>
        </row>
        <row r="2747">
          <cell r="G2747" t="str">
            <v>SEPARADO</v>
          </cell>
          <cell r="H2747" t="str">
            <v>006572</v>
          </cell>
          <cell r="AP2747" t="str">
            <v>PA</v>
          </cell>
          <cell r="AQ2747">
            <v>53.25</v>
          </cell>
          <cell r="AS2747">
            <v>149.1</v>
          </cell>
          <cell r="BA2747" t="e">
            <v>#N/A</v>
          </cell>
        </row>
        <row r="2748">
          <cell r="G2748" t="str">
            <v>SEPARADO</v>
          </cell>
          <cell r="H2748" t="str">
            <v>006572</v>
          </cell>
          <cell r="AP2748" t="str">
            <v>PA</v>
          </cell>
          <cell r="AQ2748">
            <v>9.06</v>
          </cell>
          <cell r="AS2748">
            <v>18.12</v>
          </cell>
          <cell r="BA2748" t="str">
            <v>ELETRICA</v>
          </cell>
        </row>
        <row r="2749">
          <cell r="G2749" t="str">
            <v>SEPARADO</v>
          </cell>
          <cell r="H2749" t="str">
            <v>006572</v>
          </cell>
          <cell r="AP2749" t="str">
            <v>FATURAMENTO</v>
          </cell>
          <cell r="AQ2749">
            <v>33.774999999999999</v>
          </cell>
          <cell r="AR2749">
            <v>0</v>
          </cell>
          <cell r="AS2749">
            <v>135.1</v>
          </cell>
          <cell r="BA2749">
            <v>0</v>
          </cell>
        </row>
        <row r="2750">
          <cell r="G2750" t="str">
            <v>SEPARADO</v>
          </cell>
          <cell r="H2750" t="str">
            <v>006572</v>
          </cell>
          <cell r="AP2750" t="str">
            <v>PA</v>
          </cell>
          <cell r="AQ2750">
            <v>14</v>
          </cell>
          <cell r="AS2750">
            <v>14</v>
          </cell>
          <cell r="BA2750" t="str">
            <v>MECANICA</v>
          </cell>
        </row>
        <row r="2751">
          <cell r="G2751" t="str">
            <v>SEPARADO</v>
          </cell>
          <cell r="H2751" t="str">
            <v>006572</v>
          </cell>
          <cell r="AP2751" t="str">
            <v>PA</v>
          </cell>
          <cell r="AQ2751">
            <v>0</v>
          </cell>
          <cell r="AS2751">
            <v>0</v>
          </cell>
          <cell r="BA2751" t="e">
            <v>#N/A</v>
          </cell>
        </row>
        <row r="2752">
          <cell r="G2752" t="str">
            <v>KANBAN</v>
          </cell>
          <cell r="H2752" t="str">
            <v>006572</v>
          </cell>
          <cell r="AP2752" t="str">
            <v>PA</v>
          </cell>
          <cell r="AQ2752">
            <v>1.1499999999999999</v>
          </cell>
          <cell r="AS2752">
            <v>23</v>
          </cell>
          <cell r="BA2752" t="e">
            <v>#N/A</v>
          </cell>
        </row>
        <row r="2753">
          <cell r="G2753" t="str">
            <v>FALTA</v>
          </cell>
          <cell r="H2753" t="str">
            <v>006572</v>
          </cell>
          <cell r="AP2753" t="str">
            <v>FATURAMENTO</v>
          </cell>
          <cell r="AQ2753">
            <v>24.125</v>
          </cell>
          <cell r="AR2753">
            <v>0</v>
          </cell>
          <cell r="AS2753">
            <v>48.25</v>
          </cell>
          <cell r="BA2753" t="str">
            <v>MECANICA</v>
          </cell>
        </row>
        <row r="2754">
          <cell r="G2754" t="str">
            <v>SEPARADO</v>
          </cell>
          <cell r="H2754" t="str">
            <v>006572</v>
          </cell>
          <cell r="AP2754" t="str">
            <v>PA</v>
          </cell>
          <cell r="AQ2754">
            <v>8548.9321</v>
          </cell>
          <cell r="AS2754">
            <v>8548.9321</v>
          </cell>
          <cell r="BA2754" t="str">
            <v>ELETRICA</v>
          </cell>
        </row>
        <row r="2755">
          <cell r="G2755" t="str">
            <v>FALTA</v>
          </cell>
          <cell r="H2755" t="str">
            <v>006572</v>
          </cell>
          <cell r="AP2755" t="str">
            <v>PAGO</v>
          </cell>
          <cell r="AQ2755">
            <v>4.1500000000000004</v>
          </cell>
          <cell r="AR2755">
            <v>0</v>
          </cell>
          <cell r="AS2755">
            <v>16.600000000000001</v>
          </cell>
          <cell r="BA2755" t="str">
            <v>MECANICA</v>
          </cell>
        </row>
        <row r="2756">
          <cell r="G2756" t="str">
            <v>SEPARADO</v>
          </cell>
          <cell r="H2756" t="str">
            <v>006572</v>
          </cell>
          <cell r="AP2756" t="str">
            <v>PA</v>
          </cell>
          <cell r="AQ2756">
            <v>28</v>
          </cell>
          <cell r="AR2756">
            <v>6.5000000000000002E-2</v>
          </cell>
          <cell r="AS2756">
            <v>29.82</v>
          </cell>
          <cell r="BA2756" t="str">
            <v>MECANICA</v>
          </cell>
        </row>
        <row r="2757">
          <cell r="G2757" t="str">
            <v>FÁBRICA</v>
          </cell>
          <cell r="H2757" t="str">
            <v>006572</v>
          </cell>
          <cell r="AP2757" t="str">
            <v>PA</v>
          </cell>
          <cell r="AQ2757">
            <v>5</v>
          </cell>
          <cell r="AR2757">
            <v>0</v>
          </cell>
          <cell r="AS2757">
            <v>5</v>
          </cell>
          <cell r="BA2757" t="str">
            <v>MECANICA</v>
          </cell>
        </row>
        <row r="2758">
          <cell r="G2758" t="str">
            <v>FÁBRICA</v>
          </cell>
          <cell r="H2758" t="str">
            <v>006572</v>
          </cell>
          <cell r="AP2758" t="str">
            <v>PA</v>
          </cell>
          <cell r="AQ2758">
            <v>6</v>
          </cell>
          <cell r="AR2758">
            <v>0</v>
          </cell>
          <cell r="AS2758">
            <v>6</v>
          </cell>
          <cell r="BA2758" t="str">
            <v>MECANICA</v>
          </cell>
        </row>
        <row r="2759">
          <cell r="G2759" t="str">
            <v>KANBAN</v>
          </cell>
          <cell r="H2759" t="str">
            <v>006572</v>
          </cell>
          <cell r="AP2759" t="str">
            <v>PA</v>
          </cell>
          <cell r="AQ2759">
            <v>102.78</v>
          </cell>
          <cell r="AS2759">
            <v>61.667999999999999</v>
          </cell>
          <cell r="BA2759" t="str">
            <v>KANBAN</v>
          </cell>
        </row>
        <row r="2760">
          <cell r="G2760" t="str">
            <v>KANBAN</v>
          </cell>
          <cell r="H2760" t="str">
            <v>006572</v>
          </cell>
          <cell r="AP2760" t="str">
            <v>PA</v>
          </cell>
          <cell r="AQ2760">
            <v>138.6</v>
          </cell>
          <cell r="AS2760">
            <v>83.16</v>
          </cell>
          <cell r="BA2760" t="str">
            <v>KANBAN</v>
          </cell>
        </row>
        <row r="2761">
          <cell r="G2761" t="str">
            <v>SEPARADO</v>
          </cell>
          <cell r="H2761" t="str">
            <v>006572</v>
          </cell>
          <cell r="AP2761" t="str">
            <v>PA</v>
          </cell>
          <cell r="AQ2761">
            <v>25322.58</v>
          </cell>
          <cell r="AR2761">
            <v>0</v>
          </cell>
          <cell r="AS2761">
            <v>25322.58</v>
          </cell>
          <cell r="BA2761" t="str">
            <v>MOTOR</v>
          </cell>
        </row>
        <row r="2762">
          <cell r="G2762" t="str">
            <v>RETIRADO</v>
          </cell>
          <cell r="H2762" t="str">
            <v>006572</v>
          </cell>
          <cell r="AP2762" t="str">
            <v>PA</v>
          </cell>
          <cell r="AQ2762">
            <v>25322.58</v>
          </cell>
          <cell r="AR2762">
            <v>0</v>
          </cell>
          <cell r="AS2762">
            <v>25322.58</v>
          </cell>
          <cell r="BA2762" t="str">
            <v>MOTOR</v>
          </cell>
        </row>
        <row r="2763">
          <cell r="G2763" t="str">
            <v>SEPARADO</v>
          </cell>
          <cell r="H2763" t="str">
            <v>006572</v>
          </cell>
          <cell r="AP2763" t="str">
            <v>PA</v>
          </cell>
          <cell r="AQ2763">
            <v>10554.29</v>
          </cell>
          <cell r="AR2763">
            <v>0</v>
          </cell>
          <cell r="AS2763">
            <v>10554.29</v>
          </cell>
          <cell r="BA2763" t="str">
            <v>ALTERNADOR</v>
          </cell>
        </row>
        <row r="2764">
          <cell r="G2764" t="str">
            <v>SEPARADO</v>
          </cell>
          <cell r="H2764" t="str">
            <v>006572</v>
          </cell>
          <cell r="AP2764" t="str">
            <v>PA</v>
          </cell>
          <cell r="AQ2764">
            <v>900</v>
          </cell>
          <cell r="AR2764">
            <v>0</v>
          </cell>
          <cell r="AS2764">
            <v>900</v>
          </cell>
          <cell r="BA2764" t="e">
            <v>#N/A</v>
          </cell>
        </row>
        <row r="2765">
          <cell r="G2765" t="str">
            <v>SEPARADO</v>
          </cell>
          <cell r="H2765" t="str">
            <v>006572</v>
          </cell>
          <cell r="AP2765" t="str">
            <v>PA</v>
          </cell>
          <cell r="AQ2765">
            <v>48</v>
          </cell>
          <cell r="AR2765">
            <v>0</v>
          </cell>
          <cell r="AS2765">
            <v>48</v>
          </cell>
          <cell r="BA2765" t="str">
            <v>SHEET METAL</v>
          </cell>
        </row>
        <row r="2766">
          <cell r="G2766" t="str">
            <v>SEPARADO</v>
          </cell>
          <cell r="H2766" t="str">
            <v>006572</v>
          </cell>
          <cell r="AP2766" t="str">
            <v>FATURAMENTO</v>
          </cell>
          <cell r="AQ2766">
            <v>72.375</v>
          </cell>
          <cell r="AR2766">
            <v>0</v>
          </cell>
          <cell r="AS2766">
            <v>72.375</v>
          </cell>
          <cell r="BA2766" t="str">
            <v>MECANICA</v>
          </cell>
        </row>
        <row r="2767">
          <cell r="G2767" t="str">
            <v>SEPARADO</v>
          </cell>
          <cell r="H2767" t="str">
            <v>006572</v>
          </cell>
          <cell r="AP2767" t="str">
            <v>FATURAMENTO</v>
          </cell>
          <cell r="AQ2767">
            <v>33.774999999999999</v>
          </cell>
          <cell r="AR2767">
            <v>0</v>
          </cell>
          <cell r="AS2767">
            <v>67.55</v>
          </cell>
          <cell r="BA2767" t="str">
            <v>MECANICA</v>
          </cell>
        </row>
        <row r="2768">
          <cell r="G2768" t="str">
            <v>SEPARADO</v>
          </cell>
          <cell r="H2768" t="str">
            <v>006572</v>
          </cell>
          <cell r="AP2768" t="str">
            <v>PA</v>
          </cell>
          <cell r="AQ2768">
            <v>1563.79</v>
          </cell>
          <cell r="AR2768">
            <v>0</v>
          </cell>
          <cell r="AS2768">
            <v>1563.79</v>
          </cell>
          <cell r="BA2768" t="str">
            <v>MECANICA</v>
          </cell>
        </row>
        <row r="2769">
          <cell r="G2769" t="str">
            <v>SEPARADO</v>
          </cell>
          <cell r="H2769" t="str">
            <v>006572</v>
          </cell>
          <cell r="AP2769" t="str">
            <v>FATURAMENTO</v>
          </cell>
          <cell r="AQ2769">
            <v>33.774999999999999</v>
          </cell>
          <cell r="AR2769">
            <v>0</v>
          </cell>
          <cell r="AS2769">
            <v>67.55</v>
          </cell>
          <cell r="BA2769" t="str">
            <v>MECANICA</v>
          </cell>
        </row>
        <row r="2770">
          <cell r="G2770" t="str">
            <v>SEPARADO</v>
          </cell>
          <cell r="H2770" t="str">
            <v>006572</v>
          </cell>
          <cell r="AP2770" t="str">
            <v>FATURAMENTO</v>
          </cell>
          <cell r="AQ2770">
            <v>33.774999999999999</v>
          </cell>
          <cell r="AR2770">
            <v>0</v>
          </cell>
          <cell r="AS2770">
            <v>33.774999999999999</v>
          </cell>
          <cell r="BA2770" t="str">
            <v>SHEET METAL</v>
          </cell>
        </row>
        <row r="2771">
          <cell r="G2771" t="str">
            <v>SEPARADO</v>
          </cell>
          <cell r="H2771" t="str">
            <v>006572</v>
          </cell>
          <cell r="AP2771" t="str">
            <v>PA</v>
          </cell>
          <cell r="AQ2771">
            <v>145</v>
          </cell>
          <cell r="AR2771">
            <v>0</v>
          </cell>
          <cell r="AS2771">
            <v>145</v>
          </cell>
          <cell r="BA2771" t="str">
            <v>SHEET METAL</v>
          </cell>
        </row>
        <row r="2772">
          <cell r="G2772" t="str">
            <v>SEPARADO</v>
          </cell>
          <cell r="H2772" t="str">
            <v>006572</v>
          </cell>
          <cell r="AP2772" t="str">
            <v>PA</v>
          </cell>
          <cell r="AQ2772">
            <v>450</v>
          </cell>
          <cell r="AR2772">
            <v>0</v>
          </cell>
          <cell r="AS2772">
            <v>450</v>
          </cell>
          <cell r="BA2772" t="str">
            <v>ELETRICA</v>
          </cell>
        </row>
        <row r="2773">
          <cell r="G2773" t="str">
            <v>SEPARADO</v>
          </cell>
          <cell r="H2773" t="str">
            <v>006572</v>
          </cell>
          <cell r="AP2773" t="str">
            <v>FATURAMENTO</v>
          </cell>
          <cell r="AQ2773">
            <v>96.5</v>
          </cell>
          <cell r="AR2773">
            <v>0</v>
          </cell>
          <cell r="AS2773">
            <v>96.5</v>
          </cell>
          <cell r="BA2773" t="e">
            <v>#N/A</v>
          </cell>
        </row>
        <row r="2774">
          <cell r="G2774" t="str">
            <v>SEPARADO</v>
          </cell>
          <cell r="H2774" t="str">
            <v>006572</v>
          </cell>
          <cell r="AP2774" t="str">
            <v>FATURAMENTO</v>
          </cell>
          <cell r="AQ2774">
            <v>91.674999999999997</v>
          </cell>
          <cell r="AR2774">
            <v>0</v>
          </cell>
          <cell r="AS2774">
            <v>91.674999999999997</v>
          </cell>
          <cell r="BA2774" t="e">
            <v>#N/A</v>
          </cell>
        </row>
        <row r="2775">
          <cell r="G2775" t="str">
            <v>SEPARADO</v>
          </cell>
          <cell r="H2775" t="str">
            <v>006572</v>
          </cell>
          <cell r="AP2775" t="str">
            <v>FATURAMENTO</v>
          </cell>
          <cell r="AQ2775">
            <v>3377.5</v>
          </cell>
          <cell r="AR2775">
            <v>0</v>
          </cell>
          <cell r="AS2775">
            <v>3377.5</v>
          </cell>
          <cell r="BA2775" t="str">
            <v>CARENAGEM</v>
          </cell>
        </row>
        <row r="2776">
          <cell r="G2776" t="str">
            <v>SEPARADO</v>
          </cell>
          <cell r="H2776" t="str">
            <v>006572</v>
          </cell>
          <cell r="AP2776" t="str">
            <v>PA</v>
          </cell>
          <cell r="AQ2776">
            <v>1363.04</v>
          </cell>
          <cell r="AR2776">
            <v>6.5000000000000002E-2</v>
          </cell>
          <cell r="AS2776">
            <v>1451.6376</v>
          </cell>
          <cell r="BA2776" t="str">
            <v>MECANICA</v>
          </cell>
        </row>
        <row r="2777">
          <cell r="G2777" t="str">
            <v>SEPARADO</v>
          </cell>
          <cell r="H2777" t="str">
            <v>006572</v>
          </cell>
          <cell r="AP2777" t="str">
            <v>PA</v>
          </cell>
          <cell r="AQ2777">
            <v>772.34</v>
          </cell>
          <cell r="AR2777">
            <v>6.5000000000000002E-2</v>
          </cell>
          <cell r="AS2777">
            <v>822.5421</v>
          </cell>
          <cell r="BA2777" t="str">
            <v>MECANICA</v>
          </cell>
        </row>
        <row r="2778">
          <cell r="G2778" t="str">
            <v>SEPARADO</v>
          </cell>
          <cell r="H2778" t="str">
            <v>006572</v>
          </cell>
          <cell r="AP2778" t="str">
            <v>PA</v>
          </cell>
          <cell r="AQ2778">
            <v>209.6</v>
          </cell>
          <cell r="AR2778">
            <v>0</v>
          </cell>
          <cell r="AS2778">
            <v>209.6</v>
          </cell>
          <cell r="BA2778" t="str">
            <v>ELETRICA</v>
          </cell>
        </row>
        <row r="2779">
          <cell r="G2779" t="str">
            <v>SEPARADO</v>
          </cell>
          <cell r="H2779" t="str">
            <v>006572</v>
          </cell>
          <cell r="AP2779" t="str">
            <v>PA</v>
          </cell>
          <cell r="AQ2779">
            <v>441</v>
          </cell>
          <cell r="AR2779">
            <v>0</v>
          </cell>
          <cell r="AS2779">
            <v>441</v>
          </cell>
          <cell r="BA2779" t="str">
            <v>MECANICA</v>
          </cell>
        </row>
        <row r="2780">
          <cell r="G2780" t="str">
            <v>SEPARADO</v>
          </cell>
          <cell r="H2780" t="str">
            <v>006572</v>
          </cell>
          <cell r="AP2780" t="str">
            <v>PA</v>
          </cell>
          <cell r="AQ2780">
            <v>900</v>
          </cell>
          <cell r="AR2780">
            <v>3.2500000000000001E-2</v>
          </cell>
          <cell r="AS2780">
            <v>929.25</v>
          </cell>
          <cell r="BA2780" t="str">
            <v>MECANICA</v>
          </cell>
        </row>
        <row r="2781">
          <cell r="G2781" t="str">
            <v>SEPARADO</v>
          </cell>
          <cell r="H2781" t="str">
            <v>006572</v>
          </cell>
          <cell r="AP2781" t="str">
            <v>FATURAMENTO</v>
          </cell>
          <cell r="AQ2781">
            <v>965</v>
          </cell>
          <cell r="AR2781">
            <v>0</v>
          </cell>
          <cell r="AS2781">
            <v>965</v>
          </cell>
          <cell r="BA2781" t="str">
            <v>BASE</v>
          </cell>
        </row>
        <row r="2782">
          <cell r="G2782" t="str">
            <v>SEPARADO</v>
          </cell>
          <cell r="H2782" t="str">
            <v>006572</v>
          </cell>
          <cell r="AP2782" t="str">
            <v>PA</v>
          </cell>
          <cell r="AQ2782">
            <v>103.7</v>
          </cell>
          <cell r="AR2782">
            <v>0</v>
          </cell>
          <cell r="AS2782">
            <v>414.8</v>
          </cell>
          <cell r="BA2782" t="str">
            <v>MECANICA</v>
          </cell>
        </row>
        <row r="2783">
          <cell r="G2783" t="str">
            <v>SEPARADO</v>
          </cell>
          <cell r="H2783" t="str">
            <v>006572</v>
          </cell>
          <cell r="AP2783" t="str">
            <v>FATURAMENTO</v>
          </cell>
          <cell r="AQ2783">
            <v>241.25</v>
          </cell>
          <cell r="AR2783">
            <v>0</v>
          </cell>
          <cell r="AS2783">
            <v>241.25</v>
          </cell>
          <cell r="BA2783" t="e">
            <v>#N/A</v>
          </cell>
        </row>
        <row r="2784">
          <cell r="G2784" t="str">
            <v>SEPARADO</v>
          </cell>
          <cell r="H2784" t="str">
            <v>006572</v>
          </cell>
          <cell r="AP2784" t="str">
            <v>FATURAMENTO</v>
          </cell>
          <cell r="AQ2784">
            <v>241.25</v>
          </cell>
          <cell r="AR2784">
            <v>0</v>
          </cell>
          <cell r="AS2784">
            <v>241.25</v>
          </cell>
          <cell r="BA2784" t="e">
            <v>#N/A</v>
          </cell>
        </row>
        <row r="2785">
          <cell r="G2785" t="str">
            <v>SEPARADO</v>
          </cell>
          <cell r="H2785" t="str">
            <v>006572</v>
          </cell>
          <cell r="AP2785" t="str">
            <v>FATURAMENTO</v>
          </cell>
          <cell r="AQ2785">
            <v>731.47</v>
          </cell>
          <cell r="AR2785">
            <v>0</v>
          </cell>
          <cell r="AS2785">
            <v>731.47</v>
          </cell>
          <cell r="BA2785" t="e">
            <v>#N/A</v>
          </cell>
        </row>
        <row r="2786">
          <cell r="G2786" t="str">
            <v>SEPARADO</v>
          </cell>
          <cell r="H2786" t="str">
            <v>006572</v>
          </cell>
          <cell r="AP2786" t="str">
            <v>PA</v>
          </cell>
          <cell r="AQ2786">
            <v>6.4</v>
          </cell>
          <cell r="AR2786">
            <v>0</v>
          </cell>
          <cell r="AS2786">
            <v>19.200000000000003</v>
          </cell>
          <cell r="BA2786" t="str">
            <v>MECANICA</v>
          </cell>
        </row>
        <row r="2787">
          <cell r="G2787" t="str">
            <v>SEPARADO</v>
          </cell>
          <cell r="H2787" t="str">
            <v>006572</v>
          </cell>
          <cell r="AP2787" t="str">
            <v>FATURAMENTO</v>
          </cell>
          <cell r="AQ2787">
            <v>33.774999999999999</v>
          </cell>
          <cell r="AR2787">
            <v>0</v>
          </cell>
          <cell r="AS2787">
            <v>33.774999999999999</v>
          </cell>
          <cell r="BA2787" t="e">
            <v>#N/A</v>
          </cell>
        </row>
        <row r="2788">
          <cell r="G2788" t="str">
            <v>SEPARADO</v>
          </cell>
          <cell r="H2788" t="str">
            <v>006572</v>
          </cell>
          <cell r="AP2788" t="str">
            <v>FATURAMENTO</v>
          </cell>
          <cell r="AQ2788">
            <v>33.774999999999999</v>
          </cell>
          <cell r="AR2788">
            <v>0</v>
          </cell>
          <cell r="AS2788">
            <v>33.774999999999999</v>
          </cell>
          <cell r="BA2788" t="e">
            <v>#N/A</v>
          </cell>
        </row>
        <row r="2789">
          <cell r="G2789" t="str">
            <v>SEPARADO</v>
          </cell>
          <cell r="H2789" t="str">
            <v>006572</v>
          </cell>
          <cell r="AP2789" t="str">
            <v>FATURAMENTO</v>
          </cell>
          <cell r="AQ2789">
            <v>24.125</v>
          </cell>
          <cell r="AR2789">
            <v>0</v>
          </cell>
          <cell r="AS2789">
            <v>24.125</v>
          </cell>
          <cell r="BA2789" t="e">
            <v>#N/A</v>
          </cell>
        </row>
        <row r="2790">
          <cell r="G2790" t="str">
            <v>SEPARADO</v>
          </cell>
          <cell r="H2790" t="str">
            <v>006572</v>
          </cell>
          <cell r="AP2790" t="str">
            <v>FATURAMENTO</v>
          </cell>
          <cell r="AQ2790">
            <v>33.774999999999999</v>
          </cell>
          <cell r="AR2790">
            <v>0</v>
          </cell>
          <cell r="AS2790">
            <v>33.774999999999999</v>
          </cell>
          <cell r="BA2790" t="e">
            <v>#N/A</v>
          </cell>
        </row>
        <row r="2791">
          <cell r="G2791" t="str">
            <v>SEPARADO</v>
          </cell>
          <cell r="H2791" t="str">
            <v>006572</v>
          </cell>
          <cell r="AP2791" t="str">
            <v>PA</v>
          </cell>
          <cell r="AQ2791">
            <v>152.80000000000001</v>
          </cell>
          <cell r="AR2791">
            <v>6.5000000000000002E-2</v>
          </cell>
          <cell r="AS2791">
            <v>162.732</v>
          </cell>
          <cell r="BA2791" t="e">
            <v>#N/A</v>
          </cell>
        </row>
        <row r="2792">
          <cell r="G2792" t="str">
            <v>SEPARADO</v>
          </cell>
          <cell r="H2792" t="str">
            <v>006572</v>
          </cell>
          <cell r="AP2792" t="str">
            <v>PA</v>
          </cell>
          <cell r="AQ2792">
            <v>48.61</v>
          </cell>
          <cell r="AS2792">
            <v>48.61</v>
          </cell>
          <cell r="BA2792" t="str">
            <v>ELETRICA</v>
          </cell>
        </row>
        <row r="2793">
          <cell r="G2793" t="str">
            <v>SEPARADO</v>
          </cell>
          <cell r="H2793" t="str">
            <v>006572</v>
          </cell>
          <cell r="AP2793" t="str">
            <v>PA</v>
          </cell>
          <cell r="AQ2793">
            <v>5.86</v>
          </cell>
          <cell r="AR2793">
            <v>0</v>
          </cell>
          <cell r="AS2793">
            <v>11.72</v>
          </cell>
          <cell r="BA2793" t="e">
            <v>#N/A</v>
          </cell>
        </row>
        <row r="2794">
          <cell r="G2794" t="str">
            <v>SEPARADO</v>
          </cell>
          <cell r="H2794" t="str">
            <v>006572</v>
          </cell>
          <cell r="AP2794" t="str">
            <v>PA</v>
          </cell>
          <cell r="AQ2794">
            <v>91</v>
          </cell>
          <cell r="AR2794">
            <v>6.5000000000000002E-2</v>
          </cell>
          <cell r="AS2794">
            <v>290.745</v>
          </cell>
          <cell r="BA2794" t="e">
            <v>#N/A</v>
          </cell>
        </row>
        <row r="2795">
          <cell r="G2795" t="str">
            <v>SEPARADO</v>
          </cell>
          <cell r="H2795" t="str">
            <v>006572</v>
          </cell>
          <cell r="AP2795" t="str">
            <v>PA</v>
          </cell>
          <cell r="AQ2795">
            <v>9.33</v>
          </cell>
          <cell r="AR2795">
            <v>9.7500000000000003E-2</v>
          </cell>
          <cell r="AS2795">
            <v>20.47935</v>
          </cell>
          <cell r="BA2795" t="str">
            <v>ELETRICA</v>
          </cell>
        </row>
        <row r="2796">
          <cell r="G2796" t="str">
            <v>SEPARADO</v>
          </cell>
          <cell r="H2796" t="str">
            <v>006572</v>
          </cell>
          <cell r="AP2796" t="str">
            <v>PA</v>
          </cell>
          <cell r="AQ2796">
            <v>78.838709677419303</v>
          </cell>
          <cell r="AR2796">
            <v>0</v>
          </cell>
          <cell r="AS2796">
            <v>78.838709677419303</v>
          </cell>
          <cell r="BA2796" t="e">
            <v>#N/A</v>
          </cell>
        </row>
        <row r="2797">
          <cell r="G2797" t="str">
            <v>SEPARADO</v>
          </cell>
          <cell r="H2797" t="str">
            <v>006572</v>
          </cell>
          <cell r="AP2797" t="str">
            <v>PA</v>
          </cell>
          <cell r="AQ2797">
            <v>5.58</v>
          </cell>
          <cell r="AS2797">
            <v>66.960000000000008</v>
          </cell>
          <cell r="BA2797" t="str">
            <v>KANBAN</v>
          </cell>
        </row>
        <row r="2798">
          <cell r="G2798" t="str">
            <v>SEPARADO</v>
          </cell>
          <cell r="H2798" t="str">
            <v>006572</v>
          </cell>
          <cell r="AP2798" t="str">
            <v>PA</v>
          </cell>
          <cell r="AQ2798">
            <v>5.1099999999999994</v>
          </cell>
          <cell r="AS2798">
            <v>40.879999999999995</v>
          </cell>
          <cell r="BA2798" t="str">
            <v>KANBAN</v>
          </cell>
        </row>
        <row r="2799">
          <cell r="G2799" t="str">
            <v>KANBAN</v>
          </cell>
          <cell r="H2799" t="str">
            <v>006572</v>
          </cell>
          <cell r="AP2799" t="str">
            <v>PA</v>
          </cell>
          <cell r="AQ2799">
            <v>0.85</v>
          </cell>
          <cell r="AR2799">
            <v>0</v>
          </cell>
          <cell r="AS2799">
            <v>17</v>
          </cell>
          <cell r="BA2799" t="e">
            <v>#N/A</v>
          </cell>
        </row>
        <row r="2800">
          <cell r="G2800" t="str">
            <v>SEPARADO</v>
          </cell>
          <cell r="H2800" t="str">
            <v>006572</v>
          </cell>
          <cell r="AP2800" t="str">
            <v>PA</v>
          </cell>
          <cell r="AQ2800">
            <v>26.88</v>
          </cell>
          <cell r="AR2800">
            <v>0</v>
          </cell>
          <cell r="AS2800">
            <v>53.76</v>
          </cell>
          <cell r="BA2800" t="str">
            <v>MECANICA</v>
          </cell>
        </row>
        <row r="2801">
          <cell r="G2801" t="str">
            <v>SEPARADO</v>
          </cell>
          <cell r="H2801" t="str">
            <v>006572</v>
          </cell>
          <cell r="AP2801" t="str">
            <v>PA</v>
          </cell>
          <cell r="AQ2801">
            <v>26.88</v>
          </cell>
          <cell r="AR2801">
            <v>0</v>
          </cell>
          <cell r="AS2801">
            <v>26.88</v>
          </cell>
          <cell r="BA2801" t="str">
            <v>MECANICA</v>
          </cell>
        </row>
        <row r="2802">
          <cell r="G2802" t="str">
            <v>FÁBRICA</v>
          </cell>
          <cell r="H2802" t="str">
            <v>006572</v>
          </cell>
          <cell r="AP2802" t="str">
            <v>PA</v>
          </cell>
          <cell r="AQ2802">
            <v>8.34</v>
          </cell>
          <cell r="AR2802">
            <v>0</v>
          </cell>
          <cell r="AS2802">
            <v>8.34</v>
          </cell>
          <cell r="BA2802" t="str">
            <v>MECANICA</v>
          </cell>
        </row>
        <row r="2803">
          <cell r="G2803" t="str">
            <v>SEPARADO</v>
          </cell>
          <cell r="H2803" t="str">
            <v>006572</v>
          </cell>
          <cell r="AP2803" t="str">
            <v>PA</v>
          </cell>
          <cell r="AQ2803">
            <v>26.88</v>
          </cell>
          <cell r="AR2803">
            <v>0</v>
          </cell>
          <cell r="AS2803">
            <v>26.88</v>
          </cell>
          <cell r="BA2803" t="str">
            <v>MECANICA</v>
          </cell>
        </row>
        <row r="2804">
          <cell r="G2804" t="str">
            <v>SEPARADO</v>
          </cell>
          <cell r="H2804" t="str">
            <v>006572</v>
          </cell>
          <cell r="AP2804" t="str">
            <v>PA</v>
          </cell>
          <cell r="AQ2804">
            <v>26.88</v>
          </cell>
          <cell r="AR2804">
            <v>0</v>
          </cell>
          <cell r="AS2804">
            <v>53.76</v>
          </cell>
          <cell r="BA2804" t="str">
            <v>MECANICA</v>
          </cell>
        </row>
        <row r="2805">
          <cell r="G2805" t="str">
            <v>SEPARADO</v>
          </cell>
          <cell r="H2805" t="str">
            <v>006572</v>
          </cell>
          <cell r="AP2805" t="str">
            <v>PA</v>
          </cell>
          <cell r="AQ2805">
            <v>26.88</v>
          </cell>
          <cell r="AR2805">
            <v>0</v>
          </cell>
          <cell r="AS2805">
            <v>26.88</v>
          </cell>
          <cell r="BA2805" t="str">
            <v>MECANICA</v>
          </cell>
        </row>
        <row r="2806">
          <cell r="G2806" t="str">
            <v>SEPARADO</v>
          </cell>
          <cell r="H2806" t="str">
            <v>006572</v>
          </cell>
          <cell r="AP2806" t="str">
            <v>PA</v>
          </cell>
          <cell r="AQ2806">
            <v>18.23</v>
          </cell>
          <cell r="AS2806">
            <v>18.23</v>
          </cell>
          <cell r="BA2806" t="str">
            <v>MECANICA</v>
          </cell>
        </row>
        <row r="2807">
          <cell r="G2807" t="str">
            <v>FALTA</v>
          </cell>
          <cell r="H2807" t="str">
            <v>006572</v>
          </cell>
          <cell r="AP2807" t="str">
            <v>PAGO</v>
          </cell>
          <cell r="AQ2807">
            <v>26.88</v>
          </cell>
          <cell r="AR2807">
            <v>0</v>
          </cell>
          <cell r="AS2807">
            <v>26.88</v>
          </cell>
          <cell r="BA2807" t="str">
            <v>MECANICA</v>
          </cell>
        </row>
        <row r="2808">
          <cell r="G2808" t="str">
            <v>SEPARADO</v>
          </cell>
          <cell r="H2808" t="str">
            <v>006572</v>
          </cell>
          <cell r="AP2808" t="str">
            <v>PA</v>
          </cell>
          <cell r="AQ2808">
            <v>190.69</v>
          </cell>
          <cell r="AS2808">
            <v>190.69</v>
          </cell>
          <cell r="BA2808" t="str">
            <v>MECANICA</v>
          </cell>
        </row>
        <row r="2809">
          <cell r="G2809" t="str">
            <v>SEPARADO</v>
          </cell>
          <cell r="H2809" t="str">
            <v>006572</v>
          </cell>
          <cell r="AP2809" t="str">
            <v>PA</v>
          </cell>
          <cell r="AQ2809">
            <v>26.88</v>
          </cell>
          <cell r="AR2809">
            <v>0</v>
          </cell>
          <cell r="AS2809">
            <v>26.88</v>
          </cell>
          <cell r="BA2809" t="str">
            <v>MECANICA</v>
          </cell>
        </row>
        <row r="2810">
          <cell r="G2810" t="str">
            <v>FALTA</v>
          </cell>
          <cell r="H2810" t="str">
            <v>006572</v>
          </cell>
          <cell r="AP2810" t="str">
            <v>PAGO</v>
          </cell>
          <cell r="AQ2810">
            <v>4.1500000000000004</v>
          </cell>
          <cell r="AR2810">
            <v>0</v>
          </cell>
          <cell r="AS2810">
            <v>8.3000000000000007</v>
          </cell>
          <cell r="BA2810" t="str">
            <v>MECANICA</v>
          </cell>
        </row>
        <row r="2811">
          <cell r="G2811" t="str">
            <v>SEPARADO</v>
          </cell>
          <cell r="H2811" t="str">
            <v>006572</v>
          </cell>
          <cell r="AP2811" t="str">
            <v>PA</v>
          </cell>
          <cell r="AQ2811">
            <v>0</v>
          </cell>
          <cell r="AS2811">
            <v>0</v>
          </cell>
          <cell r="BA2811" t="str">
            <v>KANBAN</v>
          </cell>
        </row>
        <row r="2812">
          <cell r="G2812" t="str">
            <v>SEPARADO</v>
          </cell>
          <cell r="H2812" t="str">
            <v>006572</v>
          </cell>
          <cell r="AP2812" t="str">
            <v>PA</v>
          </cell>
          <cell r="AQ2812">
            <v>88.15</v>
          </cell>
          <cell r="AR2812">
            <v>0</v>
          </cell>
          <cell r="AS2812">
            <v>88.15</v>
          </cell>
          <cell r="BA2812" t="str">
            <v>MECANICA</v>
          </cell>
        </row>
        <row r="2813">
          <cell r="G2813" t="str">
            <v>SEPARADO</v>
          </cell>
          <cell r="H2813" t="str">
            <v>006572</v>
          </cell>
          <cell r="AP2813" t="str">
            <v>PA</v>
          </cell>
          <cell r="AQ2813">
            <v>62.82</v>
          </cell>
          <cell r="AR2813">
            <v>0</v>
          </cell>
          <cell r="AS2813">
            <v>62.82</v>
          </cell>
          <cell r="BA2813" t="str">
            <v>MECANICA</v>
          </cell>
        </row>
        <row r="2814">
          <cell r="G2814" t="str">
            <v>SEPARADO</v>
          </cell>
          <cell r="H2814" t="str">
            <v>006572</v>
          </cell>
          <cell r="AP2814" t="str">
            <v>PA</v>
          </cell>
          <cell r="AQ2814">
            <v>27.95</v>
          </cell>
          <cell r="AR2814">
            <v>6.5000000000000002E-2</v>
          </cell>
          <cell r="AS2814">
            <v>29.766749999999998</v>
          </cell>
          <cell r="BA2814" t="str">
            <v>ELETRICA</v>
          </cell>
        </row>
        <row r="2815">
          <cell r="G2815" t="str">
            <v>SEPARADO</v>
          </cell>
          <cell r="H2815" t="str">
            <v>006572</v>
          </cell>
          <cell r="AP2815" t="str">
            <v>PA</v>
          </cell>
          <cell r="AQ2815">
            <v>0</v>
          </cell>
          <cell r="AS2815">
            <v>0</v>
          </cell>
          <cell r="BA2815" t="str">
            <v>ELETRICA</v>
          </cell>
        </row>
        <row r="2816">
          <cell r="G2816" t="str">
            <v>SEPARADO</v>
          </cell>
          <cell r="H2816" t="str">
            <v>006572</v>
          </cell>
          <cell r="AP2816" t="str">
            <v>PA</v>
          </cell>
          <cell r="AQ2816">
            <v>0</v>
          </cell>
          <cell r="AS2816">
            <v>0</v>
          </cell>
          <cell r="BA2816" t="str">
            <v>ELETRICA</v>
          </cell>
        </row>
        <row r="2817">
          <cell r="G2817" t="str">
            <v>SEPARADO</v>
          </cell>
          <cell r="H2817" t="str">
            <v>006572</v>
          </cell>
          <cell r="AP2817" t="str">
            <v>PA</v>
          </cell>
          <cell r="AQ2817">
            <v>10.2811</v>
          </cell>
          <cell r="AS2817">
            <v>5.1405500000000002</v>
          </cell>
          <cell r="BA2817" t="str">
            <v>KANBAN</v>
          </cell>
        </row>
        <row r="2818">
          <cell r="G2818" t="str">
            <v>SEPARADO</v>
          </cell>
          <cell r="H2818" t="str">
            <v>006572</v>
          </cell>
          <cell r="AP2818" t="str">
            <v>PA</v>
          </cell>
          <cell r="AQ2818">
            <v>40.83</v>
          </cell>
          <cell r="AR2818">
            <v>9.7500000000000003E-2</v>
          </cell>
          <cell r="AS2818">
            <v>44.810924999999997</v>
          </cell>
          <cell r="BA2818" t="e">
            <v>#N/A</v>
          </cell>
        </row>
        <row r="2819">
          <cell r="G2819" t="str">
            <v>SEPARADO</v>
          </cell>
          <cell r="H2819" t="str">
            <v>006572</v>
          </cell>
          <cell r="AP2819" t="str">
            <v>FATURAMENTO</v>
          </cell>
          <cell r="AQ2819">
            <v>27.02</v>
          </cell>
          <cell r="AR2819">
            <v>0</v>
          </cell>
          <cell r="AS2819">
            <v>27.02</v>
          </cell>
          <cell r="BA2819" t="e">
            <v>#N/A</v>
          </cell>
        </row>
        <row r="2820">
          <cell r="G2820" t="str">
            <v>SEPARADO</v>
          </cell>
          <cell r="H2820" t="str">
            <v>006572</v>
          </cell>
          <cell r="AP2820" t="str">
            <v>PA</v>
          </cell>
          <cell r="AQ2820">
            <v>48.61</v>
          </cell>
          <cell r="AS2820">
            <v>97.22</v>
          </cell>
          <cell r="BA2820" t="str">
            <v>ELETRICA</v>
          </cell>
        </row>
        <row r="2821">
          <cell r="G2821" t="str">
            <v>SEPARADO</v>
          </cell>
          <cell r="H2821" t="str">
            <v>006572</v>
          </cell>
          <cell r="AP2821" t="str">
            <v>PA</v>
          </cell>
          <cell r="AQ2821">
            <v>35</v>
          </cell>
          <cell r="AS2821">
            <v>35</v>
          </cell>
          <cell r="BA2821" t="e">
            <v>#N/A</v>
          </cell>
        </row>
        <row r="2822">
          <cell r="G2822" t="str">
            <v>SEPARADO</v>
          </cell>
          <cell r="H2822" t="str">
            <v>006572</v>
          </cell>
          <cell r="AP2822" t="str">
            <v>PA</v>
          </cell>
          <cell r="AQ2822">
            <v>5.86</v>
          </cell>
          <cell r="AR2822">
            <v>0</v>
          </cell>
          <cell r="AS2822">
            <v>23.44</v>
          </cell>
          <cell r="BA2822" t="e">
            <v>#N/A</v>
          </cell>
        </row>
        <row r="2823">
          <cell r="G2823" t="str">
            <v>SEPARADO</v>
          </cell>
          <cell r="H2823" t="str">
            <v>006572</v>
          </cell>
          <cell r="AP2823" t="str">
            <v>PA</v>
          </cell>
          <cell r="AQ2823">
            <v>842.74</v>
          </cell>
          <cell r="AR2823">
            <v>0</v>
          </cell>
          <cell r="AS2823">
            <v>842.74</v>
          </cell>
          <cell r="BA2823" t="str">
            <v>ELETRICA</v>
          </cell>
        </row>
        <row r="2824">
          <cell r="G2824" t="str">
            <v>SEPARADO</v>
          </cell>
          <cell r="H2824" t="str">
            <v>006572</v>
          </cell>
          <cell r="AP2824" t="str">
            <v>PA</v>
          </cell>
          <cell r="AQ2824">
            <v>466.33</v>
          </cell>
          <cell r="AR2824">
            <v>0</v>
          </cell>
          <cell r="AS2824">
            <v>466.33</v>
          </cell>
          <cell r="BA2824" t="e">
            <v>#N/A</v>
          </cell>
        </row>
        <row r="2825">
          <cell r="G2825" t="str">
            <v>SEPARADO</v>
          </cell>
          <cell r="H2825" t="str">
            <v>006572</v>
          </cell>
          <cell r="AP2825" t="str">
            <v>PA</v>
          </cell>
          <cell r="AQ2825">
            <v>5.55</v>
          </cell>
          <cell r="AR2825">
            <v>9.7500000000000003E-2</v>
          </cell>
          <cell r="AS2825">
            <v>6.0911249999999999</v>
          </cell>
          <cell r="BA2825" t="str">
            <v>SHEET METAL</v>
          </cell>
        </row>
        <row r="2826">
          <cell r="G2826" t="str">
            <v>SEPARADO</v>
          </cell>
          <cell r="H2826" t="str">
            <v>006572</v>
          </cell>
          <cell r="AP2826" t="str">
            <v>PA</v>
          </cell>
          <cell r="AQ2826">
            <v>9.33</v>
          </cell>
          <cell r="AR2826">
            <v>9.7500000000000003E-2</v>
          </cell>
          <cell r="AS2826">
            <v>10.239675</v>
          </cell>
          <cell r="BA2826" t="str">
            <v>ELETRICA</v>
          </cell>
        </row>
        <row r="2827">
          <cell r="G2827" t="str">
            <v>SEPARADO</v>
          </cell>
          <cell r="H2827" t="str">
            <v>006572</v>
          </cell>
          <cell r="AP2827" t="str">
            <v>PA</v>
          </cell>
          <cell r="AQ2827">
            <v>40.97</v>
          </cell>
          <cell r="AR2827">
            <v>9.7500000000000003E-2</v>
          </cell>
          <cell r="AS2827">
            <v>44.964574999999996</v>
          </cell>
          <cell r="BA2827" t="str">
            <v>ELETRICA</v>
          </cell>
        </row>
        <row r="2828">
          <cell r="G2828" t="str">
            <v>FÁBRICA</v>
          </cell>
          <cell r="H2828" t="str">
            <v>006572</v>
          </cell>
          <cell r="AP2828" t="str">
            <v>PA</v>
          </cell>
          <cell r="AQ2828">
            <v>25.7</v>
          </cell>
          <cell r="AS2828">
            <v>25.7</v>
          </cell>
          <cell r="BA2828" t="str">
            <v>ELETRICA</v>
          </cell>
        </row>
        <row r="2829">
          <cell r="G2829" t="str">
            <v>SEPARADO</v>
          </cell>
          <cell r="H2829" t="str">
            <v>006572</v>
          </cell>
          <cell r="AP2829" t="str">
            <v>PA</v>
          </cell>
          <cell r="AQ2829">
            <v>2.4971000000000001</v>
          </cell>
          <cell r="AR2829">
            <v>0</v>
          </cell>
          <cell r="AS2829">
            <v>60.679530000000007</v>
          </cell>
          <cell r="BA2829" t="e">
            <v>#N/A</v>
          </cell>
        </row>
        <row r="2830">
          <cell r="G2830" t="str">
            <v>SEPARADO</v>
          </cell>
          <cell r="H2830" t="str">
            <v>006572</v>
          </cell>
          <cell r="AP2830" t="str">
            <v>PA</v>
          </cell>
          <cell r="AQ2830">
            <v>16.100000000000001</v>
          </cell>
          <cell r="AS2830">
            <v>16.100000000000001</v>
          </cell>
          <cell r="BA2830" t="str">
            <v>KANBAN</v>
          </cell>
        </row>
        <row r="2831">
          <cell r="G2831" t="str">
            <v>SEPARADO</v>
          </cell>
          <cell r="H2831" t="str">
            <v>006572</v>
          </cell>
          <cell r="AP2831" t="str">
            <v>PA</v>
          </cell>
          <cell r="AQ2831">
            <v>16.39</v>
          </cell>
          <cell r="AS2831">
            <v>16.39</v>
          </cell>
          <cell r="BA2831" t="str">
            <v>KANBAN</v>
          </cell>
        </row>
        <row r="2832">
          <cell r="G2832" t="str">
            <v>SEPARADO</v>
          </cell>
          <cell r="H2832" t="str">
            <v>006572</v>
          </cell>
          <cell r="AP2832" t="str">
            <v>PAGO</v>
          </cell>
          <cell r="AQ2832">
            <v>1.9</v>
          </cell>
          <cell r="AR2832">
            <v>9.7500000000000003E-2</v>
          </cell>
          <cell r="AS2832">
            <v>14.596749999999998</v>
          </cell>
          <cell r="BA2832" t="e">
            <v>#N/A</v>
          </cell>
        </row>
        <row r="2833">
          <cell r="G2833" t="str">
            <v>RETIRADO</v>
          </cell>
          <cell r="H2833" t="str">
            <v>006572</v>
          </cell>
          <cell r="AP2833" t="str">
            <v>PAGO</v>
          </cell>
          <cell r="AQ2833">
            <v>7.42</v>
          </cell>
          <cell r="AR2833">
            <v>9.7500000000000003E-2</v>
          </cell>
          <cell r="AS2833">
            <v>8.1434499999999996</v>
          </cell>
          <cell r="BA2833" t="e">
            <v>#N/A</v>
          </cell>
        </row>
        <row r="2834">
          <cell r="G2834" t="str">
            <v>SEPARADO</v>
          </cell>
          <cell r="H2834" t="str">
            <v>006572</v>
          </cell>
          <cell r="AP2834" t="str">
            <v>PAGO</v>
          </cell>
          <cell r="AQ2834">
            <v>2.0099999999999998</v>
          </cell>
          <cell r="AR2834">
            <v>9.7500000000000003E-2</v>
          </cell>
          <cell r="AS2834">
            <v>2.2059749999999996</v>
          </cell>
          <cell r="BA2834" t="e">
            <v>#N/A</v>
          </cell>
        </row>
        <row r="2835">
          <cell r="G2835" t="str">
            <v>SEPARADO</v>
          </cell>
          <cell r="H2835" t="str">
            <v>006572</v>
          </cell>
          <cell r="AP2835" t="str">
            <v>PAGO</v>
          </cell>
          <cell r="AQ2835">
            <v>1.38</v>
          </cell>
          <cell r="AR2835">
            <v>9.7500000000000003E-2</v>
          </cell>
          <cell r="AS2835">
            <v>3.0290999999999997</v>
          </cell>
          <cell r="BA2835" t="e">
            <v>#N/A</v>
          </cell>
        </row>
        <row r="2836">
          <cell r="G2836" t="str">
            <v>FÁBRICA</v>
          </cell>
          <cell r="H2836" t="str">
            <v>006572</v>
          </cell>
          <cell r="AP2836" t="str">
            <v>PAGO</v>
          </cell>
          <cell r="AQ2836">
            <v>2.06</v>
          </cell>
          <cell r="AR2836">
            <v>9.7500000000000003E-2</v>
          </cell>
          <cell r="AS2836">
            <v>2.26085</v>
          </cell>
          <cell r="BA2836" t="e">
            <v>#N/A</v>
          </cell>
        </row>
        <row r="2837">
          <cell r="G2837" t="str">
            <v>SEPARADO</v>
          </cell>
          <cell r="H2837" t="str">
            <v>006572</v>
          </cell>
          <cell r="AP2837" t="str">
            <v>PA</v>
          </cell>
          <cell r="AQ2837">
            <v>170.95160000000001</v>
          </cell>
          <cell r="AR2837">
            <v>0</v>
          </cell>
          <cell r="AS2837">
            <v>34.190320000000007</v>
          </cell>
          <cell r="BA2837" t="str">
            <v>ELETRICA</v>
          </cell>
        </row>
        <row r="2838">
          <cell r="G2838" t="str">
            <v>SEPARADO</v>
          </cell>
          <cell r="H2838" t="str">
            <v>006572</v>
          </cell>
          <cell r="AP2838" t="str">
            <v>PA</v>
          </cell>
          <cell r="AQ2838">
            <v>92.68</v>
          </cell>
          <cell r="AR2838">
            <v>9.7500000000000003E-2</v>
          </cell>
          <cell r="AS2838">
            <v>101.7163</v>
          </cell>
          <cell r="BA2838" t="str">
            <v>ELETRICA</v>
          </cell>
        </row>
        <row r="2839">
          <cell r="G2839" t="str">
            <v>SEPARADO</v>
          </cell>
          <cell r="H2839" t="str">
            <v>006572</v>
          </cell>
          <cell r="AP2839" t="str">
            <v>PA</v>
          </cell>
          <cell r="AQ2839">
            <v>756.87</v>
          </cell>
          <cell r="AR2839">
            <v>3.2500000000000001E-2</v>
          </cell>
          <cell r="AS2839">
            <v>1562.9365499999999</v>
          </cell>
          <cell r="BA2839" t="e">
            <v>#N/A</v>
          </cell>
        </row>
        <row r="2840">
          <cell r="G2840" t="str">
            <v>SEPARADO</v>
          </cell>
          <cell r="H2840" t="str">
            <v>006572</v>
          </cell>
          <cell r="AP2840" t="str">
            <v>PA</v>
          </cell>
          <cell r="AQ2840">
            <v>0</v>
          </cell>
          <cell r="AS2840">
            <v>0</v>
          </cell>
          <cell r="BA2840" t="e">
            <v>#N/A</v>
          </cell>
        </row>
        <row r="2841">
          <cell r="G2841" t="str">
            <v>SEPARADO</v>
          </cell>
          <cell r="H2841" t="str">
            <v>006572</v>
          </cell>
          <cell r="AP2841" t="str">
            <v>PA</v>
          </cell>
          <cell r="AQ2841">
            <v>53.25</v>
          </cell>
          <cell r="AS2841">
            <v>53.25</v>
          </cell>
          <cell r="BA2841" t="e">
            <v>#N/A</v>
          </cell>
        </row>
        <row r="2842">
          <cell r="G2842" t="str">
            <v>SEPARADO</v>
          </cell>
          <cell r="H2842" t="str">
            <v>006572</v>
          </cell>
          <cell r="AP2842" t="str">
            <v>PA</v>
          </cell>
          <cell r="AQ2842">
            <v>70.95</v>
          </cell>
          <cell r="AS2842">
            <v>53.212500000000006</v>
          </cell>
          <cell r="BA2842" t="str">
            <v>ELETRICA</v>
          </cell>
        </row>
        <row r="2843">
          <cell r="G2843" t="str">
            <v>SEPARADO</v>
          </cell>
          <cell r="H2843" t="str">
            <v>006572</v>
          </cell>
          <cell r="AP2843" t="str">
            <v>PA</v>
          </cell>
          <cell r="AQ2843">
            <v>0</v>
          </cell>
          <cell r="AS2843">
            <v>0</v>
          </cell>
          <cell r="BA2843" t="e">
            <v>#N/A</v>
          </cell>
        </row>
        <row r="2844">
          <cell r="G2844" t="str">
            <v>SEPARADO</v>
          </cell>
          <cell r="H2844" t="str">
            <v>006572</v>
          </cell>
          <cell r="AP2844" t="str">
            <v>PA</v>
          </cell>
          <cell r="AQ2844">
            <v>38.979199999999999</v>
          </cell>
          <cell r="AR2844">
            <v>9.7500000000000003E-2</v>
          </cell>
          <cell r="AS2844">
            <v>171.11868799999999</v>
          </cell>
          <cell r="BA2844" t="e">
            <v>#N/A</v>
          </cell>
        </row>
        <row r="2845">
          <cell r="G2845" t="str">
            <v>SEPARADO</v>
          </cell>
          <cell r="H2845" t="str">
            <v>006572</v>
          </cell>
          <cell r="AP2845" t="str">
            <v>PA</v>
          </cell>
          <cell r="AQ2845">
            <v>0</v>
          </cell>
          <cell r="AS2845">
            <v>0</v>
          </cell>
          <cell r="BA2845" t="e">
            <v>#N/A</v>
          </cell>
        </row>
        <row r="2846">
          <cell r="G2846" t="str">
            <v>SEPARADO</v>
          </cell>
          <cell r="H2846" t="str">
            <v>006572</v>
          </cell>
          <cell r="AP2846" t="str">
            <v>FATURAMENTO</v>
          </cell>
          <cell r="AQ2846">
            <v>0</v>
          </cell>
          <cell r="AR2846">
            <v>0</v>
          </cell>
          <cell r="AS2846">
            <v>0</v>
          </cell>
          <cell r="BA2846" t="str">
            <v>ELETRICA</v>
          </cell>
        </row>
        <row r="2847">
          <cell r="G2847" t="str">
            <v>SEPARADO</v>
          </cell>
          <cell r="H2847" t="str">
            <v>006572</v>
          </cell>
          <cell r="AP2847" t="str">
            <v>FATURAMENTO</v>
          </cell>
          <cell r="AQ2847">
            <v>0</v>
          </cell>
          <cell r="AR2847">
            <v>0</v>
          </cell>
          <cell r="AS2847">
            <v>0</v>
          </cell>
          <cell r="BA2847" t="str">
            <v>SHEET METAL</v>
          </cell>
        </row>
        <row r="2848">
          <cell r="G2848" t="str">
            <v>SEPARADO</v>
          </cell>
          <cell r="H2848" t="str">
            <v>006572</v>
          </cell>
          <cell r="AP2848" t="str">
            <v>FATURAMENTO</v>
          </cell>
          <cell r="AQ2848">
            <v>24.125</v>
          </cell>
          <cell r="AR2848">
            <v>0</v>
          </cell>
          <cell r="AS2848">
            <v>24.125</v>
          </cell>
          <cell r="BA2848" t="e">
            <v>#N/A</v>
          </cell>
        </row>
        <row r="2849">
          <cell r="G2849" t="str">
            <v>SEPARADO</v>
          </cell>
          <cell r="H2849" t="str">
            <v>006572</v>
          </cell>
          <cell r="AP2849" t="str">
            <v>FATURAMENTO</v>
          </cell>
          <cell r="AQ2849">
            <v>24.125</v>
          </cell>
          <cell r="AR2849">
            <v>0</v>
          </cell>
          <cell r="AS2849">
            <v>48.25</v>
          </cell>
          <cell r="BA2849" t="e">
            <v>#N/A</v>
          </cell>
        </row>
        <row r="2850">
          <cell r="G2850" t="str">
            <v>SEPARADO</v>
          </cell>
          <cell r="H2850" t="str">
            <v>006572</v>
          </cell>
          <cell r="AP2850" t="str">
            <v>FATURAMENTO</v>
          </cell>
          <cell r="AQ2850">
            <v>627.25</v>
          </cell>
          <cell r="AR2850">
            <v>0</v>
          </cell>
          <cell r="AS2850">
            <v>627.25</v>
          </cell>
          <cell r="BA2850" t="e">
            <v>#N/A</v>
          </cell>
        </row>
        <row r="2851">
          <cell r="G2851" t="str">
            <v>SEPARADO</v>
          </cell>
          <cell r="H2851" t="str">
            <v>006572</v>
          </cell>
          <cell r="AP2851" t="str">
            <v>PA</v>
          </cell>
          <cell r="AQ2851">
            <v>0</v>
          </cell>
          <cell r="AS2851">
            <v>0</v>
          </cell>
          <cell r="BA2851" t="e">
            <v>#N/A</v>
          </cell>
        </row>
        <row r="2852">
          <cell r="G2852" t="str">
            <v>SEPARADO</v>
          </cell>
          <cell r="H2852" t="str">
            <v>006572</v>
          </cell>
          <cell r="AP2852" t="str">
            <v>PA</v>
          </cell>
          <cell r="AQ2852">
            <v>0</v>
          </cell>
          <cell r="AR2852">
            <v>0</v>
          </cell>
          <cell r="AS2852">
            <v>0</v>
          </cell>
          <cell r="BA2852" t="e">
            <v>#N/A</v>
          </cell>
        </row>
        <row r="2853">
          <cell r="G2853" t="str">
            <v>SEPARADO</v>
          </cell>
          <cell r="H2853" t="str">
            <v>006572</v>
          </cell>
          <cell r="AP2853" t="str">
            <v>PA</v>
          </cell>
          <cell r="AQ2853">
            <v>0</v>
          </cell>
          <cell r="AR2853">
            <v>0</v>
          </cell>
          <cell r="AS2853">
            <v>0</v>
          </cell>
          <cell r="BA2853" t="e">
            <v>#N/A</v>
          </cell>
        </row>
        <row r="2854">
          <cell r="G2854" t="str">
            <v>SEPARADO</v>
          </cell>
          <cell r="H2854" t="str">
            <v>006572</v>
          </cell>
          <cell r="AP2854" t="str">
            <v>PA</v>
          </cell>
          <cell r="AQ2854">
            <v>995.11</v>
          </cell>
          <cell r="AR2854">
            <v>0</v>
          </cell>
          <cell r="AS2854">
            <v>995.11</v>
          </cell>
          <cell r="BA2854" t="str">
            <v>ELETRICA</v>
          </cell>
        </row>
        <row r="2855">
          <cell r="G2855" t="str">
            <v>SEPARADO</v>
          </cell>
          <cell r="H2855" t="str">
            <v>006574</v>
          </cell>
          <cell r="AP2855" t="str">
            <v>PA</v>
          </cell>
          <cell r="AQ2855">
            <v>210.79</v>
          </cell>
          <cell r="AS2855">
            <v>210.79</v>
          </cell>
          <cell r="BA2855" t="str">
            <v>ELETRICA</v>
          </cell>
        </row>
        <row r="2856">
          <cell r="G2856" t="str">
            <v>SEPARADO</v>
          </cell>
          <cell r="H2856" t="str">
            <v>006574</v>
          </cell>
          <cell r="AP2856" t="str">
            <v>PA</v>
          </cell>
          <cell r="AQ2856">
            <v>0</v>
          </cell>
          <cell r="AS2856">
            <v>0</v>
          </cell>
          <cell r="BA2856" t="e">
            <v>#N/A</v>
          </cell>
        </row>
        <row r="2857">
          <cell r="G2857" t="str">
            <v>SEPARADO</v>
          </cell>
          <cell r="H2857" t="str">
            <v>006574</v>
          </cell>
          <cell r="AP2857" t="str">
            <v>PA</v>
          </cell>
          <cell r="AQ2857">
            <v>53.25</v>
          </cell>
          <cell r="AS2857">
            <v>149.1</v>
          </cell>
          <cell r="BA2857" t="e">
            <v>#N/A</v>
          </cell>
        </row>
        <row r="2858">
          <cell r="G2858" t="str">
            <v>SEPARADO</v>
          </cell>
          <cell r="H2858" t="str">
            <v>006574</v>
          </cell>
          <cell r="AP2858" t="str">
            <v>PA</v>
          </cell>
          <cell r="AQ2858">
            <v>9.06</v>
          </cell>
          <cell r="AS2858">
            <v>18.12</v>
          </cell>
          <cell r="BA2858" t="str">
            <v>MECANICA</v>
          </cell>
        </row>
        <row r="2859">
          <cell r="G2859" t="str">
            <v>SEPARADO</v>
          </cell>
          <cell r="H2859" t="str">
            <v>006574</v>
          </cell>
          <cell r="AP2859" t="str">
            <v>FATURAMENTO</v>
          </cell>
          <cell r="AQ2859">
            <v>33.774999999999999</v>
          </cell>
          <cell r="AR2859">
            <v>0</v>
          </cell>
          <cell r="AS2859">
            <v>135.1</v>
          </cell>
          <cell r="BA2859">
            <v>0</v>
          </cell>
        </row>
        <row r="2860">
          <cell r="G2860" t="str">
            <v>SEPARADO</v>
          </cell>
          <cell r="H2860" t="str">
            <v>006574</v>
          </cell>
          <cell r="AP2860" t="str">
            <v>PA</v>
          </cell>
          <cell r="AQ2860">
            <v>14</v>
          </cell>
          <cell r="AS2860">
            <v>14</v>
          </cell>
          <cell r="BA2860" t="str">
            <v>MECANICA</v>
          </cell>
        </row>
        <row r="2861">
          <cell r="G2861" t="str">
            <v>SEPARADO</v>
          </cell>
          <cell r="H2861" t="str">
            <v>006574</v>
          </cell>
          <cell r="AP2861" t="str">
            <v>PA</v>
          </cell>
          <cell r="AQ2861">
            <v>0</v>
          </cell>
          <cell r="AS2861">
            <v>0</v>
          </cell>
          <cell r="BA2861" t="e">
            <v>#N/A</v>
          </cell>
        </row>
        <row r="2862">
          <cell r="G2862" t="str">
            <v>KANBAN</v>
          </cell>
          <cell r="H2862" t="str">
            <v>006574</v>
          </cell>
          <cell r="AP2862" t="str">
            <v>PA</v>
          </cell>
          <cell r="AQ2862">
            <v>1.1499999999999999</v>
          </cell>
          <cell r="AS2862">
            <v>23</v>
          </cell>
          <cell r="BA2862" t="e">
            <v>#N/A</v>
          </cell>
        </row>
        <row r="2863">
          <cell r="G2863" t="str">
            <v>KANBAN</v>
          </cell>
          <cell r="H2863" t="str">
            <v>006574</v>
          </cell>
          <cell r="AP2863" t="str">
            <v>FATURAMENTO</v>
          </cell>
          <cell r="AQ2863">
            <v>24.125</v>
          </cell>
          <cell r="AR2863">
            <v>0</v>
          </cell>
          <cell r="AS2863">
            <v>48.25</v>
          </cell>
          <cell r="BA2863" t="str">
            <v>MECANICA</v>
          </cell>
        </row>
        <row r="2864">
          <cell r="G2864" t="str">
            <v>SEPARADO</v>
          </cell>
          <cell r="H2864" t="str">
            <v>006574</v>
          </cell>
          <cell r="AP2864" t="str">
            <v>PA</v>
          </cell>
          <cell r="AQ2864">
            <v>8548.9321</v>
          </cell>
          <cell r="AS2864">
            <v>8548.9321</v>
          </cell>
          <cell r="BA2864" t="str">
            <v>ELETRICA</v>
          </cell>
        </row>
        <row r="2865">
          <cell r="G2865" t="str">
            <v>FALTA</v>
          </cell>
          <cell r="H2865" t="str">
            <v>006574</v>
          </cell>
          <cell r="AP2865" t="str">
            <v>PAGO</v>
          </cell>
          <cell r="AQ2865">
            <v>4.1500000000000004</v>
          </cell>
          <cell r="AR2865">
            <v>0</v>
          </cell>
          <cell r="AS2865">
            <v>16.600000000000001</v>
          </cell>
          <cell r="BA2865" t="str">
            <v>MECANICA</v>
          </cell>
        </row>
        <row r="2866">
          <cell r="G2866" t="str">
            <v>SEPARADO</v>
          </cell>
          <cell r="H2866" t="str">
            <v>006574</v>
          </cell>
          <cell r="AP2866" t="str">
            <v>PA</v>
          </cell>
          <cell r="AQ2866">
            <v>28</v>
          </cell>
          <cell r="AR2866">
            <v>6.5000000000000002E-2</v>
          </cell>
          <cell r="AS2866">
            <v>29.82</v>
          </cell>
          <cell r="BA2866" t="str">
            <v>MECANICA</v>
          </cell>
        </row>
        <row r="2867">
          <cell r="G2867" t="str">
            <v>FÁBRICA</v>
          </cell>
          <cell r="H2867" t="str">
            <v>006574</v>
          </cell>
          <cell r="AP2867" t="str">
            <v>PA</v>
          </cell>
          <cell r="AQ2867">
            <v>5</v>
          </cell>
          <cell r="AR2867">
            <v>0</v>
          </cell>
          <cell r="AS2867">
            <v>5</v>
          </cell>
          <cell r="BA2867" t="str">
            <v>MECANICA</v>
          </cell>
        </row>
        <row r="2868">
          <cell r="G2868" t="str">
            <v>FÁBRICA</v>
          </cell>
          <cell r="H2868" t="str">
            <v>006574</v>
          </cell>
          <cell r="AP2868" t="str">
            <v>PA</v>
          </cell>
          <cell r="AQ2868">
            <v>6</v>
          </cell>
          <cell r="AR2868">
            <v>0</v>
          </cell>
          <cell r="AS2868">
            <v>6</v>
          </cell>
          <cell r="BA2868" t="str">
            <v>MECANICA</v>
          </cell>
        </row>
        <row r="2869">
          <cell r="G2869" t="str">
            <v>KANBAN</v>
          </cell>
          <cell r="H2869" t="str">
            <v>006574</v>
          </cell>
          <cell r="AP2869" t="str">
            <v>PA</v>
          </cell>
          <cell r="AQ2869">
            <v>102.78</v>
          </cell>
          <cell r="AS2869">
            <v>61.667999999999999</v>
          </cell>
          <cell r="BA2869" t="str">
            <v>KANBAN</v>
          </cell>
        </row>
        <row r="2870">
          <cell r="G2870" t="str">
            <v>KANBAN</v>
          </cell>
          <cell r="H2870" t="str">
            <v>006574</v>
          </cell>
          <cell r="AP2870" t="str">
            <v>PA</v>
          </cell>
          <cell r="AQ2870">
            <v>138.6</v>
          </cell>
          <cell r="AS2870">
            <v>83.16</v>
          </cell>
          <cell r="BA2870" t="str">
            <v>KANBAN</v>
          </cell>
        </row>
        <row r="2871">
          <cell r="G2871" t="str">
            <v>SEPARADO</v>
          </cell>
          <cell r="H2871" t="str">
            <v>006574</v>
          </cell>
          <cell r="AP2871" t="str">
            <v>PA</v>
          </cell>
          <cell r="AQ2871">
            <v>25322.58</v>
          </cell>
          <cell r="AR2871">
            <v>0</v>
          </cell>
          <cell r="AS2871">
            <v>25322.58</v>
          </cell>
          <cell r="BA2871" t="str">
            <v>MOTOR</v>
          </cell>
        </row>
        <row r="2872">
          <cell r="G2872" t="str">
            <v>RETIRADO</v>
          </cell>
          <cell r="H2872" t="str">
            <v>006574</v>
          </cell>
          <cell r="AP2872" t="str">
            <v>PA</v>
          </cell>
          <cell r="AQ2872">
            <v>25322.58</v>
          </cell>
          <cell r="AR2872">
            <v>0</v>
          </cell>
          <cell r="AS2872">
            <v>25322.58</v>
          </cell>
          <cell r="BA2872" t="str">
            <v>MOTOR</v>
          </cell>
        </row>
        <row r="2873">
          <cell r="G2873" t="str">
            <v>SEPARADO</v>
          </cell>
          <cell r="H2873" t="str">
            <v>006574</v>
          </cell>
          <cell r="AP2873" t="str">
            <v>PA</v>
          </cell>
          <cell r="AQ2873">
            <v>10554.29</v>
          </cell>
          <cell r="AR2873">
            <v>0</v>
          </cell>
          <cell r="AS2873">
            <v>10554.29</v>
          </cell>
          <cell r="BA2873" t="str">
            <v>ALTERNADOR</v>
          </cell>
        </row>
        <row r="2874">
          <cell r="G2874" t="str">
            <v>SEPARADO</v>
          </cell>
          <cell r="H2874" t="str">
            <v>006574</v>
          </cell>
          <cell r="AP2874" t="str">
            <v>PA</v>
          </cell>
          <cell r="AQ2874">
            <v>900</v>
          </cell>
          <cell r="AR2874">
            <v>0</v>
          </cell>
          <cell r="AS2874">
            <v>900</v>
          </cell>
          <cell r="BA2874" t="e">
            <v>#N/A</v>
          </cell>
        </row>
        <row r="2875">
          <cell r="G2875" t="str">
            <v>SEPARADO</v>
          </cell>
          <cell r="H2875" t="str">
            <v>006574</v>
          </cell>
          <cell r="AP2875" t="str">
            <v>PA</v>
          </cell>
          <cell r="AQ2875">
            <v>48</v>
          </cell>
          <cell r="AR2875">
            <v>0</v>
          </cell>
          <cell r="AS2875">
            <v>48</v>
          </cell>
          <cell r="BA2875" t="str">
            <v>SHEET METAL</v>
          </cell>
        </row>
        <row r="2876">
          <cell r="G2876" t="str">
            <v>SEPARADO</v>
          </cell>
          <cell r="H2876" t="str">
            <v>006574</v>
          </cell>
          <cell r="AP2876" t="str">
            <v>FATURAMENTO</v>
          </cell>
          <cell r="AQ2876">
            <v>72.375</v>
          </cell>
          <cell r="AR2876">
            <v>0</v>
          </cell>
          <cell r="AS2876">
            <v>72.375</v>
          </cell>
          <cell r="BA2876" t="str">
            <v>MECANICA</v>
          </cell>
        </row>
        <row r="2877">
          <cell r="G2877" t="str">
            <v>SEPARADO</v>
          </cell>
          <cell r="H2877" t="str">
            <v>006574</v>
          </cell>
          <cell r="AP2877" t="str">
            <v>FATURAMENTO</v>
          </cell>
          <cell r="AQ2877">
            <v>33.774999999999999</v>
          </cell>
          <cell r="AR2877">
            <v>0</v>
          </cell>
          <cell r="AS2877">
            <v>67.55</v>
          </cell>
          <cell r="BA2877" t="str">
            <v>MECANICA</v>
          </cell>
        </row>
        <row r="2878">
          <cell r="G2878" t="str">
            <v>SEPARADO</v>
          </cell>
          <cell r="H2878" t="str">
            <v>006574</v>
          </cell>
          <cell r="AP2878" t="str">
            <v>PA</v>
          </cell>
          <cell r="AQ2878">
            <v>1563.79</v>
          </cell>
          <cell r="AR2878">
            <v>0</v>
          </cell>
          <cell r="AS2878">
            <v>1563.79</v>
          </cell>
          <cell r="BA2878" t="str">
            <v>MECANICA</v>
          </cell>
        </row>
        <row r="2879">
          <cell r="G2879" t="str">
            <v>SEPARADO</v>
          </cell>
          <cell r="H2879" t="str">
            <v>006574</v>
          </cell>
          <cell r="AP2879" t="str">
            <v>FATURAMENTO</v>
          </cell>
          <cell r="AQ2879">
            <v>33.774999999999999</v>
          </cell>
          <cell r="AR2879">
            <v>0</v>
          </cell>
          <cell r="AS2879">
            <v>67.55</v>
          </cell>
          <cell r="BA2879" t="str">
            <v>MECANICA</v>
          </cell>
        </row>
        <row r="2880">
          <cell r="G2880" t="str">
            <v>SEPARADO</v>
          </cell>
          <cell r="H2880" t="str">
            <v>006574</v>
          </cell>
          <cell r="AP2880" t="str">
            <v>FATURAMENTO</v>
          </cell>
          <cell r="AQ2880">
            <v>33.774999999999999</v>
          </cell>
          <cell r="AR2880">
            <v>0</v>
          </cell>
          <cell r="AS2880">
            <v>33.774999999999999</v>
          </cell>
          <cell r="BA2880" t="str">
            <v>SHEET METAL</v>
          </cell>
        </row>
        <row r="2881">
          <cell r="G2881" t="str">
            <v>SEPARADO</v>
          </cell>
          <cell r="H2881" t="str">
            <v>006574</v>
          </cell>
          <cell r="AP2881" t="str">
            <v>PA</v>
          </cell>
          <cell r="AQ2881">
            <v>145</v>
          </cell>
          <cell r="AR2881">
            <v>0</v>
          </cell>
          <cell r="AS2881">
            <v>145</v>
          </cell>
          <cell r="BA2881" t="str">
            <v>SHEET METAL</v>
          </cell>
        </row>
        <row r="2882">
          <cell r="G2882" t="str">
            <v>SEPARADO</v>
          </cell>
          <cell r="H2882" t="str">
            <v>006574</v>
          </cell>
          <cell r="AP2882" t="str">
            <v>PA</v>
          </cell>
          <cell r="AQ2882">
            <v>450</v>
          </cell>
          <cell r="AR2882">
            <v>0</v>
          </cell>
          <cell r="AS2882">
            <v>450</v>
          </cell>
          <cell r="BA2882" t="str">
            <v>ELETRICA</v>
          </cell>
        </row>
        <row r="2883">
          <cell r="G2883" t="str">
            <v>SEPARADO</v>
          </cell>
          <cell r="H2883" t="str">
            <v>006574</v>
          </cell>
          <cell r="AP2883" t="str">
            <v>FATURAMENTO</v>
          </cell>
          <cell r="AQ2883">
            <v>96.5</v>
          </cell>
          <cell r="AR2883">
            <v>0</v>
          </cell>
          <cell r="AS2883">
            <v>96.5</v>
          </cell>
          <cell r="BA2883" t="e">
            <v>#N/A</v>
          </cell>
        </row>
        <row r="2884">
          <cell r="G2884" t="str">
            <v>SEPARADO</v>
          </cell>
          <cell r="H2884" t="str">
            <v>006574</v>
          </cell>
          <cell r="AP2884" t="str">
            <v>FATURAMENTO</v>
          </cell>
          <cell r="AQ2884">
            <v>91.674999999999997</v>
          </cell>
          <cell r="AR2884">
            <v>0</v>
          </cell>
          <cell r="AS2884">
            <v>91.674999999999997</v>
          </cell>
          <cell r="BA2884" t="e">
            <v>#N/A</v>
          </cell>
        </row>
        <row r="2885">
          <cell r="G2885" t="str">
            <v>SEPARADO</v>
          </cell>
          <cell r="H2885" t="str">
            <v>006574</v>
          </cell>
          <cell r="AP2885" t="str">
            <v>FATURAMENTO</v>
          </cell>
          <cell r="AQ2885">
            <v>3377.5</v>
          </cell>
          <cell r="AR2885">
            <v>0</v>
          </cell>
          <cell r="AS2885">
            <v>3377.5</v>
          </cell>
          <cell r="BA2885" t="str">
            <v>CARENAGEM</v>
          </cell>
        </row>
        <row r="2886">
          <cell r="G2886" t="str">
            <v>SEPARADO</v>
          </cell>
          <cell r="H2886" t="str">
            <v>006574</v>
          </cell>
          <cell r="AP2886" t="str">
            <v>PA</v>
          </cell>
          <cell r="AQ2886">
            <v>1363.04</v>
          </cell>
          <cell r="AR2886">
            <v>6.5000000000000002E-2</v>
          </cell>
          <cell r="AS2886">
            <v>1451.6376</v>
          </cell>
          <cell r="BA2886" t="str">
            <v>MECANICA</v>
          </cell>
        </row>
        <row r="2887">
          <cell r="G2887" t="str">
            <v>SEPARADO</v>
          </cell>
          <cell r="H2887" t="str">
            <v>006574</v>
          </cell>
          <cell r="AP2887" t="str">
            <v>PA</v>
          </cell>
          <cell r="AQ2887">
            <v>772.34</v>
          </cell>
          <cell r="AR2887">
            <v>6.5000000000000002E-2</v>
          </cell>
          <cell r="AS2887">
            <v>822.5421</v>
          </cell>
          <cell r="BA2887" t="str">
            <v>MECANICA</v>
          </cell>
        </row>
        <row r="2888">
          <cell r="G2888" t="str">
            <v>SEPARADO</v>
          </cell>
          <cell r="H2888" t="str">
            <v>006574</v>
          </cell>
          <cell r="AP2888" t="str">
            <v>PA</v>
          </cell>
          <cell r="AQ2888">
            <v>209.6</v>
          </cell>
          <cell r="AR2888">
            <v>0</v>
          </cell>
          <cell r="AS2888">
            <v>209.6</v>
          </cell>
          <cell r="BA2888" t="str">
            <v>ELETRICA</v>
          </cell>
        </row>
        <row r="2889">
          <cell r="G2889" t="str">
            <v>SEPARADO</v>
          </cell>
          <cell r="H2889" t="str">
            <v>006574</v>
          </cell>
          <cell r="AP2889" t="str">
            <v>PA</v>
          </cell>
          <cell r="AQ2889">
            <v>441</v>
          </cell>
          <cell r="AR2889">
            <v>0</v>
          </cell>
          <cell r="AS2889">
            <v>441</v>
          </cell>
          <cell r="BA2889" t="str">
            <v>MECANICA</v>
          </cell>
        </row>
        <row r="2890">
          <cell r="G2890" t="str">
            <v>SEPARADO</v>
          </cell>
          <cell r="H2890" t="str">
            <v>006574</v>
          </cell>
          <cell r="AP2890" t="str">
            <v>PA</v>
          </cell>
          <cell r="AQ2890">
            <v>900</v>
          </cell>
          <cell r="AR2890">
            <v>3.2500000000000001E-2</v>
          </cell>
          <cell r="AS2890">
            <v>929.25</v>
          </cell>
          <cell r="BA2890" t="str">
            <v>MECANICA</v>
          </cell>
        </row>
        <row r="2891">
          <cell r="G2891" t="str">
            <v>SEPARADO</v>
          </cell>
          <cell r="H2891" t="str">
            <v>006574</v>
          </cell>
          <cell r="AP2891" t="str">
            <v>FATURAMENTO</v>
          </cell>
          <cell r="AQ2891">
            <v>965</v>
          </cell>
          <cell r="AR2891">
            <v>0</v>
          </cell>
          <cell r="AS2891">
            <v>965</v>
          </cell>
          <cell r="BA2891" t="str">
            <v>BASE</v>
          </cell>
        </row>
        <row r="2892">
          <cell r="G2892" t="str">
            <v>SEPARADO</v>
          </cell>
          <cell r="H2892" t="str">
            <v>006574</v>
          </cell>
          <cell r="AP2892" t="str">
            <v>PA</v>
          </cell>
          <cell r="AQ2892">
            <v>103.7</v>
          </cell>
          <cell r="AR2892">
            <v>0</v>
          </cell>
          <cell r="AS2892">
            <v>414.8</v>
          </cell>
          <cell r="BA2892" t="str">
            <v>MECANICA</v>
          </cell>
        </row>
        <row r="2893">
          <cell r="G2893" t="str">
            <v>SEPARADO</v>
          </cell>
          <cell r="H2893" t="str">
            <v>006574</v>
          </cell>
          <cell r="AP2893" t="str">
            <v>FATURAMENTO</v>
          </cell>
          <cell r="AQ2893">
            <v>241.25</v>
          </cell>
          <cell r="AR2893">
            <v>0</v>
          </cell>
          <cell r="AS2893">
            <v>241.25</v>
          </cell>
          <cell r="BA2893" t="e">
            <v>#N/A</v>
          </cell>
        </row>
        <row r="2894">
          <cell r="G2894" t="str">
            <v>SEPARADO</v>
          </cell>
          <cell r="H2894" t="str">
            <v>006574</v>
          </cell>
          <cell r="AP2894" t="str">
            <v>FATURAMENTO</v>
          </cell>
          <cell r="AQ2894">
            <v>241.25</v>
          </cell>
          <cell r="AR2894">
            <v>0</v>
          </cell>
          <cell r="AS2894">
            <v>241.25</v>
          </cell>
          <cell r="BA2894" t="e">
            <v>#N/A</v>
          </cell>
        </row>
        <row r="2895">
          <cell r="G2895" t="str">
            <v>SEPARADO</v>
          </cell>
          <cell r="H2895" t="str">
            <v>006574</v>
          </cell>
          <cell r="AP2895" t="str">
            <v>FATURAMENTO</v>
          </cell>
          <cell r="AQ2895">
            <v>731.47</v>
          </cell>
          <cell r="AR2895">
            <v>0</v>
          </cell>
          <cell r="AS2895">
            <v>731.47</v>
          </cell>
          <cell r="BA2895" t="e">
            <v>#N/A</v>
          </cell>
        </row>
        <row r="2896">
          <cell r="G2896" t="str">
            <v>SEPARADO</v>
          </cell>
          <cell r="H2896" t="str">
            <v>006574</v>
          </cell>
          <cell r="AP2896" t="str">
            <v>PA</v>
          </cell>
          <cell r="AQ2896">
            <v>6.4</v>
          </cell>
          <cell r="AR2896">
            <v>0</v>
          </cell>
          <cell r="AS2896">
            <v>19.200000000000003</v>
          </cell>
          <cell r="BA2896" t="str">
            <v>MECANICA</v>
          </cell>
        </row>
        <row r="2897">
          <cell r="G2897" t="str">
            <v>SEPARADO</v>
          </cell>
          <cell r="H2897" t="str">
            <v>006574</v>
          </cell>
          <cell r="AP2897" t="str">
            <v>FATURAMENTO</v>
          </cell>
          <cell r="AQ2897">
            <v>33.774999999999999</v>
          </cell>
          <cell r="AR2897">
            <v>0</v>
          </cell>
          <cell r="AS2897">
            <v>33.774999999999999</v>
          </cell>
          <cell r="BA2897" t="e">
            <v>#N/A</v>
          </cell>
        </row>
        <row r="2898">
          <cell r="G2898" t="str">
            <v>SEPARADO</v>
          </cell>
          <cell r="H2898" t="str">
            <v>006574</v>
          </cell>
          <cell r="AP2898" t="str">
            <v>FATURAMENTO</v>
          </cell>
          <cell r="AQ2898">
            <v>33.774999999999999</v>
          </cell>
          <cell r="AR2898">
            <v>0</v>
          </cell>
          <cell r="AS2898">
            <v>33.774999999999999</v>
          </cell>
          <cell r="BA2898" t="e">
            <v>#N/A</v>
          </cell>
        </row>
        <row r="2899">
          <cell r="G2899" t="str">
            <v>SEPARADO</v>
          </cell>
          <cell r="H2899" t="str">
            <v>006574</v>
          </cell>
          <cell r="AP2899" t="str">
            <v>FATURAMENTO</v>
          </cell>
          <cell r="AQ2899">
            <v>24.125</v>
          </cell>
          <cell r="AR2899">
            <v>0</v>
          </cell>
          <cell r="AS2899">
            <v>24.125</v>
          </cell>
          <cell r="BA2899" t="e">
            <v>#N/A</v>
          </cell>
        </row>
        <row r="2900">
          <cell r="G2900" t="str">
            <v>SEPARADO</v>
          </cell>
          <cell r="H2900" t="str">
            <v>006574</v>
          </cell>
          <cell r="AP2900" t="str">
            <v>FATURAMENTO</v>
          </cell>
          <cell r="AQ2900">
            <v>33.774999999999999</v>
          </cell>
          <cell r="AR2900">
            <v>0</v>
          </cell>
          <cell r="AS2900">
            <v>33.774999999999999</v>
          </cell>
          <cell r="BA2900" t="e">
            <v>#N/A</v>
          </cell>
        </row>
        <row r="2901">
          <cell r="G2901" t="str">
            <v>SEPARADO</v>
          </cell>
          <cell r="H2901" t="str">
            <v>006574</v>
          </cell>
          <cell r="AP2901" t="str">
            <v>PA</v>
          </cell>
          <cell r="AQ2901">
            <v>313.24</v>
          </cell>
          <cell r="AR2901">
            <v>6.5000000000000002E-2</v>
          </cell>
          <cell r="AS2901">
            <v>333.60059999999999</v>
          </cell>
          <cell r="BA2901" t="e">
            <v>#N/A</v>
          </cell>
        </row>
        <row r="2902">
          <cell r="G2902" t="str">
            <v>RETIRADO</v>
          </cell>
          <cell r="H2902" t="str">
            <v>006574</v>
          </cell>
          <cell r="AP2902" t="str">
            <v>PA</v>
          </cell>
          <cell r="AQ2902">
            <v>48.61</v>
          </cell>
          <cell r="AS2902">
            <v>48.61</v>
          </cell>
          <cell r="BA2902" t="e">
            <v>#N/A</v>
          </cell>
        </row>
        <row r="2903">
          <cell r="G2903" t="str">
            <v>SEPARADO</v>
          </cell>
          <cell r="H2903" t="str">
            <v>006574</v>
          </cell>
          <cell r="AP2903" t="str">
            <v>PA</v>
          </cell>
          <cell r="AQ2903">
            <v>5.86</v>
          </cell>
          <cell r="AR2903">
            <v>0</v>
          </cell>
          <cell r="AS2903">
            <v>11.72</v>
          </cell>
          <cell r="BA2903" t="e">
            <v>#N/A</v>
          </cell>
        </row>
        <row r="2904">
          <cell r="G2904" t="str">
            <v>SEPARADO</v>
          </cell>
          <cell r="H2904" t="str">
            <v>006574</v>
          </cell>
          <cell r="AP2904" t="str">
            <v>PA</v>
          </cell>
          <cell r="AQ2904">
            <v>91</v>
          </cell>
          <cell r="AR2904">
            <v>6.5000000000000002E-2</v>
          </cell>
          <cell r="AS2904">
            <v>290.745</v>
          </cell>
          <cell r="BA2904" t="e">
            <v>#N/A</v>
          </cell>
        </row>
        <row r="2905">
          <cell r="G2905" t="str">
            <v>SEPARADO</v>
          </cell>
          <cell r="H2905" t="str">
            <v>006574</v>
          </cell>
          <cell r="AP2905" t="str">
            <v>PA</v>
          </cell>
          <cell r="AQ2905">
            <v>9.33</v>
          </cell>
          <cell r="AR2905">
            <v>9.7500000000000003E-2</v>
          </cell>
          <cell r="AS2905">
            <v>20.47935</v>
          </cell>
          <cell r="BA2905" t="str">
            <v>ELETRICA</v>
          </cell>
        </row>
        <row r="2906">
          <cell r="G2906" t="str">
            <v>SEPARADO</v>
          </cell>
          <cell r="H2906" t="str">
            <v>006574</v>
          </cell>
          <cell r="AP2906" t="str">
            <v>PA</v>
          </cell>
          <cell r="AQ2906">
            <v>78.838709677419303</v>
          </cell>
          <cell r="AR2906">
            <v>0</v>
          </cell>
          <cell r="AS2906">
            <v>78.838709677419303</v>
          </cell>
          <cell r="BA2906" t="e">
            <v>#N/A</v>
          </cell>
        </row>
        <row r="2907">
          <cell r="G2907" t="str">
            <v>SEPARADO</v>
          </cell>
          <cell r="H2907" t="str">
            <v>006574</v>
          </cell>
          <cell r="AP2907" t="str">
            <v>PA</v>
          </cell>
          <cell r="AQ2907">
            <v>5.58</v>
          </cell>
          <cell r="AS2907">
            <v>66.960000000000008</v>
          </cell>
          <cell r="BA2907" t="str">
            <v>KANBAN</v>
          </cell>
        </row>
        <row r="2908">
          <cell r="G2908" t="str">
            <v>SEPARADO</v>
          </cell>
          <cell r="H2908" t="str">
            <v>006574</v>
          </cell>
          <cell r="AP2908" t="str">
            <v>PA</v>
          </cell>
          <cell r="AQ2908">
            <v>5.1099999999999994</v>
          </cell>
          <cell r="AS2908">
            <v>40.879999999999995</v>
          </cell>
          <cell r="BA2908" t="str">
            <v>KANBAN</v>
          </cell>
        </row>
        <row r="2909">
          <cell r="G2909" t="str">
            <v>KANBAN</v>
          </cell>
          <cell r="H2909" t="str">
            <v>006574</v>
          </cell>
          <cell r="AP2909" t="str">
            <v>PA</v>
          </cell>
          <cell r="AQ2909">
            <v>0.85</v>
          </cell>
          <cell r="AR2909">
            <v>0</v>
          </cell>
          <cell r="AS2909">
            <v>17</v>
          </cell>
          <cell r="BA2909" t="e">
            <v>#N/A</v>
          </cell>
        </row>
        <row r="2910">
          <cell r="G2910" t="str">
            <v>SEPARADO</v>
          </cell>
          <cell r="H2910" t="str">
            <v>006574</v>
          </cell>
          <cell r="AP2910" t="str">
            <v>PA</v>
          </cell>
          <cell r="AQ2910">
            <v>26.88</v>
          </cell>
          <cell r="AR2910">
            <v>0</v>
          </cell>
          <cell r="AS2910">
            <v>53.76</v>
          </cell>
          <cell r="BA2910" t="str">
            <v>MECANICA</v>
          </cell>
        </row>
        <row r="2911">
          <cell r="G2911" t="str">
            <v>FALTA</v>
          </cell>
          <cell r="H2911" t="str">
            <v>006574</v>
          </cell>
          <cell r="AP2911" t="str">
            <v>PAGO</v>
          </cell>
          <cell r="AQ2911">
            <v>26.88</v>
          </cell>
          <cell r="AR2911">
            <v>0</v>
          </cell>
          <cell r="AS2911">
            <v>26.88</v>
          </cell>
          <cell r="BA2911" t="str">
            <v>MECANICA</v>
          </cell>
        </row>
        <row r="2912">
          <cell r="G2912" t="str">
            <v>FÁBRICA</v>
          </cell>
          <cell r="H2912" t="str">
            <v>006574</v>
          </cell>
          <cell r="AP2912" t="str">
            <v>PA</v>
          </cell>
          <cell r="AQ2912">
            <v>8.34</v>
          </cell>
          <cell r="AR2912">
            <v>0</v>
          </cell>
          <cell r="AS2912">
            <v>8.34</v>
          </cell>
          <cell r="BA2912" t="str">
            <v>MECANICA</v>
          </cell>
        </row>
        <row r="2913">
          <cell r="G2913" t="str">
            <v>SEPARADO</v>
          </cell>
          <cell r="H2913" t="str">
            <v>006574</v>
          </cell>
          <cell r="AP2913" t="str">
            <v>PA</v>
          </cell>
          <cell r="AQ2913">
            <v>26.88</v>
          </cell>
          <cell r="AR2913">
            <v>0</v>
          </cell>
          <cell r="AS2913">
            <v>26.88</v>
          </cell>
          <cell r="BA2913" t="str">
            <v>MECANICA</v>
          </cell>
        </row>
        <row r="2914">
          <cell r="G2914" t="str">
            <v>FALTA</v>
          </cell>
          <cell r="H2914" t="str">
            <v>006574</v>
          </cell>
          <cell r="AP2914" t="str">
            <v>PAGO</v>
          </cell>
          <cell r="AQ2914">
            <v>26.88</v>
          </cell>
          <cell r="AR2914">
            <v>0</v>
          </cell>
          <cell r="AS2914">
            <v>53.76</v>
          </cell>
          <cell r="BA2914" t="str">
            <v>MECANICA</v>
          </cell>
        </row>
        <row r="2915">
          <cell r="G2915" t="str">
            <v>SEPARADO</v>
          </cell>
          <cell r="H2915" t="str">
            <v>006574</v>
          </cell>
          <cell r="AP2915" t="str">
            <v>PA</v>
          </cell>
          <cell r="AQ2915">
            <v>26.88</v>
          </cell>
          <cell r="AR2915">
            <v>0</v>
          </cell>
          <cell r="AS2915">
            <v>26.88</v>
          </cell>
          <cell r="BA2915" t="str">
            <v>MECANICA</v>
          </cell>
        </row>
        <row r="2916">
          <cell r="G2916" t="str">
            <v>SEPARADO</v>
          </cell>
          <cell r="H2916" t="str">
            <v>006574</v>
          </cell>
          <cell r="AP2916" t="str">
            <v>PA</v>
          </cell>
          <cell r="AQ2916">
            <v>18.23</v>
          </cell>
          <cell r="AS2916">
            <v>18.23</v>
          </cell>
          <cell r="BA2916" t="str">
            <v>MECANICA</v>
          </cell>
        </row>
        <row r="2917">
          <cell r="G2917" t="str">
            <v>FALTA</v>
          </cell>
          <cell r="H2917" t="str">
            <v>006574</v>
          </cell>
          <cell r="AP2917" t="str">
            <v>PAGO</v>
          </cell>
          <cell r="AQ2917">
            <v>26.88</v>
          </cell>
          <cell r="AR2917">
            <v>0</v>
          </cell>
          <cell r="AS2917">
            <v>26.88</v>
          </cell>
          <cell r="BA2917" t="str">
            <v>MECANICA</v>
          </cell>
        </row>
        <row r="2918">
          <cell r="G2918" t="str">
            <v>SEPARADO</v>
          </cell>
          <cell r="H2918" t="str">
            <v>006574</v>
          </cell>
          <cell r="AP2918" t="str">
            <v>PA</v>
          </cell>
          <cell r="AQ2918">
            <v>190.69</v>
          </cell>
          <cell r="AS2918">
            <v>190.69</v>
          </cell>
          <cell r="BA2918" t="str">
            <v>MECANICA</v>
          </cell>
        </row>
        <row r="2919">
          <cell r="G2919" t="str">
            <v>SEPARADO</v>
          </cell>
          <cell r="H2919" t="str">
            <v>006574</v>
          </cell>
          <cell r="AP2919" t="str">
            <v>PA</v>
          </cell>
          <cell r="AQ2919">
            <v>26.88</v>
          </cell>
          <cell r="AR2919">
            <v>0</v>
          </cell>
          <cell r="AS2919">
            <v>26.88</v>
          </cell>
          <cell r="BA2919" t="str">
            <v>MECANICA</v>
          </cell>
        </row>
        <row r="2920">
          <cell r="G2920" t="str">
            <v>FALTA</v>
          </cell>
          <cell r="H2920" t="str">
            <v>006574</v>
          </cell>
          <cell r="AP2920" t="str">
            <v>PAGO</v>
          </cell>
          <cell r="AQ2920">
            <v>4.1500000000000004</v>
          </cell>
          <cell r="AR2920">
            <v>0</v>
          </cell>
          <cell r="AS2920">
            <v>8.3000000000000007</v>
          </cell>
          <cell r="BA2920" t="str">
            <v>MECANICA</v>
          </cell>
        </row>
        <row r="2921">
          <cell r="G2921" t="str">
            <v>SEPARADO</v>
          </cell>
          <cell r="H2921" t="str">
            <v>006574</v>
          </cell>
          <cell r="AP2921" t="str">
            <v>PA</v>
          </cell>
          <cell r="AQ2921">
            <v>0</v>
          </cell>
          <cell r="AS2921">
            <v>0</v>
          </cell>
          <cell r="BA2921" t="str">
            <v>KANBAN</v>
          </cell>
        </row>
        <row r="2922">
          <cell r="G2922" t="str">
            <v>SEPARADO</v>
          </cell>
          <cell r="H2922" t="str">
            <v>006574</v>
          </cell>
          <cell r="AP2922" t="str">
            <v>PA</v>
          </cell>
          <cell r="AQ2922">
            <v>88.15</v>
          </cell>
          <cell r="AR2922">
            <v>0</v>
          </cell>
          <cell r="AS2922">
            <v>88.15</v>
          </cell>
          <cell r="BA2922" t="str">
            <v>MECANICA</v>
          </cell>
        </row>
        <row r="2923">
          <cell r="G2923" t="str">
            <v>SEPARADO</v>
          </cell>
          <cell r="H2923" t="str">
            <v>006574</v>
          </cell>
          <cell r="AP2923" t="str">
            <v>PA</v>
          </cell>
          <cell r="AQ2923">
            <v>62.82</v>
          </cell>
          <cell r="AR2923">
            <v>0</v>
          </cell>
          <cell r="AS2923">
            <v>62.82</v>
          </cell>
          <cell r="BA2923" t="str">
            <v>MECANICA</v>
          </cell>
        </row>
        <row r="2924">
          <cell r="G2924" t="str">
            <v>SEPARADO</v>
          </cell>
          <cell r="H2924" t="str">
            <v>006574</v>
          </cell>
          <cell r="AP2924" t="str">
            <v>PA</v>
          </cell>
          <cell r="AQ2924">
            <v>27.95</v>
          </cell>
          <cell r="AR2924">
            <v>6.5000000000000002E-2</v>
          </cell>
          <cell r="AS2924">
            <v>29.766749999999998</v>
          </cell>
          <cell r="BA2924" t="str">
            <v>ELETRICA</v>
          </cell>
        </row>
        <row r="2925">
          <cell r="G2925" t="str">
            <v>SEPARADO</v>
          </cell>
          <cell r="H2925" t="str">
            <v>006574</v>
          </cell>
          <cell r="AP2925" t="str">
            <v>PAGO</v>
          </cell>
          <cell r="AQ2925">
            <v>1.02</v>
          </cell>
          <cell r="AR2925">
            <v>9.7500000000000003E-2</v>
          </cell>
          <cell r="AS2925">
            <v>3.3583500000000002</v>
          </cell>
          <cell r="BA2925" t="str">
            <v>ELETRICA</v>
          </cell>
        </row>
        <row r="2926">
          <cell r="G2926" t="str">
            <v>SEPARADO</v>
          </cell>
          <cell r="H2926" t="str">
            <v>006574</v>
          </cell>
          <cell r="AP2926" t="str">
            <v>PA</v>
          </cell>
          <cell r="AQ2926">
            <v>0</v>
          </cell>
          <cell r="AS2926">
            <v>0</v>
          </cell>
          <cell r="BA2926" t="str">
            <v>ELETRICA</v>
          </cell>
        </row>
        <row r="2927">
          <cell r="G2927" t="str">
            <v>SEPARADO</v>
          </cell>
          <cell r="H2927" t="str">
            <v>006574</v>
          </cell>
          <cell r="AP2927" t="str">
            <v>PA</v>
          </cell>
          <cell r="AQ2927">
            <v>10.2811</v>
          </cell>
          <cell r="AS2927">
            <v>5.1405500000000002</v>
          </cell>
          <cell r="BA2927" t="str">
            <v>KANBAN</v>
          </cell>
        </row>
        <row r="2928">
          <cell r="G2928" t="str">
            <v>SEPARADO</v>
          </cell>
          <cell r="H2928" t="str">
            <v>006574</v>
          </cell>
          <cell r="AP2928" t="str">
            <v>PA</v>
          </cell>
          <cell r="AQ2928">
            <v>40.83</v>
          </cell>
          <cell r="AR2928">
            <v>9.7500000000000003E-2</v>
          </cell>
          <cell r="AS2928">
            <v>44.810924999999997</v>
          </cell>
          <cell r="BA2928" t="e">
            <v>#N/A</v>
          </cell>
        </row>
        <row r="2929">
          <cell r="G2929" t="str">
            <v>SEPARADO</v>
          </cell>
          <cell r="H2929" t="str">
            <v>006574</v>
          </cell>
          <cell r="AP2929" t="str">
            <v>FATURAMENTO</v>
          </cell>
          <cell r="AQ2929">
            <v>27.02</v>
          </cell>
          <cell r="AR2929">
            <v>0</v>
          </cell>
          <cell r="AS2929">
            <v>27.02</v>
          </cell>
          <cell r="BA2929" t="e">
            <v>#N/A</v>
          </cell>
        </row>
        <row r="2930">
          <cell r="G2930" t="str">
            <v>SEPARADO</v>
          </cell>
          <cell r="H2930" t="str">
            <v>006574</v>
          </cell>
          <cell r="AP2930" t="str">
            <v>PA</v>
          </cell>
          <cell r="AQ2930">
            <v>48.61</v>
          </cell>
          <cell r="AS2930">
            <v>97.22</v>
          </cell>
          <cell r="BA2930" t="str">
            <v>ELETRICA</v>
          </cell>
        </row>
        <row r="2931">
          <cell r="G2931" t="str">
            <v>SEPARADO</v>
          </cell>
          <cell r="H2931" t="str">
            <v>006574</v>
          </cell>
          <cell r="AP2931" t="str">
            <v>PA</v>
          </cell>
          <cell r="AQ2931">
            <v>35</v>
          </cell>
          <cell r="AS2931">
            <v>35</v>
          </cell>
          <cell r="BA2931" t="e">
            <v>#N/A</v>
          </cell>
        </row>
        <row r="2932">
          <cell r="G2932" t="str">
            <v>SEPARADO</v>
          </cell>
          <cell r="H2932" t="str">
            <v>006574</v>
          </cell>
          <cell r="AP2932" t="str">
            <v>PA</v>
          </cell>
          <cell r="AQ2932">
            <v>5.86</v>
          </cell>
          <cell r="AR2932">
            <v>0</v>
          </cell>
          <cell r="AS2932">
            <v>23.44</v>
          </cell>
          <cell r="BA2932" t="e">
            <v>#N/A</v>
          </cell>
        </row>
        <row r="2933">
          <cell r="G2933" t="str">
            <v>SEPARADO</v>
          </cell>
          <cell r="H2933" t="str">
            <v>006574</v>
          </cell>
          <cell r="AP2933" t="str">
            <v>PA</v>
          </cell>
          <cell r="AQ2933">
            <v>842.74</v>
          </cell>
          <cell r="AR2933">
            <v>0</v>
          </cell>
          <cell r="AS2933">
            <v>842.74</v>
          </cell>
          <cell r="BA2933" t="str">
            <v>ELETRICA</v>
          </cell>
        </row>
        <row r="2934">
          <cell r="G2934" t="str">
            <v>SEPARADO</v>
          </cell>
          <cell r="H2934" t="str">
            <v>006574</v>
          </cell>
          <cell r="AP2934" t="str">
            <v>PA</v>
          </cell>
          <cell r="AQ2934">
            <v>466.33</v>
          </cell>
          <cell r="AR2934">
            <v>0</v>
          </cell>
          <cell r="AS2934">
            <v>466.33</v>
          </cell>
          <cell r="BA2934" t="e">
            <v>#N/A</v>
          </cell>
        </row>
        <row r="2935">
          <cell r="G2935" t="str">
            <v>SEPARADO</v>
          </cell>
          <cell r="H2935" t="str">
            <v>006574</v>
          </cell>
          <cell r="AP2935" t="str">
            <v>PA</v>
          </cell>
          <cell r="AQ2935">
            <v>5.55</v>
          </cell>
          <cell r="AR2935">
            <v>9.7500000000000003E-2</v>
          </cell>
          <cell r="AS2935">
            <v>6.0911249999999999</v>
          </cell>
          <cell r="BA2935" t="str">
            <v>SHEET METAL</v>
          </cell>
        </row>
        <row r="2936">
          <cell r="G2936" t="str">
            <v>SEPARADO</v>
          </cell>
          <cell r="H2936" t="str">
            <v>006574</v>
          </cell>
          <cell r="AP2936" t="str">
            <v>PA</v>
          </cell>
          <cell r="AQ2936">
            <v>9.33</v>
          </cell>
          <cell r="AR2936">
            <v>9.7500000000000003E-2</v>
          </cell>
          <cell r="AS2936">
            <v>10.239675</v>
          </cell>
          <cell r="BA2936" t="str">
            <v>ELETRICA</v>
          </cell>
        </row>
        <row r="2937">
          <cell r="G2937" t="str">
            <v>SEPARADO</v>
          </cell>
          <cell r="H2937" t="str">
            <v>006574</v>
          </cell>
          <cell r="AP2937" t="str">
            <v>PA</v>
          </cell>
          <cell r="AQ2937">
            <v>40.97</v>
          </cell>
          <cell r="AR2937">
            <v>9.7500000000000003E-2</v>
          </cell>
          <cell r="AS2937">
            <v>44.964574999999996</v>
          </cell>
          <cell r="BA2937" t="str">
            <v>ELETRICA</v>
          </cell>
        </row>
        <row r="2938">
          <cell r="G2938" t="str">
            <v>FÁBRICA</v>
          </cell>
          <cell r="H2938" t="str">
            <v>006574</v>
          </cell>
          <cell r="AP2938" t="str">
            <v>PA</v>
          </cell>
          <cell r="AQ2938">
            <v>25.7</v>
          </cell>
          <cell r="AS2938">
            <v>25.7</v>
          </cell>
          <cell r="BA2938" t="str">
            <v>ELETRICA</v>
          </cell>
        </row>
        <row r="2939">
          <cell r="G2939" t="str">
            <v>SEPARADO</v>
          </cell>
          <cell r="H2939" t="str">
            <v>006574</v>
          </cell>
          <cell r="AP2939" t="str">
            <v>PA</v>
          </cell>
          <cell r="AQ2939">
            <v>2.4971000000000001</v>
          </cell>
          <cell r="AR2939">
            <v>0</v>
          </cell>
          <cell r="AS2939">
            <v>60.679530000000007</v>
          </cell>
          <cell r="BA2939" t="e">
            <v>#N/A</v>
          </cell>
        </row>
        <row r="2940">
          <cell r="G2940" t="str">
            <v>SEPARADO</v>
          </cell>
          <cell r="H2940" t="str">
            <v>006574</v>
          </cell>
          <cell r="AP2940" t="str">
            <v>PA</v>
          </cell>
          <cell r="AQ2940">
            <v>16.100000000000001</v>
          </cell>
          <cell r="AS2940">
            <v>16.100000000000001</v>
          </cell>
          <cell r="BA2940" t="str">
            <v>KANBAN</v>
          </cell>
        </row>
        <row r="2941">
          <cell r="G2941" t="str">
            <v>SEPARADO</v>
          </cell>
          <cell r="H2941" t="str">
            <v>006574</v>
          </cell>
          <cell r="AP2941" t="str">
            <v>PA</v>
          </cell>
          <cell r="AQ2941">
            <v>16.39</v>
          </cell>
          <cell r="AS2941">
            <v>16.39</v>
          </cell>
          <cell r="BA2941" t="str">
            <v>KANBAN</v>
          </cell>
        </row>
        <row r="2942">
          <cell r="G2942" t="str">
            <v>SEPARADO</v>
          </cell>
          <cell r="H2942" t="str">
            <v>006574</v>
          </cell>
          <cell r="AP2942" t="str">
            <v>PAGO</v>
          </cell>
          <cell r="AQ2942">
            <v>1.9</v>
          </cell>
          <cell r="AR2942">
            <v>9.7500000000000003E-2</v>
          </cell>
          <cell r="AS2942">
            <v>14.596749999999998</v>
          </cell>
          <cell r="BA2942" t="e">
            <v>#N/A</v>
          </cell>
        </row>
        <row r="2943">
          <cell r="G2943" t="str">
            <v>RETIRADO</v>
          </cell>
          <cell r="H2943" t="str">
            <v>006574</v>
          </cell>
          <cell r="AP2943" t="str">
            <v>PAGO</v>
          </cell>
          <cell r="AQ2943">
            <v>7.42</v>
          </cell>
          <cell r="AR2943">
            <v>9.7500000000000003E-2</v>
          </cell>
          <cell r="AS2943">
            <v>8.1434499999999996</v>
          </cell>
          <cell r="BA2943" t="e">
            <v>#N/A</v>
          </cell>
        </row>
        <row r="2944">
          <cell r="G2944" t="str">
            <v>SEPARADO</v>
          </cell>
          <cell r="H2944" t="str">
            <v>006574</v>
          </cell>
          <cell r="AP2944" t="str">
            <v>PAGO</v>
          </cell>
          <cell r="AQ2944">
            <v>2.0099999999999998</v>
          </cell>
          <cell r="AR2944">
            <v>9.7500000000000003E-2</v>
          </cell>
          <cell r="AS2944">
            <v>2.2059749999999996</v>
          </cell>
          <cell r="BA2944" t="e">
            <v>#N/A</v>
          </cell>
        </row>
        <row r="2945">
          <cell r="G2945" t="str">
            <v>SEPARADO</v>
          </cell>
          <cell r="H2945" t="str">
            <v>006574</v>
          </cell>
          <cell r="AP2945" t="str">
            <v>PAGO</v>
          </cell>
          <cell r="AQ2945">
            <v>1.38</v>
          </cell>
          <cell r="AR2945">
            <v>9.7500000000000003E-2</v>
          </cell>
          <cell r="AS2945">
            <v>3.0290999999999997</v>
          </cell>
          <cell r="BA2945" t="e">
            <v>#N/A</v>
          </cell>
        </row>
        <row r="2946">
          <cell r="G2946" t="str">
            <v>FÁBRICA</v>
          </cell>
          <cell r="H2946" t="str">
            <v>006574</v>
          </cell>
          <cell r="AP2946" t="str">
            <v>PAGO</v>
          </cell>
          <cell r="AQ2946">
            <v>2.06</v>
          </cell>
          <cell r="AR2946">
            <v>9.7500000000000003E-2</v>
          </cell>
          <cell r="AS2946">
            <v>2.26085</v>
          </cell>
          <cell r="BA2946" t="e">
            <v>#N/A</v>
          </cell>
        </row>
        <row r="2947">
          <cell r="G2947" t="str">
            <v>SEPARADO</v>
          </cell>
          <cell r="H2947" t="str">
            <v>006574</v>
          </cell>
          <cell r="AP2947" t="str">
            <v>PA</v>
          </cell>
          <cell r="AQ2947">
            <v>170.95160000000001</v>
          </cell>
          <cell r="AR2947">
            <v>0</v>
          </cell>
          <cell r="AS2947">
            <v>34.190320000000007</v>
          </cell>
          <cell r="BA2947" t="str">
            <v>ELETRICA</v>
          </cell>
        </row>
        <row r="2948">
          <cell r="G2948" t="str">
            <v>SEPARADO</v>
          </cell>
          <cell r="H2948" t="str">
            <v>006574</v>
          </cell>
          <cell r="AP2948" t="str">
            <v>PA</v>
          </cell>
          <cell r="AQ2948">
            <v>92.68</v>
          </cell>
          <cell r="AR2948">
            <v>9.7500000000000003E-2</v>
          </cell>
          <cell r="AS2948">
            <v>101.7163</v>
          </cell>
          <cell r="BA2948" t="str">
            <v>ELETRICA</v>
          </cell>
        </row>
        <row r="2949">
          <cell r="G2949" t="str">
            <v>SEPARADO</v>
          </cell>
          <cell r="H2949" t="str">
            <v>006574</v>
          </cell>
          <cell r="AP2949" t="str">
            <v>PA</v>
          </cell>
          <cell r="AQ2949">
            <v>756.87</v>
          </cell>
          <cell r="AR2949">
            <v>3.2500000000000001E-2</v>
          </cell>
          <cell r="AS2949">
            <v>1562.9365499999999</v>
          </cell>
          <cell r="BA2949" t="e">
            <v>#N/A</v>
          </cell>
        </row>
        <row r="2950">
          <cell r="G2950" t="str">
            <v>SEPARADO</v>
          </cell>
          <cell r="H2950" t="str">
            <v>006574</v>
          </cell>
          <cell r="AP2950" t="str">
            <v>PA</v>
          </cell>
          <cell r="AQ2950">
            <v>0</v>
          </cell>
          <cell r="AS2950">
            <v>0</v>
          </cell>
          <cell r="BA2950" t="e">
            <v>#N/A</v>
          </cell>
        </row>
        <row r="2951">
          <cell r="G2951" t="str">
            <v>SEPARADO</v>
          </cell>
          <cell r="H2951" t="str">
            <v>006574</v>
          </cell>
          <cell r="AP2951" t="str">
            <v>PA</v>
          </cell>
          <cell r="AQ2951">
            <v>53.25</v>
          </cell>
          <cell r="AS2951">
            <v>53.25</v>
          </cell>
          <cell r="BA2951" t="e">
            <v>#N/A</v>
          </cell>
        </row>
        <row r="2952">
          <cell r="G2952" t="str">
            <v>SEPARADO</v>
          </cell>
          <cell r="H2952" t="str">
            <v>006574</v>
          </cell>
          <cell r="AP2952" t="str">
            <v>PA</v>
          </cell>
          <cell r="AQ2952">
            <v>70.95</v>
          </cell>
          <cell r="AS2952">
            <v>53.212500000000006</v>
          </cell>
          <cell r="BA2952" t="str">
            <v>ELETRICA</v>
          </cell>
        </row>
        <row r="2953">
          <cell r="G2953" t="str">
            <v>SEPARADO</v>
          </cell>
          <cell r="H2953" t="str">
            <v>006574</v>
          </cell>
          <cell r="AP2953" t="str">
            <v>PA</v>
          </cell>
          <cell r="AQ2953">
            <v>0</v>
          </cell>
          <cell r="AS2953">
            <v>0</v>
          </cell>
          <cell r="BA2953" t="e">
            <v>#N/A</v>
          </cell>
        </row>
        <row r="2954">
          <cell r="G2954" t="str">
            <v>SEPARADO</v>
          </cell>
          <cell r="H2954" t="str">
            <v>006574</v>
          </cell>
          <cell r="AP2954" t="str">
            <v>PA</v>
          </cell>
          <cell r="AQ2954">
            <v>28.688400000000001</v>
          </cell>
          <cell r="AR2954">
            <v>9.7500000000000003E-2</v>
          </cell>
          <cell r="AS2954">
            <v>125.94207600000001</v>
          </cell>
          <cell r="BA2954" t="e">
            <v>#N/A</v>
          </cell>
        </row>
        <row r="2955">
          <cell r="G2955" t="str">
            <v>SEPARADO</v>
          </cell>
          <cell r="H2955" t="str">
            <v>006574</v>
          </cell>
          <cell r="AP2955" t="str">
            <v>PA</v>
          </cell>
          <cell r="AQ2955">
            <v>0</v>
          </cell>
          <cell r="AS2955">
            <v>0</v>
          </cell>
          <cell r="BA2955" t="e">
            <v>#N/A</v>
          </cell>
        </row>
        <row r="2956">
          <cell r="G2956" t="str">
            <v>SEPARADO</v>
          </cell>
          <cell r="H2956" t="str">
            <v>006574</v>
          </cell>
          <cell r="AP2956" t="str">
            <v>FATURAMENTO</v>
          </cell>
          <cell r="AQ2956">
            <v>0</v>
          </cell>
          <cell r="AR2956">
            <v>0</v>
          </cell>
          <cell r="AS2956">
            <v>0</v>
          </cell>
          <cell r="BA2956" t="str">
            <v>ELETRICA</v>
          </cell>
        </row>
        <row r="2957">
          <cell r="G2957" t="str">
            <v>SEPARADO</v>
          </cell>
          <cell r="H2957" t="str">
            <v>006574</v>
          </cell>
          <cell r="AP2957" t="str">
            <v>FATURAMENTO</v>
          </cell>
          <cell r="AQ2957">
            <v>0</v>
          </cell>
          <cell r="AR2957">
            <v>0</v>
          </cell>
          <cell r="AS2957">
            <v>0</v>
          </cell>
          <cell r="BA2957" t="str">
            <v>SHEET METAL</v>
          </cell>
        </row>
        <row r="2958">
          <cell r="G2958" t="str">
            <v>SEPARADO</v>
          </cell>
          <cell r="H2958" t="str">
            <v>006574</v>
          </cell>
          <cell r="AP2958" t="str">
            <v>FATURAMENTO</v>
          </cell>
          <cell r="AQ2958">
            <v>24.125</v>
          </cell>
          <cell r="AR2958">
            <v>0</v>
          </cell>
          <cell r="AS2958">
            <v>24.125</v>
          </cell>
          <cell r="BA2958" t="e">
            <v>#N/A</v>
          </cell>
        </row>
        <row r="2959">
          <cell r="G2959" t="str">
            <v>SEPARADO</v>
          </cell>
          <cell r="H2959" t="str">
            <v>006574</v>
          </cell>
          <cell r="AP2959" t="str">
            <v>FATURAMENTO</v>
          </cell>
          <cell r="AQ2959">
            <v>24.125</v>
          </cell>
          <cell r="AR2959">
            <v>0</v>
          </cell>
          <cell r="AS2959">
            <v>48.25</v>
          </cell>
          <cell r="BA2959" t="e">
            <v>#N/A</v>
          </cell>
        </row>
        <row r="2960">
          <cell r="G2960" t="str">
            <v>SEPARADO</v>
          </cell>
          <cell r="H2960" t="str">
            <v>006574</v>
          </cell>
          <cell r="AP2960" t="str">
            <v>FATURAMENTO</v>
          </cell>
          <cell r="AQ2960">
            <v>627.25</v>
          </cell>
          <cell r="AR2960">
            <v>0</v>
          </cell>
          <cell r="AS2960">
            <v>627.25</v>
          </cell>
          <cell r="BA2960" t="e">
            <v>#N/A</v>
          </cell>
        </row>
        <row r="2961">
          <cell r="G2961" t="str">
            <v>SEPARADO</v>
          </cell>
          <cell r="H2961" t="str">
            <v>006574</v>
          </cell>
          <cell r="AP2961" t="str">
            <v>PA</v>
          </cell>
          <cell r="AQ2961">
            <v>0</v>
          </cell>
          <cell r="AS2961">
            <v>0</v>
          </cell>
          <cell r="BA2961" t="e">
            <v>#N/A</v>
          </cell>
        </row>
        <row r="2962">
          <cell r="G2962" t="str">
            <v>SEPARADO</v>
          </cell>
          <cell r="H2962" t="str">
            <v>006574</v>
          </cell>
          <cell r="AP2962" t="str">
            <v>PA</v>
          </cell>
          <cell r="AQ2962">
            <v>0</v>
          </cell>
          <cell r="AR2962">
            <v>0</v>
          </cell>
          <cell r="AS2962">
            <v>0</v>
          </cell>
          <cell r="BA2962" t="e">
            <v>#N/A</v>
          </cell>
        </row>
        <row r="2963">
          <cell r="G2963" t="str">
            <v>SEPARADO</v>
          </cell>
          <cell r="H2963" t="str">
            <v>006574</v>
          </cell>
          <cell r="AP2963" t="str">
            <v>PA</v>
          </cell>
          <cell r="AQ2963">
            <v>0</v>
          </cell>
          <cell r="AR2963">
            <v>0</v>
          </cell>
          <cell r="AS2963">
            <v>0</v>
          </cell>
          <cell r="BA2963" t="e">
            <v>#N/A</v>
          </cell>
        </row>
        <row r="2964">
          <cell r="G2964" t="str">
            <v>SEPARADO</v>
          </cell>
          <cell r="H2964" t="str">
            <v>006574</v>
          </cell>
          <cell r="AP2964" t="str">
            <v>PA</v>
          </cell>
          <cell r="AQ2964">
            <v>995.11</v>
          </cell>
          <cell r="AR2964">
            <v>0</v>
          </cell>
          <cell r="AS2964">
            <v>995.11</v>
          </cell>
          <cell r="BA2964" t="str">
            <v>ELETRICA</v>
          </cell>
        </row>
        <row r="2965">
          <cell r="G2965" t="str">
            <v>SEPARADO</v>
          </cell>
          <cell r="H2965" t="str">
            <v>006576</v>
          </cell>
          <cell r="AP2965" t="str">
            <v>PA</v>
          </cell>
          <cell r="AQ2965">
            <v>210.79</v>
          </cell>
          <cell r="AS2965">
            <v>210.79</v>
          </cell>
          <cell r="BA2965" t="str">
            <v>ELETRICA</v>
          </cell>
        </row>
        <row r="2966">
          <cell r="G2966" t="str">
            <v>SEPARADO</v>
          </cell>
          <cell r="H2966" t="str">
            <v>006576</v>
          </cell>
          <cell r="AP2966" t="str">
            <v>PA</v>
          </cell>
          <cell r="AQ2966">
            <v>0</v>
          </cell>
          <cell r="AS2966">
            <v>0</v>
          </cell>
          <cell r="BA2966" t="e">
            <v>#N/A</v>
          </cell>
        </row>
        <row r="2967">
          <cell r="G2967" t="str">
            <v>SEPARADO</v>
          </cell>
          <cell r="H2967" t="str">
            <v>006576</v>
          </cell>
          <cell r="AP2967" t="str">
            <v>PA</v>
          </cell>
          <cell r="AQ2967">
            <v>53.25</v>
          </cell>
          <cell r="AS2967">
            <v>149.1</v>
          </cell>
          <cell r="BA2967" t="e">
            <v>#N/A</v>
          </cell>
        </row>
        <row r="2968">
          <cell r="G2968" t="str">
            <v>SEPARADO</v>
          </cell>
          <cell r="H2968" t="str">
            <v>006576</v>
          </cell>
          <cell r="AP2968" t="str">
            <v>PA</v>
          </cell>
          <cell r="AQ2968">
            <v>9.06</v>
          </cell>
          <cell r="AS2968">
            <v>18.12</v>
          </cell>
          <cell r="BA2968" t="str">
            <v>ELETRICA</v>
          </cell>
        </row>
        <row r="2969">
          <cell r="G2969" t="str">
            <v>SEPARADO</v>
          </cell>
          <cell r="H2969" t="str">
            <v>006576</v>
          </cell>
          <cell r="AP2969" t="str">
            <v>FATURAMENTO</v>
          </cell>
          <cell r="AQ2969">
            <v>33.774999999999999</v>
          </cell>
          <cell r="AR2969">
            <v>0</v>
          </cell>
          <cell r="AS2969">
            <v>135.1</v>
          </cell>
          <cell r="BA2969">
            <v>0</v>
          </cell>
        </row>
        <row r="2970">
          <cell r="G2970" t="str">
            <v>SEPARADO</v>
          </cell>
          <cell r="H2970" t="str">
            <v>006576</v>
          </cell>
          <cell r="AP2970" t="str">
            <v>PA</v>
          </cell>
          <cell r="AQ2970">
            <v>14</v>
          </cell>
          <cell r="AS2970">
            <v>14</v>
          </cell>
          <cell r="BA2970" t="str">
            <v>MECANICA</v>
          </cell>
        </row>
        <row r="2971">
          <cell r="G2971" t="str">
            <v>SEPARADO</v>
          </cell>
          <cell r="H2971" t="str">
            <v>006576</v>
          </cell>
          <cell r="AP2971" t="str">
            <v>PA</v>
          </cell>
          <cell r="AQ2971">
            <v>0</v>
          </cell>
          <cell r="AS2971">
            <v>0</v>
          </cell>
          <cell r="BA2971" t="e">
            <v>#N/A</v>
          </cell>
        </row>
        <row r="2972">
          <cell r="G2972" t="str">
            <v>KANBAN</v>
          </cell>
          <cell r="H2972" t="str">
            <v>006576</v>
          </cell>
          <cell r="AP2972" t="str">
            <v>PA</v>
          </cell>
          <cell r="AQ2972">
            <v>1.1499999999999999</v>
          </cell>
          <cell r="AS2972">
            <v>23</v>
          </cell>
          <cell r="BA2972" t="e">
            <v>#N/A</v>
          </cell>
        </row>
        <row r="2973">
          <cell r="G2973" t="str">
            <v>FALTA</v>
          </cell>
          <cell r="H2973" t="str">
            <v>006576</v>
          </cell>
          <cell r="AP2973" t="str">
            <v>FATURAMENTO</v>
          </cell>
          <cell r="AQ2973">
            <v>24.125</v>
          </cell>
          <cell r="AR2973">
            <v>0</v>
          </cell>
          <cell r="AS2973">
            <v>48.25</v>
          </cell>
          <cell r="BA2973" t="str">
            <v>MECANICA</v>
          </cell>
        </row>
        <row r="2974">
          <cell r="G2974" t="str">
            <v>SEPARADO</v>
          </cell>
          <cell r="H2974" t="str">
            <v>006576</v>
          </cell>
          <cell r="AP2974" t="str">
            <v>PA</v>
          </cell>
          <cell r="AQ2974">
            <v>8548.9321</v>
          </cell>
          <cell r="AS2974">
            <v>8548.9321</v>
          </cell>
          <cell r="BA2974" t="str">
            <v>ELETRICA</v>
          </cell>
        </row>
        <row r="2975">
          <cell r="G2975" t="str">
            <v>FALTA</v>
          </cell>
          <cell r="H2975" t="str">
            <v>006576</v>
          </cell>
          <cell r="AP2975" t="str">
            <v>PAGO</v>
          </cell>
          <cell r="AQ2975">
            <v>4.1500000000000004</v>
          </cell>
          <cell r="AR2975">
            <v>0</v>
          </cell>
          <cell r="AS2975">
            <v>16.600000000000001</v>
          </cell>
          <cell r="BA2975" t="str">
            <v>MECANICA</v>
          </cell>
        </row>
        <row r="2976">
          <cell r="G2976" t="str">
            <v>SEPARADO</v>
          </cell>
          <cell r="H2976" t="str">
            <v>006576</v>
          </cell>
          <cell r="AP2976" t="str">
            <v>PA</v>
          </cell>
          <cell r="AQ2976">
            <v>28</v>
          </cell>
          <cell r="AR2976">
            <v>6.5000000000000002E-2</v>
          </cell>
          <cell r="AS2976">
            <v>29.82</v>
          </cell>
          <cell r="BA2976" t="str">
            <v>MECANICA</v>
          </cell>
        </row>
        <row r="2977">
          <cell r="G2977" t="str">
            <v>FÁBRICA</v>
          </cell>
          <cell r="H2977" t="str">
            <v>006576</v>
          </cell>
          <cell r="AP2977" t="str">
            <v>PA</v>
          </cell>
          <cell r="AQ2977">
            <v>5</v>
          </cell>
          <cell r="AR2977">
            <v>0</v>
          </cell>
          <cell r="AS2977">
            <v>5</v>
          </cell>
          <cell r="BA2977" t="str">
            <v>MECANICA</v>
          </cell>
        </row>
        <row r="2978">
          <cell r="G2978" t="str">
            <v>FÁBRICA</v>
          </cell>
          <cell r="H2978" t="str">
            <v>006576</v>
          </cell>
          <cell r="AP2978" t="str">
            <v>PA</v>
          </cell>
          <cell r="AQ2978">
            <v>6</v>
          </cell>
          <cell r="AR2978">
            <v>0</v>
          </cell>
          <cell r="AS2978">
            <v>6</v>
          </cell>
          <cell r="BA2978" t="str">
            <v>MECANICA</v>
          </cell>
        </row>
        <row r="2979">
          <cell r="G2979" t="str">
            <v>KANBAN</v>
          </cell>
          <cell r="H2979" t="str">
            <v>006576</v>
          </cell>
          <cell r="AP2979" t="str">
            <v>PA</v>
          </cell>
          <cell r="AQ2979">
            <v>102.78</v>
          </cell>
          <cell r="AS2979">
            <v>61.667999999999999</v>
          </cell>
          <cell r="BA2979" t="str">
            <v>KANBAN</v>
          </cell>
        </row>
        <row r="2980">
          <cell r="G2980" t="str">
            <v>KANBAN</v>
          </cell>
          <cell r="H2980" t="str">
            <v>006576</v>
          </cell>
          <cell r="AP2980" t="str">
            <v>PA</v>
          </cell>
          <cell r="AQ2980">
            <v>138.6</v>
          </cell>
          <cell r="AS2980">
            <v>83.16</v>
          </cell>
          <cell r="BA2980" t="str">
            <v>KANBAN</v>
          </cell>
        </row>
        <row r="2981">
          <cell r="G2981" t="str">
            <v>SEPARADO</v>
          </cell>
          <cell r="H2981" t="str">
            <v>006576</v>
          </cell>
          <cell r="AP2981" t="str">
            <v>PA</v>
          </cell>
          <cell r="AQ2981">
            <v>25322.58</v>
          </cell>
          <cell r="AR2981">
            <v>0</v>
          </cell>
          <cell r="AS2981">
            <v>25322.58</v>
          </cell>
          <cell r="BA2981" t="str">
            <v>MOTOR</v>
          </cell>
        </row>
        <row r="2982">
          <cell r="G2982" t="str">
            <v>RETIRADO</v>
          </cell>
          <cell r="H2982" t="str">
            <v>006576</v>
          </cell>
          <cell r="AP2982" t="str">
            <v>PA</v>
          </cell>
          <cell r="AQ2982">
            <v>25322.58</v>
          </cell>
          <cell r="AR2982">
            <v>0</v>
          </cell>
          <cell r="AS2982">
            <v>25322.58</v>
          </cell>
          <cell r="BA2982" t="str">
            <v>MOTOR</v>
          </cell>
        </row>
        <row r="2983">
          <cell r="G2983" t="str">
            <v>SEPARADO</v>
          </cell>
          <cell r="H2983" t="str">
            <v>006576</v>
          </cell>
          <cell r="AP2983" t="str">
            <v>PA</v>
          </cell>
          <cell r="AQ2983">
            <v>10554.29</v>
          </cell>
          <cell r="AR2983">
            <v>0</v>
          </cell>
          <cell r="AS2983">
            <v>10554.29</v>
          </cell>
          <cell r="BA2983" t="str">
            <v>ALTERNADOR</v>
          </cell>
        </row>
        <row r="2984">
          <cell r="G2984" t="str">
            <v>SEPARADO</v>
          </cell>
          <cell r="H2984" t="str">
            <v>006576</v>
          </cell>
          <cell r="AP2984" t="str">
            <v>PA</v>
          </cell>
          <cell r="AQ2984">
            <v>900</v>
          </cell>
          <cell r="AR2984">
            <v>0</v>
          </cell>
          <cell r="AS2984">
            <v>900</v>
          </cell>
          <cell r="BA2984" t="e">
            <v>#N/A</v>
          </cell>
        </row>
        <row r="2985">
          <cell r="G2985" t="str">
            <v>SEPARADO</v>
          </cell>
          <cell r="H2985" t="str">
            <v>006576</v>
          </cell>
          <cell r="AP2985" t="str">
            <v>PA</v>
          </cell>
          <cell r="AQ2985">
            <v>48</v>
          </cell>
          <cell r="AR2985">
            <v>0</v>
          </cell>
          <cell r="AS2985">
            <v>48</v>
          </cell>
          <cell r="BA2985" t="str">
            <v>SHEET METAL</v>
          </cell>
        </row>
        <row r="2986">
          <cell r="G2986" t="str">
            <v>SEPARADO</v>
          </cell>
          <cell r="H2986" t="str">
            <v>006576</v>
          </cell>
          <cell r="AP2986" t="str">
            <v>FATURAMENTO</v>
          </cell>
          <cell r="AQ2986">
            <v>72.375</v>
          </cell>
          <cell r="AR2986">
            <v>0</v>
          </cell>
          <cell r="AS2986">
            <v>72.375</v>
          </cell>
          <cell r="BA2986" t="str">
            <v>MECANICA</v>
          </cell>
        </row>
        <row r="2987">
          <cell r="G2987" t="str">
            <v>SEPARADO</v>
          </cell>
          <cell r="H2987" t="str">
            <v>006576</v>
          </cell>
          <cell r="AP2987" t="str">
            <v>FATURAMENTO</v>
          </cell>
          <cell r="AQ2987">
            <v>33.774999999999999</v>
          </cell>
          <cell r="AR2987">
            <v>0</v>
          </cell>
          <cell r="AS2987">
            <v>67.55</v>
          </cell>
          <cell r="BA2987" t="str">
            <v>MECANICA</v>
          </cell>
        </row>
        <row r="2988">
          <cell r="G2988" t="str">
            <v>SEPARADO</v>
          </cell>
          <cell r="H2988" t="str">
            <v>006576</v>
          </cell>
          <cell r="AP2988" t="str">
            <v>PA</v>
          </cell>
          <cell r="AQ2988">
            <v>1563.79</v>
          </cell>
          <cell r="AR2988">
            <v>0</v>
          </cell>
          <cell r="AS2988">
            <v>1563.79</v>
          </cell>
          <cell r="BA2988" t="str">
            <v>MECANICA</v>
          </cell>
        </row>
        <row r="2989">
          <cell r="G2989" t="str">
            <v>SEPARADO</v>
          </cell>
          <cell r="H2989" t="str">
            <v>006576</v>
          </cell>
          <cell r="AP2989" t="str">
            <v>FATURAMENTO</v>
          </cell>
          <cell r="AQ2989">
            <v>33.774999999999999</v>
          </cell>
          <cell r="AR2989">
            <v>0</v>
          </cell>
          <cell r="AS2989">
            <v>67.55</v>
          </cell>
          <cell r="BA2989" t="str">
            <v>MECANICA</v>
          </cell>
        </row>
        <row r="2990">
          <cell r="G2990" t="str">
            <v>SEPARADO</v>
          </cell>
          <cell r="H2990" t="str">
            <v>006576</v>
          </cell>
          <cell r="AP2990" t="str">
            <v>FATURAMENTO</v>
          </cell>
          <cell r="AQ2990">
            <v>33.774999999999999</v>
          </cell>
          <cell r="AR2990">
            <v>0</v>
          </cell>
          <cell r="AS2990">
            <v>33.774999999999999</v>
          </cell>
          <cell r="BA2990" t="str">
            <v>SHEET METAL</v>
          </cell>
        </row>
        <row r="2991">
          <cell r="G2991" t="str">
            <v>SEPARADO</v>
          </cell>
          <cell r="H2991" t="str">
            <v>006576</v>
          </cell>
          <cell r="AP2991" t="str">
            <v>PA</v>
          </cell>
          <cell r="AQ2991">
            <v>145</v>
          </cell>
          <cell r="AR2991">
            <v>0</v>
          </cell>
          <cell r="AS2991">
            <v>145</v>
          </cell>
          <cell r="BA2991" t="str">
            <v>SHEET METAL</v>
          </cell>
        </row>
        <row r="2992">
          <cell r="G2992" t="str">
            <v>SEPARADO</v>
          </cell>
          <cell r="H2992" t="str">
            <v>006576</v>
          </cell>
          <cell r="AP2992" t="str">
            <v>PA</v>
          </cell>
          <cell r="AQ2992">
            <v>450</v>
          </cell>
          <cell r="AR2992">
            <v>0</v>
          </cell>
          <cell r="AS2992">
            <v>450</v>
          </cell>
          <cell r="BA2992" t="str">
            <v>ELETRICA</v>
          </cell>
        </row>
        <row r="2993">
          <cell r="G2993" t="str">
            <v>SEPARADO</v>
          </cell>
          <cell r="H2993" t="str">
            <v>006576</v>
          </cell>
          <cell r="AP2993" t="str">
            <v>FATURAMENTO</v>
          </cell>
          <cell r="AQ2993">
            <v>96.5</v>
          </cell>
          <cell r="AR2993">
            <v>0</v>
          </cell>
          <cell r="AS2993">
            <v>96.5</v>
          </cell>
          <cell r="BA2993" t="e">
            <v>#N/A</v>
          </cell>
        </row>
        <row r="2994">
          <cell r="G2994" t="str">
            <v>SEPARADO</v>
          </cell>
          <cell r="H2994" t="str">
            <v>006576</v>
          </cell>
          <cell r="AP2994" t="str">
            <v>FATURAMENTO</v>
          </cell>
          <cell r="AQ2994">
            <v>91.674999999999997</v>
          </cell>
          <cell r="AR2994">
            <v>0</v>
          </cell>
          <cell r="AS2994">
            <v>91.674999999999997</v>
          </cell>
          <cell r="BA2994" t="e">
            <v>#N/A</v>
          </cell>
        </row>
        <row r="2995">
          <cell r="G2995" t="str">
            <v>SEPARADO</v>
          </cell>
          <cell r="H2995" t="str">
            <v>006576</v>
          </cell>
          <cell r="AP2995" t="str">
            <v>FATURAMENTO</v>
          </cell>
          <cell r="AQ2995">
            <v>3377.5</v>
          </cell>
          <cell r="AR2995">
            <v>0</v>
          </cell>
          <cell r="AS2995">
            <v>3377.5</v>
          </cell>
          <cell r="BA2995" t="str">
            <v>CARENAGEM</v>
          </cell>
        </row>
        <row r="2996">
          <cell r="G2996" t="str">
            <v>SEPARADO</v>
          </cell>
          <cell r="H2996" t="str">
            <v>006576</v>
          </cell>
          <cell r="AP2996" t="str">
            <v>PA</v>
          </cell>
          <cell r="AQ2996">
            <v>1363.04</v>
          </cell>
          <cell r="AR2996">
            <v>6.5000000000000002E-2</v>
          </cell>
          <cell r="AS2996">
            <v>1451.6376</v>
          </cell>
          <cell r="BA2996" t="str">
            <v>MECANICA</v>
          </cell>
        </row>
        <row r="2997">
          <cell r="G2997" t="str">
            <v>SEPARADO</v>
          </cell>
          <cell r="H2997" t="str">
            <v>006576</v>
          </cell>
          <cell r="AP2997" t="str">
            <v>PA</v>
          </cell>
          <cell r="AQ2997">
            <v>772.34</v>
          </cell>
          <cell r="AR2997">
            <v>6.5000000000000002E-2</v>
          </cell>
          <cell r="AS2997">
            <v>822.5421</v>
          </cell>
          <cell r="BA2997" t="str">
            <v>MECANICA</v>
          </cell>
        </row>
        <row r="2998">
          <cell r="G2998" t="str">
            <v>SEPARADO</v>
          </cell>
          <cell r="H2998" t="str">
            <v>006576</v>
          </cell>
          <cell r="AP2998" t="str">
            <v>PA</v>
          </cell>
          <cell r="AQ2998">
            <v>209.6</v>
          </cell>
          <cell r="AR2998">
            <v>0</v>
          </cell>
          <cell r="AS2998">
            <v>209.6</v>
          </cell>
          <cell r="BA2998" t="str">
            <v>ELETRICA</v>
          </cell>
        </row>
        <row r="2999">
          <cell r="G2999" t="str">
            <v>SEPARADO</v>
          </cell>
          <cell r="H2999" t="str">
            <v>006576</v>
          </cell>
          <cell r="AP2999" t="str">
            <v>PA</v>
          </cell>
          <cell r="AQ2999">
            <v>441</v>
          </cell>
          <cell r="AR2999">
            <v>0</v>
          </cell>
          <cell r="AS2999">
            <v>441</v>
          </cell>
          <cell r="BA2999" t="str">
            <v>MECANICA</v>
          </cell>
        </row>
        <row r="3000">
          <cell r="G3000" t="str">
            <v>SEPARADO</v>
          </cell>
          <cell r="H3000" t="str">
            <v>006576</v>
          </cell>
          <cell r="AP3000" t="str">
            <v>PA</v>
          </cell>
          <cell r="AQ3000">
            <v>900</v>
          </cell>
          <cell r="AR3000">
            <v>3.2500000000000001E-2</v>
          </cell>
          <cell r="AS3000">
            <v>929.25</v>
          </cell>
          <cell r="BA3000" t="str">
            <v>MECANICA</v>
          </cell>
        </row>
        <row r="3001">
          <cell r="G3001" t="str">
            <v>SEPARADO</v>
          </cell>
          <cell r="H3001" t="str">
            <v>006576</v>
          </cell>
          <cell r="AP3001" t="str">
            <v>FATURAMENTO</v>
          </cell>
          <cell r="AQ3001">
            <v>965</v>
          </cell>
          <cell r="AR3001">
            <v>0</v>
          </cell>
          <cell r="AS3001">
            <v>965</v>
          </cell>
          <cell r="BA3001" t="str">
            <v>BASE</v>
          </cell>
        </row>
        <row r="3002">
          <cell r="G3002" t="str">
            <v>SEPARADO</v>
          </cell>
          <cell r="H3002" t="str">
            <v>006576</v>
          </cell>
          <cell r="AP3002" t="str">
            <v>PA</v>
          </cell>
          <cell r="AQ3002">
            <v>103.7</v>
          </cell>
          <cell r="AR3002">
            <v>0</v>
          </cell>
          <cell r="AS3002">
            <v>414.8</v>
          </cell>
          <cell r="BA3002" t="str">
            <v>MECANICA</v>
          </cell>
        </row>
        <row r="3003">
          <cell r="G3003" t="str">
            <v>SEPARADO</v>
          </cell>
          <cell r="H3003" t="str">
            <v>006576</v>
          </cell>
          <cell r="AP3003" t="str">
            <v>FATURAMENTO</v>
          </cell>
          <cell r="AQ3003">
            <v>241.25</v>
          </cell>
          <cell r="AR3003">
            <v>0</v>
          </cell>
          <cell r="AS3003">
            <v>241.25</v>
          </cell>
          <cell r="BA3003" t="e">
            <v>#N/A</v>
          </cell>
        </row>
        <row r="3004">
          <cell r="G3004" t="str">
            <v>SEPARADO</v>
          </cell>
          <cell r="H3004" t="str">
            <v>006576</v>
          </cell>
          <cell r="AP3004" t="str">
            <v>FATURAMENTO</v>
          </cell>
          <cell r="AQ3004">
            <v>241.25</v>
          </cell>
          <cell r="AR3004">
            <v>0</v>
          </cell>
          <cell r="AS3004">
            <v>241.25</v>
          </cell>
          <cell r="BA3004" t="e">
            <v>#N/A</v>
          </cell>
        </row>
        <row r="3005">
          <cell r="G3005" t="str">
            <v>SEPARADO</v>
          </cell>
          <cell r="H3005" t="str">
            <v>006576</v>
          </cell>
          <cell r="AP3005" t="str">
            <v>FATURAMENTO</v>
          </cell>
          <cell r="AQ3005">
            <v>731.47</v>
          </cell>
          <cell r="AR3005">
            <v>0</v>
          </cell>
          <cell r="AS3005">
            <v>731.47</v>
          </cell>
          <cell r="BA3005" t="e">
            <v>#N/A</v>
          </cell>
        </row>
        <row r="3006">
          <cell r="G3006" t="str">
            <v>SEPARADO</v>
          </cell>
          <cell r="H3006" t="str">
            <v>006576</v>
          </cell>
          <cell r="AP3006" t="str">
            <v>PA</v>
          </cell>
          <cell r="AQ3006">
            <v>6.4</v>
          </cell>
          <cell r="AR3006">
            <v>0</v>
          </cell>
          <cell r="AS3006">
            <v>19.200000000000003</v>
          </cell>
          <cell r="BA3006" t="str">
            <v>MECANICA</v>
          </cell>
        </row>
        <row r="3007">
          <cell r="G3007" t="str">
            <v>SEPARADO</v>
          </cell>
          <cell r="H3007" t="str">
            <v>006576</v>
          </cell>
          <cell r="AP3007" t="str">
            <v>FATURAMENTO</v>
          </cell>
          <cell r="AQ3007">
            <v>33.774999999999999</v>
          </cell>
          <cell r="AR3007">
            <v>0</v>
          </cell>
          <cell r="AS3007">
            <v>33.774999999999999</v>
          </cell>
          <cell r="BA3007" t="e">
            <v>#N/A</v>
          </cell>
        </row>
        <row r="3008">
          <cell r="G3008" t="str">
            <v>SEPARADO</v>
          </cell>
          <cell r="H3008" t="str">
            <v>006576</v>
          </cell>
          <cell r="AP3008" t="str">
            <v>FATURAMENTO</v>
          </cell>
          <cell r="AQ3008">
            <v>33.774999999999999</v>
          </cell>
          <cell r="AR3008">
            <v>0</v>
          </cell>
          <cell r="AS3008">
            <v>33.774999999999999</v>
          </cell>
          <cell r="BA3008" t="e">
            <v>#N/A</v>
          </cell>
        </row>
        <row r="3009">
          <cell r="G3009" t="str">
            <v>SEPARADO</v>
          </cell>
          <cell r="H3009" t="str">
            <v>006576</v>
          </cell>
          <cell r="AP3009" t="str">
            <v>FATURAMENTO</v>
          </cell>
          <cell r="AQ3009">
            <v>24.125</v>
          </cell>
          <cell r="AR3009">
            <v>0</v>
          </cell>
          <cell r="AS3009">
            <v>24.125</v>
          </cell>
          <cell r="BA3009" t="e">
            <v>#N/A</v>
          </cell>
        </row>
        <row r="3010">
          <cell r="G3010" t="str">
            <v>SEPARADO</v>
          </cell>
          <cell r="H3010" t="str">
            <v>006576</v>
          </cell>
          <cell r="AP3010" t="str">
            <v>FATURAMENTO</v>
          </cell>
          <cell r="AQ3010">
            <v>33.774999999999999</v>
          </cell>
          <cell r="AR3010">
            <v>0</v>
          </cell>
          <cell r="AS3010">
            <v>33.774999999999999</v>
          </cell>
          <cell r="BA3010" t="e">
            <v>#N/A</v>
          </cell>
        </row>
        <row r="3011">
          <cell r="G3011" t="str">
            <v>SEPARADO</v>
          </cell>
          <cell r="H3011" t="str">
            <v>006576</v>
          </cell>
          <cell r="AP3011" t="str">
            <v>PA</v>
          </cell>
          <cell r="AQ3011">
            <v>152.80000000000001</v>
          </cell>
          <cell r="AR3011">
            <v>6.5000000000000002E-2</v>
          </cell>
          <cell r="AS3011">
            <v>162.732</v>
          </cell>
          <cell r="BA3011" t="e">
            <v>#N/A</v>
          </cell>
        </row>
        <row r="3012">
          <cell r="G3012" t="str">
            <v>SEPARADO</v>
          </cell>
          <cell r="H3012" t="str">
            <v>006576</v>
          </cell>
          <cell r="AP3012" t="str">
            <v>PA</v>
          </cell>
          <cell r="AQ3012">
            <v>48.61</v>
          </cell>
          <cell r="AS3012">
            <v>48.61</v>
          </cell>
          <cell r="BA3012" t="str">
            <v>ELETRICA</v>
          </cell>
        </row>
        <row r="3013">
          <cell r="G3013" t="str">
            <v>SEPARADO</v>
          </cell>
          <cell r="H3013" t="str">
            <v>006576</v>
          </cell>
          <cell r="AP3013" t="str">
            <v>PA</v>
          </cell>
          <cell r="AQ3013">
            <v>5.86</v>
          </cell>
          <cell r="AR3013">
            <v>0</v>
          </cell>
          <cell r="AS3013">
            <v>11.72</v>
          </cell>
          <cell r="BA3013" t="e">
            <v>#N/A</v>
          </cell>
        </row>
        <row r="3014">
          <cell r="G3014" t="str">
            <v>SEPARADO</v>
          </cell>
          <cell r="H3014" t="str">
            <v>006576</v>
          </cell>
          <cell r="AP3014" t="str">
            <v>PA</v>
          </cell>
          <cell r="AQ3014">
            <v>91</v>
          </cell>
          <cell r="AR3014">
            <v>6.5000000000000002E-2</v>
          </cell>
          <cell r="AS3014">
            <v>290.745</v>
          </cell>
          <cell r="BA3014" t="e">
            <v>#N/A</v>
          </cell>
        </row>
        <row r="3015">
          <cell r="G3015" t="str">
            <v>SEPARADO</v>
          </cell>
          <cell r="H3015" t="str">
            <v>006576</v>
          </cell>
          <cell r="AP3015" t="str">
            <v>PA</v>
          </cell>
          <cell r="AQ3015">
            <v>9.33</v>
          </cell>
          <cell r="AR3015">
            <v>9.7500000000000003E-2</v>
          </cell>
          <cell r="AS3015">
            <v>20.47935</v>
          </cell>
          <cell r="BA3015" t="str">
            <v>ELETRICA</v>
          </cell>
        </row>
        <row r="3016">
          <cell r="G3016" t="str">
            <v>SEPARADO</v>
          </cell>
          <cell r="H3016" t="str">
            <v>006576</v>
          </cell>
          <cell r="AP3016" t="str">
            <v>PA</v>
          </cell>
          <cell r="AQ3016">
            <v>78.838709677419303</v>
          </cell>
          <cell r="AR3016">
            <v>0</v>
          </cell>
          <cell r="AS3016">
            <v>78.838709677419303</v>
          </cell>
          <cell r="BA3016" t="e">
            <v>#N/A</v>
          </cell>
        </row>
        <row r="3017">
          <cell r="G3017" t="str">
            <v>SEPARADO</v>
          </cell>
          <cell r="H3017" t="str">
            <v>006576</v>
          </cell>
          <cell r="AP3017" t="str">
            <v>PA</v>
          </cell>
          <cell r="AQ3017">
            <v>5.58</v>
          </cell>
          <cell r="AS3017">
            <v>66.960000000000008</v>
          </cell>
          <cell r="BA3017" t="str">
            <v>KANBAN</v>
          </cell>
        </row>
        <row r="3018">
          <cell r="G3018" t="str">
            <v>SEPARADO</v>
          </cell>
          <cell r="H3018" t="str">
            <v>006576</v>
          </cell>
          <cell r="AP3018" t="str">
            <v>PA</v>
          </cell>
          <cell r="AQ3018">
            <v>5.1099999999999994</v>
          </cell>
          <cell r="AS3018">
            <v>40.879999999999995</v>
          </cell>
          <cell r="BA3018" t="str">
            <v>KANBAN</v>
          </cell>
        </row>
        <row r="3019">
          <cell r="G3019" t="str">
            <v>KANBAN</v>
          </cell>
          <cell r="H3019" t="str">
            <v>006576</v>
          </cell>
          <cell r="AP3019" t="str">
            <v>PA</v>
          </cell>
          <cell r="AQ3019">
            <v>0.85</v>
          </cell>
          <cell r="AR3019">
            <v>0</v>
          </cell>
          <cell r="AS3019">
            <v>17</v>
          </cell>
          <cell r="BA3019" t="e">
            <v>#N/A</v>
          </cell>
        </row>
        <row r="3020">
          <cell r="G3020" t="str">
            <v>SEPARADO</v>
          </cell>
          <cell r="H3020" t="str">
            <v>006576</v>
          </cell>
          <cell r="AP3020" t="str">
            <v>PA</v>
          </cell>
          <cell r="AQ3020">
            <v>26.88</v>
          </cell>
          <cell r="AR3020">
            <v>0</v>
          </cell>
          <cell r="AS3020">
            <v>53.76</v>
          </cell>
          <cell r="BA3020" t="str">
            <v>MECANICA</v>
          </cell>
        </row>
        <row r="3021">
          <cell r="G3021" t="str">
            <v>FALTA</v>
          </cell>
          <cell r="H3021" t="str">
            <v>006576</v>
          </cell>
          <cell r="AP3021" t="str">
            <v>PAGO</v>
          </cell>
          <cell r="AQ3021">
            <v>26.88</v>
          </cell>
          <cell r="AR3021">
            <v>0</v>
          </cell>
          <cell r="AS3021">
            <v>26.88</v>
          </cell>
          <cell r="BA3021" t="str">
            <v>MECANICA</v>
          </cell>
        </row>
        <row r="3022">
          <cell r="G3022" t="str">
            <v>FÁBRICA</v>
          </cell>
          <cell r="H3022" t="str">
            <v>006576</v>
          </cell>
          <cell r="AP3022" t="str">
            <v>PA</v>
          </cell>
          <cell r="AQ3022">
            <v>8.34</v>
          </cell>
          <cell r="AR3022">
            <v>0</v>
          </cell>
          <cell r="AS3022">
            <v>8.34</v>
          </cell>
          <cell r="BA3022" t="str">
            <v>MECANICA</v>
          </cell>
        </row>
        <row r="3023">
          <cell r="G3023" t="str">
            <v>SEPARADO</v>
          </cell>
          <cell r="H3023" t="str">
            <v>006576</v>
          </cell>
          <cell r="AP3023" t="str">
            <v>PA</v>
          </cell>
          <cell r="AQ3023">
            <v>26.88</v>
          </cell>
          <cell r="AR3023">
            <v>0</v>
          </cell>
          <cell r="AS3023">
            <v>26.88</v>
          </cell>
          <cell r="BA3023" t="str">
            <v>MECANICA</v>
          </cell>
        </row>
        <row r="3024">
          <cell r="G3024" t="str">
            <v>FALTA</v>
          </cell>
          <cell r="H3024" t="str">
            <v>006576</v>
          </cell>
          <cell r="AP3024" t="str">
            <v>PAGO</v>
          </cell>
          <cell r="AQ3024">
            <v>26.88</v>
          </cell>
          <cell r="AR3024">
            <v>0</v>
          </cell>
          <cell r="AS3024">
            <v>53.76</v>
          </cell>
          <cell r="BA3024" t="str">
            <v>MECANICA</v>
          </cell>
        </row>
        <row r="3025">
          <cell r="G3025" t="str">
            <v>SEPARADO</v>
          </cell>
          <cell r="H3025" t="str">
            <v>006576</v>
          </cell>
          <cell r="AP3025" t="str">
            <v>PA</v>
          </cell>
          <cell r="AQ3025">
            <v>26.88</v>
          </cell>
          <cell r="AR3025">
            <v>0</v>
          </cell>
          <cell r="AS3025">
            <v>26.88</v>
          </cell>
          <cell r="BA3025" t="str">
            <v>MECANICA</v>
          </cell>
        </row>
        <row r="3026">
          <cell r="G3026" t="str">
            <v>SEPARADO</v>
          </cell>
          <cell r="H3026" t="str">
            <v>006576</v>
          </cell>
          <cell r="AP3026" t="str">
            <v>PA</v>
          </cell>
          <cell r="AQ3026">
            <v>18.23</v>
          </cell>
          <cell r="AS3026">
            <v>18.23</v>
          </cell>
          <cell r="BA3026" t="str">
            <v>MECANICA</v>
          </cell>
        </row>
        <row r="3027">
          <cell r="G3027" t="str">
            <v>FALTA</v>
          </cell>
          <cell r="H3027" t="str">
            <v>006576</v>
          </cell>
          <cell r="AP3027" t="str">
            <v>PAGO</v>
          </cell>
          <cell r="AQ3027">
            <v>26.88</v>
          </cell>
          <cell r="AR3027">
            <v>0</v>
          </cell>
          <cell r="AS3027">
            <v>26.88</v>
          </cell>
          <cell r="BA3027" t="str">
            <v>MECANICA</v>
          </cell>
        </row>
        <row r="3028">
          <cell r="G3028" t="str">
            <v>SEPARADO</v>
          </cell>
          <cell r="H3028" t="str">
            <v>006576</v>
          </cell>
          <cell r="AP3028" t="str">
            <v>PA</v>
          </cell>
          <cell r="AQ3028">
            <v>26.88</v>
          </cell>
          <cell r="AR3028">
            <v>0</v>
          </cell>
          <cell r="AS3028">
            <v>26.88</v>
          </cell>
          <cell r="BA3028" t="str">
            <v>MECANICA</v>
          </cell>
        </row>
        <row r="3029">
          <cell r="G3029" t="str">
            <v>SEPARADO</v>
          </cell>
          <cell r="H3029" t="str">
            <v>006576</v>
          </cell>
          <cell r="AP3029" t="str">
            <v>PA</v>
          </cell>
          <cell r="AQ3029">
            <v>26.88</v>
          </cell>
          <cell r="AR3029">
            <v>0</v>
          </cell>
          <cell r="AS3029">
            <v>26.88</v>
          </cell>
          <cell r="BA3029" t="str">
            <v>MECANICA</v>
          </cell>
        </row>
        <row r="3030">
          <cell r="G3030" t="str">
            <v>FALTA</v>
          </cell>
          <cell r="H3030" t="str">
            <v>006576</v>
          </cell>
          <cell r="AP3030" t="str">
            <v>PAGO</v>
          </cell>
          <cell r="AQ3030">
            <v>4.1500000000000004</v>
          </cell>
          <cell r="AR3030">
            <v>0</v>
          </cell>
          <cell r="AS3030">
            <v>8.3000000000000007</v>
          </cell>
          <cell r="BA3030" t="str">
            <v>MECANICA</v>
          </cell>
        </row>
        <row r="3031">
          <cell r="G3031" t="str">
            <v>SEPARADO</v>
          </cell>
          <cell r="H3031" t="str">
            <v>006576</v>
          </cell>
          <cell r="AP3031" t="str">
            <v>PA</v>
          </cell>
          <cell r="AQ3031">
            <v>0</v>
          </cell>
          <cell r="AS3031">
            <v>0</v>
          </cell>
          <cell r="BA3031" t="str">
            <v>KANBAN</v>
          </cell>
        </row>
        <row r="3032">
          <cell r="G3032" t="str">
            <v>SEPARADO</v>
          </cell>
          <cell r="H3032" t="str">
            <v>006576</v>
          </cell>
          <cell r="AP3032" t="str">
            <v>PA</v>
          </cell>
          <cell r="AQ3032">
            <v>88.15</v>
          </cell>
          <cell r="AR3032">
            <v>0</v>
          </cell>
          <cell r="AS3032">
            <v>88.15</v>
          </cell>
          <cell r="BA3032" t="str">
            <v>MECANICA</v>
          </cell>
        </row>
        <row r="3033">
          <cell r="G3033" t="str">
            <v>SEPARADO</v>
          </cell>
          <cell r="H3033" t="str">
            <v>006576</v>
          </cell>
          <cell r="AP3033" t="str">
            <v>PA</v>
          </cell>
          <cell r="AQ3033">
            <v>62.82</v>
          </cell>
          <cell r="AR3033">
            <v>0</v>
          </cell>
          <cell r="AS3033">
            <v>62.82</v>
          </cell>
          <cell r="BA3033" t="str">
            <v>MECANICA</v>
          </cell>
        </row>
        <row r="3034">
          <cell r="G3034" t="str">
            <v>SEPARADO</v>
          </cell>
          <cell r="H3034" t="str">
            <v>006576</v>
          </cell>
          <cell r="AP3034" t="str">
            <v>PA</v>
          </cell>
          <cell r="AQ3034">
            <v>27.95</v>
          </cell>
          <cell r="AR3034">
            <v>6.5000000000000002E-2</v>
          </cell>
          <cell r="AS3034">
            <v>29.766749999999998</v>
          </cell>
          <cell r="BA3034" t="str">
            <v>ELETRICA</v>
          </cell>
        </row>
        <row r="3035">
          <cell r="G3035" t="str">
            <v>SEPARADO</v>
          </cell>
          <cell r="H3035" t="str">
            <v>006576</v>
          </cell>
          <cell r="AP3035" t="str">
            <v>PAGO</v>
          </cell>
          <cell r="AQ3035">
            <v>1.02</v>
          </cell>
          <cell r="AR3035">
            <v>9.7500000000000003E-2</v>
          </cell>
          <cell r="AS3035">
            <v>3.3583500000000002</v>
          </cell>
          <cell r="BA3035" t="str">
            <v>ELETRICA</v>
          </cell>
        </row>
        <row r="3036">
          <cell r="G3036" t="str">
            <v>SEPARADO</v>
          </cell>
          <cell r="H3036" t="str">
            <v>006576</v>
          </cell>
          <cell r="AP3036" t="str">
            <v>PA</v>
          </cell>
          <cell r="AQ3036">
            <v>0</v>
          </cell>
          <cell r="AS3036">
            <v>0</v>
          </cell>
          <cell r="BA3036" t="str">
            <v>ELETRICA</v>
          </cell>
        </row>
        <row r="3037">
          <cell r="G3037" t="str">
            <v>SEPARADO</v>
          </cell>
          <cell r="H3037" t="str">
            <v>006576</v>
          </cell>
          <cell r="AP3037" t="str">
            <v>PA</v>
          </cell>
          <cell r="AQ3037">
            <v>10.2811</v>
          </cell>
          <cell r="AS3037">
            <v>5.1405500000000002</v>
          </cell>
          <cell r="BA3037" t="str">
            <v>KANBAN</v>
          </cell>
        </row>
        <row r="3038">
          <cell r="G3038" t="str">
            <v>SEPARADO</v>
          </cell>
          <cell r="H3038" t="str">
            <v>006576</v>
          </cell>
          <cell r="AP3038" t="str">
            <v>PA</v>
          </cell>
          <cell r="AQ3038">
            <v>40.83</v>
          </cell>
          <cell r="AR3038">
            <v>9.7500000000000003E-2</v>
          </cell>
          <cell r="AS3038">
            <v>44.810924999999997</v>
          </cell>
          <cell r="BA3038" t="e">
            <v>#N/A</v>
          </cell>
        </row>
        <row r="3039">
          <cell r="G3039" t="str">
            <v>SEPARADO</v>
          </cell>
          <cell r="H3039" t="str">
            <v>006576</v>
          </cell>
          <cell r="AP3039" t="str">
            <v>FATURAMENTO</v>
          </cell>
          <cell r="AQ3039">
            <v>27.02</v>
          </cell>
          <cell r="AR3039">
            <v>0</v>
          </cell>
          <cell r="AS3039">
            <v>27.02</v>
          </cell>
          <cell r="BA3039" t="e">
            <v>#N/A</v>
          </cell>
        </row>
        <row r="3040">
          <cell r="G3040" t="str">
            <v>SEPARADO</v>
          </cell>
          <cell r="H3040" t="str">
            <v>006576</v>
          </cell>
          <cell r="AP3040" t="str">
            <v>PA</v>
          </cell>
          <cell r="AQ3040">
            <v>48.61</v>
          </cell>
          <cell r="AS3040">
            <v>97.22</v>
          </cell>
          <cell r="BA3040" t="str">
            <v>ELETRICA</v>
          </cell>
        </row>
        <row r="3041">
          <cell r="G3041" t="str">
            <v>SEPARADO</v>
          </cell>
          <cell r="H3041" t="str">
            <v>006576</v>
          </cell>
          <cell r="AP3041" t="str">
            <v>PA</v>
          </cell>
          <cell r="AQ3041">
            <v>35</v>
          </cell>
          <cell r="AS3041">
            <v>35</v>
          </cell>
          <cell r="BA3041" t="e">
            <v>#N/A</v>
          </cell>
        </row>
        <row r="3042">
          <cell r="G3042" t="str">
            <v>SEPARADO</v>
          </cell>
          <cell r="H3042" t="str">
            <v>006576</v>
          </cell>
          <cell r="AP3042" t="str">
            <v>PA</v>
          </cell>
          <cell r="AQ3042">
            <v>5.86</v>
          </cell>
          <cell r="AR3042">
            <v>0</v>
          </cell>
          <cell r="AS3042">
            <v>23.44</v>
          </cell>
          <cell r="BA3042" t="e">
            <v>#N/A</v>
          </cell>
        </row>
        <row r="3043">
          <cell r="G3043" t="str">
            <v>SEPARADO</v>
          </cell>
          <cell r="H3043" t="str">
            <v>006576</v>
          </cell>
          <cell r="AP3043" t="str">
            <v>PA</v>
          </cell>
          <cell r="AQ3043">
            <v>842.74</v>
          </cell>
          <cell r="AR3043">
            <v>0</v>
          </cell>
          <cell r="AS3043">
            <v>842.74</v>
          </cell>
          <cell r="BA3043" t="str">
            <v>ELETRICA</v>
          </cell>
        </row>
        <row r="3044">
          <cell r="G3044" t="str">
            <v>SEPARADO</v>
          </cell>
          <cell r="H3044" t="str">
            <v>006576</v>
          </cell>
          <cell r="AP3044" t="str">
            <v>PA</v>
          </cell>
          <cell r="AQ3044">
            <v>466.33</v>
          </cell>
          <cell r="AR3044">
            <v>0</v>
          </cell>
          <cell r="AS3044">
            <v>466.33</v>
          </cell>
          <cell r="BA3044" t="e">
            <v>#N/A</v>
          </cell>
        </row>
        <row r="3045">
          <cell r="G3045" t="str">
            <v>SEPARADO</v>
          </cell>
          <cell r="H3045" t="str">
            <v>006576</v>
          </cell>
          <cell r="AP3045" t="str">
            <v>PA</v>
          </cell>
          <cell r="AQ3045">
            <v>5.55</v>
          </cell>
          <cell r="AR3045">
            <v>9.7500000000000003E-2</v>
          </cell>
          <cell r="AS3045">
            <v>6.0911249999999999</v>
          </cell>
          <cell r="BA3045" t="str">
            <v>SHEET METAL</v>
          </cell>
        </row>
        <row r="3046">
          <cell r="G3046" t="str">
            <v>SEPARADO</v>
          </cell>
          <cell r="H3046" t="str">
            <v>006576</v>
          </cell>
          <cell r="AP3046" t="str">
            <v>PA</v>
          </cell>
          <cell r="AQ3046">
            <v>9.33</v>
          </cell>
          <cell r="AR3046">
            <v>9.7500000000000003E-2</v>
          </cell>
          <cell r="AS3046">
            <v>10.239675</v>
          </cell>
          <cell r="BA3046" t="str">
            <v>ELETRICA</v>
          </cell>
        </row>
        <row r="3047">
          <cell r="G3047" t="str">
            <v>SEPARADO</v>
          </cell>
          <cell r="H3047" t="str">
            <v>006576</v>
          </cell>
          <cell r="AP3047" t="str">
            <v>PA</v>
          </cell>
          <cell r="AQ3047">
            <v>40.97</v>
          </cell>
          <cell r="AR3047">
            <v>9.7500000000000003E-2</v>
          </cell>
          <cell r="AS3047">
            <v>44.964574999999996</v>
          </cell>
          <cell r="BA3047" t="str">
            <v>ELETRICA</v>
          </cell>
        </row>
        <row r="3048">
          <cell r="G3048" t="str">
            <v>FÁBRICA</v>
          </cell>
          <cell r="H3048" t="str">
            <v>006576</v>
          </cell>
          <cell r="AP3048" t="str">
            <v>PA</v>
          </cell>
          <cell r="AQ3048">
            <v>25.7</v>
          </cell>
          <cell r="AS3048">
            <v>25.7</v>
          </cell>
          <cell r="BA3048" t="str">
            <v>ELETRICA</v>
          </cell>
        </row>
        <row r="3049">
          <cell r="G3049" t="str">
            <v>SEPARADO</v>
          </cell>
          <cell r="H3049" t="str">
            <v>006576</v>
          </cell>
          <cell r="AP3049" t="str">
            <v>PA</v>
          </cell>
          <cell r="AQ3049">
            <v>2.4971000000000001</v>
          </cell>
          <cell r="AR3049">
            <v>0</v>
          </cell>
          <cell r="AS3049">
            <v>60.679530000000007</v>
          </cell>
          <cell r="BA3049" t="e">
            <v>#N/A</v>
          </cell>
        </row>
        <row r="3050">
          <cell r="G3050" t="str">
            <v>SEPARADO</v>
          </cell>
          <cell r="H3050" t="str">
            <v>006576</v>
          </cell>
          <cell r="AP3050" t="str">
            <v>PA</v>
          </cell>
          <cell r="AQ3050">
            <v>16.100000000000001</v>
          </cell>
          <cell r="AS3050">
            <v>16.100000000000001</v>
          </cell>
          <cell r="BA3050" t="str">
            <v>KANBAN</v>
          </cell>
        </row>
        <row r="3051">
          <cell r="G3051" t="str">
            <v>SEPARADO</v>
          </cell>
          <cell r="H3051" t="str">
            <v>006576</v>
          </cell>
          <cell r="AP3051" t="str">
            <v>PA</v>
          </cell>
          <cell r="AQ3051">
            <v>16.39</v>
          </cell>
          <cell r="AS3051">
            <v>16.39</v>
          </cell>
          <cell r="BA3051" t="str">
            <v>KANBAN</v>
          </cell>
        </row>
        <row r="3052">
          <cell r="G3052" t="str">
            <v>SEPARADO</v>
          </cell>
          <cell r="H3052" t="str">
            <v>006576</v>
          </cell>
          <cell r="AP3052" t="str">
            <v>PAGO</v>
          </cell>
          <cell r="AQ3052">
            <v>1.9</v>
          </cell>
          <cell r="AR3052">
            <v>9.7500000000000003E-2</v>
          </cell>
          <cell r="AS3052">
            <v>14.596749999999998</v>
          </cell>
          <cell r="BA3052" t="e">
            <v>#N/A</v>
          </cell>
        </row>
        <row r="3053">
          <cell r="G3053" t="str">
            <v>RETIRADO</v>
          </cell>
          <cell r="H3053" t="str">
            <v>006576</v>
          </cell>
          <cell r="AP3053" t="str">
            <v>PAGO</v>
          </cell>
          <cell r="AQ3053">
            <v>7.42</v>
          </cell>
          <cell r="AR3053">
            <v>9.7500000000000003E-2</v>
          </cell>
          <cell r="AS3053">
            <v>8.1434499999999996</v>
          </cell>
          <cell r="BA3053" t="e">
            <v>#N/A</v>
          </cell>
        </row>
        <row r="3054">
          <cell r="G3054" t="str">
            <v>SEPARADO</v>
          </cell>
          <cell r="H3054" t="str">
            <v>006576</v>
          </cell>
          <cell r="AP3054" t="str">
            <v>PAGO</v>
          </cell>
          <cell r="AQ3054">
            <v>2.0099999999999998</v>
          </cell>
          <cell r="AR3054">
            <v>9.7500000000000003E-2</v>
          </cell>
          <cell r="AS3054">
            <v>2.2059749999999996</v>
          </cell>
          <cell r="BA3054" t="e">
            <v>#N/A</v>
          </cell>
        </row>
        <row r="3055">
          <cell r="G3055" t="str">
            <v>SEPARADO</v>
          </cell>
          <cell r="H3055" t="str">
            <v>006576</v>
          </cell>
          <cell r="AP3055" t="str">
            <v>PAGO</v>
          </cell>
          <cell r="AQ3055">
            <v>1.38</v>
          </cell>
          <cell r="AR3055">
            <v>9.7500000000000003E-2</v>
          </cell>
          <cell r="AS3055">
            <v>3.0290999999999997</v>
          </cell>
          <cell r="BA3055" t="e">
            <v>#N/A</v>
          </cell>
        </row>
        <row r="3056">
          <cell r="G3056" t="str">
            <v>FÁBRICA</v>
          </cell>
          <cell r="H3056" t="str">
            <v>006576</v>
          </cell>
          <cell r="AP3056" t="str">
            <v>PAGO</v>
          </cell>
          <cell r="AQ3056">
            <v>2.06</v>
          </cell>
          <cell r="AR3056">
            <v>9.7500000000000003E-2</v>
          </cell>
          <cell r="AS3056">
            <v>2.26085</v>
          </cell>
          <cell r="BA3056" t="e">
            <v>#N/A</v>
          </cell>
        </row>
        <row r="3057">
          <cell r="G3057" t="str">
            <v>SEPARADO</v>
          </cell>
          <cell r="H3057" t="str">
            <v>006576</v>
          </cell>
          <cell r="AP3057" t="str">
            <v>PA</v>
          </cell>
          <cell r="AQ3057">
            <v>170.95160000000001</v>
          </cell>
          <cell r="AR3057">
            <v>0</v>
          </cell>
          <cell r="AS3057">
            <v>34.190320000000007</v>
          </cell>
          <cell r="BA3057" t="str">
            <v>ELETRICA</v>
          </cell>
        </row>
        <row r="3058">
          <cell r="G3058" t="str">
            <v>SEPARADO</v>
          </cell>
          <cell r="H3058" t="str">
            <v>006576</v>
          </cell>
          <cell r="AP3058" t="str">
            <v>PA</v>
          </cell>
          <cell r="AQ3058">
            <v>92.68</v>
          </cell>
          <cell r="AR3058">
            <v>9.7500000000000003E-2</v>
          </cell>
          <cell r="AS3058">
            <v>101.7163</v>
          </cell>
          <cell r="BA3058" t="str">
            <v>ELETRICA</v>
          </cell>
        </row>
        <row r="3059">
          <cell r="G3059" t="str">
            <v>SEPARADO</v>
          </cell>
          <cell r="H3059" t="str">
            <v>006576</v>
          </cell>
          <cell r="AP3059" t="str">
            <v>PA</v>
          </cell>
          <cell r="AQ3059">
            <v>756.87</v>
          </cell>
          <cell r="AR3059">
            <v>3.2500000000000001E-2</v>
          </cell>
          <cell r="AS3059">
            <v>1562.9365499999999</v>
          </cell>
          <cell r="BA3059" t="e">
            <v>#N/A</v>
          </cell>
        </row>
        <row r="3060">
          <cell r="G3060" t="str">
            <v>SEPARADO</v>
          </cell>
          <cell r="H3060" t="str">
            <v>006576</v>
          </cell>
          <cell r="AP3060" t="str">
            <v>PA</v>
          </cell>
          <cell r="AQ3060">
            <v>0</v>
          </cell>
          <cell r="AS3060">
            <v>0</v>
          </cell>
          <cell r="BA3060" t="e">
            <v>#N/A</v>
          </cell>
        </row>
        <row r="3061">
          <cell r="G3061" t="str">
            <v>SEPARADO</v>
          </cell>
          <cell r="H3061" t="str">
            <v>006576</v>
          </cell>
          <cell r="AP3061" t="str">
            <v>PA</v>
          </cell>
          <cell r="AQ3061">
            <v>53.25</v>
          </cell>
          <cell r="AS3061">
            <v>53.25</v>
          </cell>
          <cell r="BA3061" t="e">
            <v>#N/A</v>
          </cell>
        </row>
        <row r="3062">
          <cell r="G3062" t="str">
            <v>SEPARADO</v>
          </cell>
          <cell r="H3062" t="str">
            <v>006576</v>
          </cell>
          <cell r="AP3062" t="str">
            <v>PA</v>
          </cell>
          <cell r="AQ3062">
            <v>70.95</v>
          </cell>
          <cell r="AS3062">
            <v>53.212500000000006</v>
          </cell>
          <cell r="BA3062" t="str">
            <v>ELETRICA</v>
          </cell>
        </row>
        <row r="3063">
          <cell r="G3063" t="str">
            <v>SEPARADO</v>
          </cell>
          <cell r="H3063" t="str">
            <v>006576</v>
          </cell>
          <cell r="AP3063" t="str">
            <v>PA</v>
          </cell>
          <cell r="AQ3063">
            <v>0</v>
          </cell>
          <cell r="AS3063">
            <v>0</v>
          </cell>
          <cell r="BA3063" t="e">
            <v>#N/A</v>
          </cell>
        </row>
        <row r="3064">
          <cell r="G3064" t="str">
            <v>SEPARADO</v>
          </cell>
          <cell r="H3064" t="str">
            <v>006576</v>
          </cell>
          <cell r="AP3064" t="str">
            <v>PA</v>
          </cell>
          <cell r="AQ3064">
            <v>38.979199999999999</v>
          </cell>
          <cell r="AR3064">
            <v>9.7500000000000003E-2</v>
          </cell>
          <cell r="AS3064">
            <v>171.11868799999999</v>
          </cell>
          <cell r="BA3064" t="e">
            <v>#N/A</v>
          </cell>
        </row>
        <row r="3065">
          <cell r="G3065" t="str">
            <v>SEPARADO</v>
          </cell>
          <cell r="H3065" t="str">
            <v>006576</v>
          </cell>
          <cell r="AP3065" t="str">
            <v>PA</v>
          </cell>
          <cell r="AQ3065">
            <v>0</v>
          </cell>
          <cell r="AS3065">
            <v>0</v>
          </cell>
          <cell r="BA3065" t="e">
            <v>#N/A</v>
          </cell>
        </row>
        <row r="3066">
          <cell r="G3066" t="str">
            <v>SEPARADO</v>
          </cell>
          <cell r="H3066" t="str">
            <v>006576</v>
          </cell>
          <cell r="AP3066" t="str">
            <v>FATURAMENTO</v>
          </cell>
          <cell r="AQ3066">
            <v>0</v>
          </cell>
          <cell r="AR3066">
            <v>0</v>
          </cell>
          <cell r="AS3066">
            <v>0</v>
          </cell>
          <cell r="BA3066" t="str">
            <v>ELETRICA</v>
          </cell>
        </row>
        <row r="3067">
          <cell r="G3067" t="str">
            <v>SEPARADO</v>
          </cell>
          <cell r="H3067" t="str">
            <v>006576</v>
          </cell>
          <cell r="AP3067" t="str">
            <v>FATURAMENTO</v>
          </cell>
          <cell r="AQ3067">
            <v>0</v>
          </cell>
          <cell r="AR3067">
            <v>0</v>
          </cell>
          <cell r="AS3067">
            <v>0</v>
          </cell>
          <cell r="BA3067" t="str">
            <v>SHEET METAL</v>
          </cell>
        </row>
        <row r="3068">
          <cell r="G3068" t="str">
            <v>SEPARADO</v>
          </cell>
          <cell r="H3068" t="str">
            <v>006576</v>
          </cell>
          <cell r="AP3068" t="str">
            <v>FATURAMENTO</v>
          </cell>
          <cell r="AQ3068">
            <v>24.125</v>
          </cell>
          <cell r="AR3068">
            <v>0</v>
          </cell>
          <cell r="AS3068">
            <v>24.125</v>
          </cell>
          <cell r="BA3068" t="e">
            <v>#N/A</v>
          </cell>
        </row>
        <row r="3069">
          <cell r="G3069" t="str">
            <v>SEPARADO</v>
          </cell>
          <cell r="H3069" t="str">
            <v>006576</v>
          </cell>
          <cell r="AP3069" t="str">
            <v>FATURAMENTO</v>
          </cell>
          <cell r="AQ3069">
            <v>24.125</v>
          </cell>
          <cell r="AR3069">
            <v>0</v>
          </cell>
          <cell r="AS3069">
            <v>48.25</v>
          </cell>
          <cell r="BA3069" t="e">
            <v>#N/A</v>
          </cell>
        </row>
        <row r="3070">
          <cell r="G3070" t="str">
            <v>SEPARADO</v>
          </cell>
          <cell r="H3070" t="str">
            <v>006576</v>
          </cell>
          <cell r="AP3070" t="str">
            <v>FATURAMENTO</v>
          </cell>
          <cell r="AQ3070">
            <v>627.25</v>
          </cell>
          <cell r="AR3070">
            <v>0</v>
          </cell>
          <cell r="AS3070">
            <v>627.25</v>
          </cell>
          <cell r="BA3070" t="e">
            <v>#N/A</v>
          </cell>
        </row>
        <row r="3071">
          <cell r="G3071" t="str">
            <v>SEPARADO</v>
          </cell>
          <cell r="H3071" t="str">
            <v>006576</v>
          </cell>
          <cell r="AP3071" t="str">
            <v>PA</v>
          </cell>
          <cell r="AQ3071">
            <v>0</v>
          </cell>
          <cell r="AS3071">
            <v>0</v>
          </cell>
          <cell r="BA3071" t="e">
            <v>#N/A</v>
          </cell>
        </row>
        <row r="3072">
          <cell r="G3072" t="str">
            <v>SEPARADO</v>
          </cell>
          <cell r="H3072" t="str">
            <v>006576</v>
          </cell>
          <cell r="AP3072" t="str">
            <v>PA</v>
          </cell>
          <cell r="AQ3072">
            <v>0</v>
          </cell>
          <cell r="AR3072">
            <v>0</v>
          </cell>
          <cell r="AS3072">
            <v>0</v>
          </cell>
          <cell r="BA3072" t="e">
            <v>#N/A</v>
          </cell>
        </row>
        <row r="3073">
          <cell r="G3073" t="str">
            <v>SEPARADO</v>
          </cell>
          <cell r="H3073" t="str">
            <v>006576</v>
          </cell>
          <cell r="AP3073" t="str">
            <v>PA</v>
          </cell>
          <cell r="AQ3073">
            <v>0</v>
          </cell>
          <cell r="AR3073">
            <v>0</v>
          </cell>
          <cell r="AS3073">
            <v>0</v>
          </cell>
          <cell r="BA3073" t="e">
            <v>#N/A</v>
          </cell>
        </row>
        <row r="3074">
          <cell r="G3074" t="str">
            <v>SEPARADO</v>
          </cell>
          <cell r="H3074" t="str">
            <v>006576</v>
          </cell>
          <cell r="AP3074" t="str">
            <v>PA</v>
          </cell>
          <cell r="AQ3074">
            <v>995.11</v>
          </cell>
          <cell r="AR3074">
            <v>0</v>
          </cell>
          <cell r="AS3074">
            <v>995.11</v>
          </cell>
          <cell r="BA3074" t="str">
            <v>ELETRICA</v>
          </cell>
        </row>
        <row r="3075">
          <cell r="G3075" t="str">
            <v>SEPARADO</v>
          </cell>
          <cell r="H3075" t="str">
            <v>006578</v>
          </cell>
          <cell r="AP3075" t="str">
            <v>PA</v>
          </cell>
          <cell r="AQ3075">
            <v>210.79</v>
          </cell>
          <cell r="AS3075">
            <v>210.79</v>
          </cell>
          <cell r="BA3075" t="str">
            <v>ELETRICA</v>
          </cell>
        </row>
        <row r="3076">
          <cell r="G3076" t="str">
            <v>SEPARADO</v>
          </cell>
          <cell r="H3076" t="str">
            <v>006578</v>
          </cell>
          <cell r="AP3076" t="str">
            <v>PA</v>
          </cell>
          <cell r="AQ3076">
            <v>0</v>
          </cell>
          <cell r="AS3076">
            <v>0</v>
          </cell>
          <cell r="BA3076" t="e">
            <v>#N/A</v>
          </cell>
        </row>
        <row r="3077">
          <cell r="G3077" t="str">
            <v>SEPARADO</v>
          </cell>
          <cell r="H3077" t="str">
            <v>006578</v>
          </cell>
          <cell r="AP3077" t="str">
            <v>PA</v>
          </cell>
          <cell r="AQ3077">
            <v>53.25</v>
          </cell>
          <cell r="AS3077">
            <v>149.1</v>
          </cell>
          <cell r="BA3077" t="e">
            <v>#N/A</v>
          </cell>
        </row>
        <row r="3078">
          <cell r="G3078" t="str">
            <v>SEPARADO</v>
          </cell>
          <cell r="H3078" t="str">
            <v>006578</v>
          </cell>
          <cell r="AP3078" t="str">
            <v>PA</v>
          </cell>
          <cell r="AQ3078">
            <v>9.06</v>
          </cell>
          <cell r="AS3078">
            <v>18.12</v>
          </cell>
          <cell r="BA3078" t="str">
            <v>ELETRICA</v>
          </cell>
        </row>
        <row r="3079">
          <cell r="G3079" t="str">
            <v>SEPARADO</v>
          </cell>
          <cell r="H3079" t="str">
            <v>006578</v>
          </cell>
          <cell r="AP3079" t="str">
            <v>FATURAMENTO</v>
          </cell>
          <cell r="AQ3079">
            <v>33.774999999999999</v>
          </cell>
          <cell r="AR3079">
            <v>0</v>
          </cell>
          <cell r="AS3079">
            <v>135.1</v>
          </cell>
          <cell r="BA3079">
            <v>0</v>
          </cell>
        </row>
        <row r="3080">
          <cell r="G3080" t="str">
            <v>SEPARADO</v>
          </cell>
          <cell r="H3080" t="str">
            <v>006578</v>
          </cell>
          <cell r="AP3080" t="str">
            <v>PA</v>
          </cell>
          <cell r="AQ3080">
            <v>26.88</v>
          </cell>
          <cell r="AR3080">
            <v>0</v>
          </cell>
          <cell r="AS3080">
            <v>26.88</v>
          </cell>
          <cell r="BA3080" t="str">
            <v>MECANICA</v>
          </cell>
        </row>
        <row r="3081">
          <cell r="G3081" t="str">
            <v>SEPARADO</v>
          </cell>
          <cell r="H3081" t="str">
            <v>006578</v>
          </cell>
          <cell r="AP3081" t="str">
            <v>PA</v>
          </cell>
          <cell r="AQ3081">
            <v>0</v>
          </cell>
          <cell r="AS3081">
            <v>0</v>
          </cell>
          <cell r="BA3081" t="e">
            <v>#N/A</v>
          </cell>
        </row>
        <row r="3082">
          <cell r="G3082" t="str">
            <v>KANBAN</v>
          </cell>
          <cell r="H3082" t="str">
            <v>006578</v>
          </cell>
          <cell r="AP3082" t="str">
            <v>PA</v>
          </cell>
          <cell r="AQ3082">
            <v>1.1499999999999999</v>
          </cell>
          <cell r="AS3082">
            <v>23</v>
          </cell>
          <cell r="BA3082" t="e">
            <v>#N/A</v>
          </cell>
        </row>
        <row r="3083">
          <cell r="G3083" t="str">
            <v>FALTA</v>
          </cell>
          <cell r="H3083" t="str">
            <v>006578</v>
          </cell>
          <cell r="AP3083" t="str">
            <v>FATURAMENTO</v>
          </cell>
          <cell r="AQ3083">
            <v>24.125</v>
          </cell>
          <cell r="AR3083">
            <v>0</v>
          </cell>
          <cell r="AS3083">
            <v>48.25</v>
          </cell>
          <cell r="BA3083" t="str">
            <v>MECANICA</v>
          </cell>
        </row>
        <row r="3084">
          <cell r="G3084" t="str">
            <v>SEPARADO</v>
          </cell>
          <cell r="H3084" t="str">
            <v>006578</v>
          </cell>
          <cell r="AP3084" t="str">
            <v>PA</v>
          </cell>
          <cell r="AQ3084">
            <v>8548.9321</v>
          </cell>
          <cell r="AS3084">
            <v>8548.9321</v>
          </cell>
          <cell r="BA3084" t="str">
            <v>ELETRICA</v>
          </cell>
        </row>
        <row r="3085">
          <cell r="G3085" t="str">
            <v>FALTA</v>
          </cell>
          <cell r="H3085" t="str">
            <v>006578</v>
          </cell>
          <cell r="AP3085" t="str">
            <v>PAGO</v>
          </cell>
          <cell r="AQ3085">
            <v>4.1500000000000004</v>
          </cell>
          <cell r="AR3085">
            <v>0</v>
          </cell>
          <cell r="AS3085">
            <v>16.600000000000001</v>
          </cell>
          <cell r="BA3085" t="str">
            <v>MECANICA</v>
          </cell>
        </row>
        <row r="3086">
          <cell r="G3086" t="str">
            <v>SEPARADO</v>
          </cell>
          <cell r="H3086" t="str">
            <v>006578</v>
          </cell>
          <cell r="AP3086" t="str">
            <v>PA</v>
          </cell>
          <cell r="AQ3086">
            <v>28</v>
          </cell>
          <cell r="AR3086">
            <v>6.5000000000000002E-2</v>
          </cell>
          <cell r="AS3086">
            <v>29.82</v>
          </cell>
          <cell r="BA3086" t="str">
            <v>MECANICA</v>
          </cell>
        </row>
        <row r="3087">
          <cell r="G3087" t="str">
            <v>FÁBRICA</v>
          </cell>
          <cell r="H3087" t="str">
            <v>006578</v>
          </cell>
          <cell r="AP3087" t="str">
            <v>PA</v>
          </cell>
          <cell r="AQ3087">
            <v>5</v>
          </cell>
          <cell r="AR3087">
            <v>0</v>
          </cell>
          <cell r="AS3087">
            <v>5</v>
          </cell>
          <cell r="BA3087" t="str">
            <v>MECANICA</v>
          </cell>
        </row>
        <row r="3088">
          <cell r="G3088" t="str">
            <v>FÁBRICA</v>
          </cell>
          <cell r="H3088" t="str">
            <v>006578</v>
          </cell>
          <cell r="AP3088" t="str">
            <v>PA</v>
          </cell>
          <cell r="AQ3088">
            <v>6</v>
          </cell>
          <cell r="AR3088">
            <v>0</v>
          </cell>
          <cell r="AS3088">
            <v>6</v>
          </cell>
          <cell r="BA3088" t="str">
            <v>MECANICA</v>
          </cell>
        </row>
        <row r="3089">
          <cell r="G3089" t="str">
            <v>KANBAN</v>
          </cell>
          <cell r="H3089" t="str">
            <v>006578</v>
          </cell>
          <cell r="AP3089" t="str">
            <v>PA</v>
          </cell>
          <cell r="AQ3089">
            <v>102.78</v>
          </cell>
          <cell r="AS3089">
            <v>61.667999999999999</v>
          </cell>
          <cell r="BA3089" t="str">
            <v>KANBAN</v>
          </cell>
        </row>
        <row r="3090">
          <cell r="G3090" t="str">
            <v>KANBAN</v>
          </cell>
          <cell r="H3090" t="str">
            <v>006578</v>
          </cell>
          <cell r="AP3090" t="str">
            <v>PA</v>
          </cell>
          <cell r="AQ3090">
            <v>138.6</v>
          </cell>
          <cell r="AS3090">
            <v>83.16</v>
          </cell>
          <cell r="BA3090" t="str">
            <v>KANBAN</v>
          </cell>
        </row>
        <row r="3091">
          <cell r="G3091" t="str">
            <v>SEPARADO</v>
          </cell>
          <cell r="H3091" t="str">
            <v>006578</v>
          </cell>
          <cell r="AP3091" t="str">
            <v>PA</v>
          </cell>
          <cell r="AQ3091">
            <v>25322.58</v>
          </cell>
          <cell r="AR3091">
            <v>0</v>
          </cell>
          <cell r="AS3091">
            <v>25322.58</v>
          </cell>
          <cell r="BA3091" t="str">
            <v>MOTOR</v>
          </cell>
        </row>
        <row r="3092">
          <cell r="G3092" t="str">
            <v>SEPARADO</v>
          </cell>
          <cell r="H3092" t="str">
            <v>006578</v>
          </cell>
          <cell r="AP3092" t="str">
            <v>PA</v>
          </cell>
          <cell r="AQ3092">
            <v>10554.29</v>
          </cell>
          <cell r="AR3092">
            <v>0</v>
          </cell>
          <cell r="AS3092">
            <v>10554.29</v>
          </cell>
          <cell r="BA3092" t="str">
            <v>ALTERNADOR</v>
          </cell>
        </row>
        <row r="3093">
          <cell r="G3093" t="str">
            <v>SEPARADO</v>
          </cell>
          <cell r="H3093" t="str">
            <v>006578</v>
          </cell>
          <cell r="AP3093" t="str">
            <v>PA</v>
          </cell>
          <cell r="AQ3093">
            <v>900</v>
          </cell>
          <cell r="AR3093">
            <v>0</v>
          </cell>
          <cell r="AS3093">
            <v>900</v>
          </cell>
          <cell r="BA3093" t="e">
            <v>#N/A</v>
          </cell>
        </row>
        <row r="3094">
          <cell r="G3094" t="str">
            <v>SEPARADO</v>
          </cell>
          <cell r="H3094" t="str">
            <v>006578</v>
          </cell>
          <cell r="AP3094" t="str">
            <v>PA</v>
          </cell>
          <cell r="AQ3094">
            <v>48</v>
          </cell>
          <cell r="AR3094">
            <v>0</v>
          </cell>
          <cell r="AS3094">
            <v>48</v>
          </cell>
          <cell r="BA3094" t="str">
            <v>SHEET METAL</v>
          </cell>
        </row>
        <row r="3095">
          <cell r="G3095" t="str">
            <v>SEPARADO</v>
          </cell>
          <cell r="H3095" t="str">
            <v>006578</v>
          </cell>
          <cell r="AP3095" t="str">
            <v>FATURAMENTO</v>
          </cell>
          <cell r="AQ3095">
            <v>72.375</v>
          </cell>
          <cell r="AR3095">
            <v>0</v>
          </cell>
          <cell r="AS3095">
            <v>72.375</v>
          </cell>
          <cell r="BA3095" t="str">
            <v>MECANICA</v>
          </cell>
        </row>
        <row r="3096">
          <cell r="G3096" t="str">
            <v>SEPARADO</v>
          </cell>
          <cell r="H3096" t="str">
            <v>006578</v>
          </cell>
          <cell r="AP3096" t="str">
            <v>FATURAMENTO</v>
          </cell>
          <cell r="AQ3096">
            <v>33.774999999999999</v>
          </cell>
          <cell r="AR3096">
            <v>0</v>
          </cell>
          <cell r="AS3096">
            <v>67.55</v>
          </cell>
          <cell r="BA3096" t="str">
            <v>MECANICA</v>
          </cell>
        </row>
        <row r="3097">
          <cell r="G3097" t="str">
            <v>SEPARADO</v>
          </cell>
          <cell r="H3097" t="str">
            <v>006578</v>
          </cell>
          <cell r="AP3097" t="str">
            <v>PA</v>
          </cell>
          <cell r="AQ3097">
            <v>1563.79</v>
          </cell>
          <cell r="AR3097">
            <v>0</v>
          </cell>
          <cell r="AS3097">
            <v>1563.79</v>
          </cell>
          <cell r="BA3097" t="str">
            <v>MECANICA</v>
          </cell>
        </row>
        <row r="3098">
          <cell r="G3098" t="str">
            <v>SEPARADO</v>
          </cell>
          <cell r="H3098" t="str">
            <v>006578</v>
          </cell>
          <cell r="AP3098" t="str">
            <v>FATURAMENTO</v>
          </cell>
          <cell r="AQ3098">
            <v>33.774999999999999</v>
          </cell>
          <cell r="AR3098">
            <v>0</v>
          </cell>
          <cell r="AS3098">
            <v>67.55</v>
          </cell>
          <cell r="BA3098" t="str">
            <v>MECANICA</v>
          </cell>
        </row>
        <row r="3099">
          <cell r="G3099" t="str">
            <v>SEPARADO</v>
          </cell>
          <cell r="H3099" t="str">
            <v>006578</v>
          </cell>
          <cell r="AP3099" t="str">
            <v>FATURAMENTO</v>
          </cell>
          <cell r="AQ3099">
            <v>33.774999999999999</v>
          </cell>
          <cell r="AR3099">
            <v>0</v>
          </cell>
          <cell r="AS3099">
            <v>33.774999999999999</v>
          </cell>
          <cell r="BA3099" t="str">
            <v>SHEET METAL</v>
          </cell>
        </row>
        <row r="3100">
          <cell r="G3100" t="str">
            <v>SEPARADO</v>
          </cell>
          <cell r="H3100" t="str">
            <v>006578</v>
          </cell>
          <cell r="AP3100" t="str">
            <v>PA</v>
          </cell>
          <cell r="AQ3100">
            <v>145</v>
          </cell>
          <cell r="AR3100">
            <v>0</v>
          </cell>
          <cell r="AS3100">
            <v>145</v>
          </cell>
          <cell r="BA3100" t="str">
            <v>SHEET METAL</v>
          </cell>
        </row>
        <row r="3101">
          <cell r="G3101" t="str">
            <v>SEPARADO</v>
          </cell>
          <cell r="H3101" t="str">
            <v>006578</v>
          </cell>
          <cell r="AP3101" t="str">
            <v>PA</v>
          </cell>
          <cell r="AQ3101">
            <v>450</v>
          </cell>
          <cell r="AR3101">
            <v>0</v>
          </cell>
          <cell r="AS3101">
            <v>450</v>
          </cell>
          <cell r="BA3101" t="str">
            <v>ELETRICA</v>
          </cell>
        </row>
        <row r="3102">
          <cell r="G3102" t="str">
            <v>SEPARADO</v>
          </cell>
          <cell r="H3102" t="str">
            <v>006578</v>
          </cell>
          <cell r="AP3102" t="str">
            <v>FATURAMENTO</v>
          </cell>
          <cell r="AQ3102">
            <v>96.5</v>
          </cell>
          <cell r="AR3102">
            <v>0</v>
          </cell>
          <cell r="AS3102">
            <v>96.5</v>
          </cell>
          <cell r="BA3102" t="e">
            <v>#N/A</v>
          </cell>
        </row>
        <row r="3103">
          <cell r="G3103" t="str">
            <v>SEPARADO</v>
          </cell>
          <cell r="H3103" t="str">
            <v>006578</v>
          </cell>
          <cell r="AP3103" t="str">
            <v>FATURAMENTO</v>
          </cell>
          <cell r="AQ3103">
            <v>91.674999999999997</v>
          </cell>
          <cell r="AR3103">
            <v>0</v>
          </cell>
          <cell r="AS3103">
            <v>91.674999999999997</v>
          </cell>
          <cell r="BA3103" t="e">
            <v>#N/A</v>
          </cell>
        </row>
        <row r="3104">
          <cell r="G3104" t="str">
            <v>SEPARADO</v>
          </cell>
          <cell r="H3104" t="str">
            <v>006578</v>
          </cell>
          <cell r="AP3104" t="str">
            <v>FATURAMENTO</v>
          </cell>
          <cell r="AQ3104">
            <v>3377.5</v>
          </cell>
          <cell r="AR3104">
            <v>0</v>
          </cell>
          <cell r="AS3104">
            <v>3377.5</v>
          </cell>
          <cell r="BA3104" t="str">
            <v>CARENAGEM</v>
          </cell>
        </row>
        <row r="3105">
          <cell r="G3105" t="str">
            <v>SEPARADO</v>
          </cell>
          <cell r="H3105" t="str">
            <v>006578</v>
          </cell>
          <cell r="AP3105" t="str">
            <v>PA</v>
          </cell>
          <cell r="AQ3105">
            <v>1363.04</v>
          </cell>
          <cell r="AR3105">
            <v>6.5000000000000002E-2</v>
          </cell>
          <cell r="AS3105">
            <v>1451.6376</v>
          </cell>
          <cell r="BA3105" t="str">
            <v>MECANICA</v>
          </cell>
        </row>
        <row r="3106">
          <cell r="G3106" t="str">
            <v>SEPARADO</v>
          </cell>
          <cell r="H3106" t="str">
            <v>006578</v>
          </cell>
          <cell r="AP3106" t="str">
            <v>PA</v>
          </cell>
          <cell r="AQ3106">
            <v>772.34</v>
          </cell>
          <cell r="AR3106">
            <v>6.5000000000000002E-2</v>
          </cell>
          <cell r="AS3106">
            <v>822.5421</v>
          </cell>
          <cell r="BA3106" t="str">
            <v>MECANICA</v>
          </cell>
        </row>
        <row r="3107">
          <cell r="G3107" t="str">
            <v>SEPARADO</v>
          </cell>
          <cell r="H3107" t="str">
            <v>006578</v>
          </cell>
          <cell r="AP3107" t="str">
            <v>PA</v>
          </cell>
          <cell r="AQ3107">
            <v>209.6</v>
          </cell>
          <cell r="AR3107">
            <v>0</v>
          </cell>
          <cell r="AS3107">
            <v>209.6</v>
          </cell>
          <cell r="BA3107" t="str">
            <v>ELETRICA</v>
          </cell>
        </row>
        <row r="3108">
          <cell r="G3108" t="str">
            <v>SEPARADO</v>
          </cell>
          <cell r="H3108" t="str">
            <v>006578</v>
          </cell>
          <cell r="AP3108" t="str">
            <v>PA</v>
          </cell>
          <cell r="AQ3108">
            <v>441</v>
          </cell>
          <cell r="AR3108">
            <v>0</v>
          </cell>
          <cell r="AS3108">
            <v>441</v>
          </cell>
          <cell r="BA3108" t="str">
            <v>MECANICA</v>
          </cell>
        </row>
        <row r="3109">
          <cell r="G3109" t="str">
            <v>SEPARADO</v>
          </cell>
          <cell r="H3109" t="str">
            <v>006578</v>
          </cell>
          <cell r="AP3109" t="str">
            <v>PA</v>
          </cell>
          <cell r="AQ3109">
            <v>900</v>
          </cell>
          <cell r="AR3109">
            <v>3.2500000000000001E-2</v>
          </cell>
          <cell r="AS3109">
            <v>929.25</v>
          </cell>
          <cell r="BA3109" t="str">
            <v>MECANICA</v>
          </cell>
        </row>
        <row r="3110">
          <cell r="G3110" t="str">
            <v>SEPARADO</v>
          </cell>
          <cell r="H3110" t="str">
            <v>006578</v>
          </cell>
          <cell r="AP3110" t="str">
            <v>FATURAMENTO</v>
          </cell>
          <cell r="AQ3110">
            <v>965</v>
          </cell>
          <cell r="AR3110">
            <v>0</v>
          </cell>
          <cell r="AS3110">
            <v>965</v>
          </cell>
          <cell r="BA3110" t="str">
            <v>BASE</v>
          </cell>
        </row>
        <row r="3111">
          <cell r="G3111" t="str">
            <v>SEPARADO</v>
          </cell>
          <cell r="H3111" t="str">
            <v>006578</v>
          </cell>
          <cell r="AP3111" t="str">
            <v>PA</v>
          </cell>
          <cell r="AQ3111">
            <v>103.7</v>
          </cell>
          <cell r="AR3111">
            <v>0</v>
          </cell>
          <cell r="AS3111">
            <v>414.8</v>
          </cell>
          <cell r="BA3111" t="str">
            <v>MECANICA</v>
          </cell>
        </row>
        <row r="3112">
          <cell r="G3112" t="str">
            <v>SEPARADO</v>
          </cell>
          <cell r="H3112" t="str">
            <v>006578</v>
          </cell>
          <cell r="AP3112" t="str">
            <v>FATURAMENTO</v>
          </cell>
          <cell r="AQ3112">
            <v>241.25</v>
          </cell>
          <cell r="AR3112">
            <v>0</v>
          </cell>
          <cell r="AS3112">
            <v>241.25</v>
          </cell>
          <cell r="BA3112" t="e">
            <v>#N/A</v>
          </cell>
        </row>
        <row r="3113">
          <cell r="G3113" t="str">
            <v>SEPARADO</v>
          </cell>
          <cell r="H3113" t="str">
            <v>006578</v>
          </cell>
          <cell r="AP3113" t="str">
            <v>FATURAMENTO</v>
          </cell>
          <cell r="AQ3113">
            <v>241.25</v>
          </cell>
          <cell r="AR3113">
            <v>0</v>
          </cell>
          <cell r="AS3113">
            <v>241.25</v>
          </cell>
          <cell r="BA3113" t="e">
            <v>#N/A</v>
          </cell>
        </row>
        <row r="3114">
          <cell r="G3114" t="str">
            <v>SEPARADO</v>
          </cell>
          <cell r="H3114" t="str">
            <v>006578</v>
          </cell>
          <cell r="AP3114" t="str">
            <v>FATURAMENTO</v>
          </cell>
          <cell r="AQ3114">
            <v>731.47</v>
          </cell>
          <cell r="AR3114">
            <v>0</v>
          </cell>
          <cell r="AS3114">
            <v>731.47</v>
          </cell>
          <cell r="BA3114" t="e">
            <v>#N/A</v>
          </cell>
        </row>
        <row r="3115">
          <cell r="G3115" t="str">
            <v>SEPARADO</v>
          </cell>
          <cell r="H3115" t="str">
            <v>006578</v>
          </cell>
          <cell r="AP3115" t="str">
            <v>PA</v>
          </cell>
          <cell r="AQ3115">
            <v>6.4</v>
          </cell>
          <cell r="AR3115">
            <v>0</v>
          </cell>
          <cell r="AS3115">
            <v>19.200000000000003</v>
          </cell>
          <cell r="BA3115" t="str">
            <v>MECANICA</v>
          </cell>
        </row>
        <row r="3116">
          <cell r="G3116" t="str">
            <v>SEPARADO</v>
          </cell>
          <cell r="H3116" t="str">
            <v>006578</v>
          </cell>
          <cell r="AP3116" t="str">
            <v>FATURAMENTO</v>
          </cell>
          <cell r="AQ3116">
            <v>33.774999999999999</v>
          </cell>
          <cell r="AR3116">
            <v>0</v>
          </cell>
          <cell r="AS3116">
            <v>33.774999999999999</v>
          </cell>
          <cell r="BA3116" t="e">
            <v>#N/A</v>
          </cell>
        </row>
        <row r="3117">
          <cell r="G3117" t="str">
            <v>SEPARADO</v>
          </cell>
          <cell r="H3117" t="str">
            <v>006578</v>
          </cell>
          <cell r="AP3117" t="str">
            <v>FATURAMENTO</v>
          </cell>
          <cell r="AQ3117">
            <v>33.774999999999999</v>
          </cell>
          <cell r="AR3117">
            <v>0</v>
          </cell>
          <cell r="AS3117">
            <v>33.774999999999999</v>
          </cell>
          <cell r="BA3117" t="e">
            <v>#N/A</v>
          </cell>
        </row>
        <row r="3118">
          <cell r="G3118" t="str">
            <v>SEPARADO</v>
          </cell>
          <cell r="H3118" t="str">
            <v>006578</v>
          </cell>
          <cell r="AP3118" t="str">
            <v>FATURAMENTO</v>
          </cell>
          <cell r="AQ3118">
            <v>24.125</v>
          </cell>
          <cell r="AR3118">
            <v>0</v>
          </cell>
          <cell r="AS3118">
            <v>24.125</v>
          </cell>
          <cell r="BA3118" t="e">
            <v>#N/A</v>
          </cell>
        </row>
        <row r="3119">
          <cell r="G3119" t="str">
            <v>SEPARADO</v>
          </cell>
          <cell r="H3119" t="str">
            <v>006578</v>
          </cell>
          <cell r="AP3119" t="str">
            <v>FATURAMENTO</v>
          </cell>
          <cell r="AQ3119">
            <v>33.774999999999999</v>
          </cell>
          <cell r="AR3119">
            <v>0</v>
          </cell>
          <cell r="AS3119">
            <v>33.774999999999999</v>
          </cell>
          <cell r="BA3119" t="e">
            <v>#N/A</v>
          </cell>
        </row>
        <row r="3120">
          <cell r="G3120" t="str">
            <v>SEPARADO</v>
          </cell>
          <cell r="H3120" t="str">
            <v>006578</v>
          </cell>
          <cell r="AP3120" t="str">
            <v>PA</v>
          </cell>
          <cell r="AQ3120">
            <v>313.24</v>
          </cell>
          <cell r="AR3120">
            <v>6.5000000000000002E-2</v>
          </cell>
          <cell r="AS3120">
            <v>333.60059999999999</v>
          </cell>
          <cell r="BA3120" t="e">
            <v>#N/A</v>
          </cell>
        </row>
        <row r="3121">
          <cell r="G3121" t="str">
            <v>RETIRADO</v>
          </cell>
          <cell r="H3121" t="str">
            <v>006578</v>
          </cell>
          <cell r="AP3121" t="str">
            <v>PA</v>
          </cell>
          <cell r="AQ3121">
            <v>48.61</v>
          </cell>
          <cell r="AS3121">
            <v>48.61</v>
          </cell>
          <cell r="BA3121" t="e">
            <v>#N/A</v>
          </cell>
        </row>
        <row r="3122">
          <cell r="G3122" t="str">
            <v>SEPARADO</v>
          </cell>
          <cell r="H3122" t="str">
            <v>006578</v>
          </cell>
          <cell r="AP3122" t="str">
            <v>PA</v>
          </cell>
          <cell r="AQ3122">
            <v>5.86</v>
          </cell>
          <cell r="AR3122">
            <v>0</v>
          </cell>
          <cell r="AS3122">
            <v>11.72</v>
          </cell>
          <cell r="BA3122" t="e">
            <v>#N/A</v>
          </cell>
        </row>
        <row r="3123">
          <cell r="G3123" t="str">
            <v>SEPARADO</v>
          </cell>
          <cell r="H3123" t="str">
            <v>006578</v>
          </cell>
          <cell r="AP3123" t="str">
            <v>PA</v>
          </cell>
          <cell r="AQ3123">
            <v>91</v>
          </cell>
          <cell r="AR3123">
            <v>6.5000000000000002E-2</v>
          </cell>
          <cell r="AS3123">
            <v>290.745</v>
          </cell>
          <cell r="BA3123" t="e">
            <v>#N/A</v>
          </cell>
        </row>
        <row r="3124">
          <cell r="G3124" t="str">
            <v>SEPARADO</v>
          </cell>
          <cell r="H3124" t="str">
            <v>006578</v>
          </cell>
          <cell r="AP3124" t="str">
            <v>PA</v>
          </cell>
          <cell r="AQ3124">
            <v>9.33</v>
          </cell>
          <cell r="AR3124">
            <v>9.7500000000000003E-2</v>
          </cell>
          <cell r="AS3124">
            <v>20.47935</v>
          </cell>
          <cell r="BA3124" t="str">
            <v>ELETRICA</v>
          </cell>
        </row>
        <row r="3125">
          <cell r="G3125" t="str">
            <v>SEPARADO</v>
          </cell>
          <cell r="H3125" t="str">
            <v>006578</v>
          </cell>
          <cell r="AP3125" t="str">
            <v>PA</v>
          </cell>
          <cell r="AQ3125">
            <v>78.838709677419303</v>
          </cell>
          <cell r="AR3125">
            <v>0</v>
          </cell>
          <cell r="AS3125">
            <v>78.838709677419303</v>
          </cell>
          <cell r="BA3125" t="e">
            <v>#N/A</v>
          </cell>
        </row>
        <row r="3126">
          <cell r="G3126" t="str">
            <v>SEPARADO</v>
          </cell>
          <cell r="H3126" t="str">
            <v>006578</v>
          </cell>
          <cell r="AP3126" t="str">
            <v>PA</v>
          </cell>
          <cell r="AQ3126">
            <v>5.58</v>
          </cell>
          <cell r="AS3126">
            <v>66.960000000000008</v>
          </cell>
          <cell r="BA3126" t="str">
            <v>KANBAN</v>
          </cell>
        </row>
        <row r="3127">
          <cell r="G3127" t="str">
            <v>SEPARADO</v>
          </cell>
          <cell r="H3127" t="str">
            <v>006578</v>
          </cell>
          <cell r="AP3127" t="str">
            <v>PA</v>
          </cell>
          <cell r="AQ3127">
            <v>5.1099999999999994</v>
          </cell>
          <cell r="AS3127">
            <v>40.879999999999995</v>
          </cell>
          <cell r="BA3127" t="str">
            <v>KANBAN</v>
          </cell>
        </row>
        <row r="3128">
          <cell r="G3128" t="str">
            <v>KANBAN</v>
          </cell>
          <cell r="H3128" t="str">
            <v>006578</v>
          </cell>
          <cell r="AP3128" t="str">
            <v>PA</v>
          </cell>
          <cell r="AQ3128">
            <v>0.85</v>
          </cell>
          <cell r="AR3128">
            <v>0</v>
          </cell>
          <cell r="AS3128">
            <v>17</v>
          </cell>
          <cell r="BA3128" t="e">
            <v>#N/A</v>
          </cell>
        </row>
        <row r="3129">
          <cell r="G3129" t="str">
            <v>SEPARADO</v>
          </cell>
          <cell r="H3129" t="str">
            <v>006578</v>
          </cell>
          <cell r="AP3129" t="str">
            <v>PA</v>
          </cell>
          <cell r="AQ3129">
            <v>26.88</v>
          </cell>
          <cell r="AR3129">
            <v>0</v>
          </cell>
          <cell r="AS3129">
            <v>53.76</v>
          </cell>
          <cell r="BA3129" t="str">
            <v>MECANICA</v>
          </cell>
        </row>
        <row r="3130">
          <cell r="G3130" t="str">
            <v>FALTA</v>
          </cell>
          <cell r="H3130" t="str">
            <v>006578</v>
          </cell>
          <cell r="AP3130" t="str">
            <v>PAGO</v>
          </cell>
          <cell r="AQ3130">
            <v>26.88</v>
          </cell>
          <cell r="AR3130">
            <v>0</v>
          </cell>
          <cell r="AS3130">
            <v>26.88</v>
          </cell>
          <cell r="BA3130" t="str">
            <v>MECANICA</v>
          </cell>
        </row>
        <row r="3131">
          <cell r="G3131" t="str">
            <v>FALTA</v>
          </cell>
          <cell r="H3131" t="str">
            <v>006578</v>
          </cell>
          <cell r="AP3131" t="str">
            <v>PAGO</v>
          </cell>
          <cell r="AQ3131">
            <v>8.34</v>
          </cell>
          <cell r="AR3131">
            <v>0</v>
          </cell>
          <cell r="AS3131">
            <v>8.34</v>
          </cell>
          <cell r="BA3131" t="str">
            <v>MECANICA</v>
          </cell>
        </row>
        <row r="3132">
          <cell r="G3132" t="str">
            <v>SEPARADO</v>
          </cell>
          <cell r="H3132" t="str">
            <v>006578</v>
          </cell>
          <cell r="AP3132" t="str">
            <v>PA</v>
          </cell>
          <cell r="AQ3132">
            <v>26.88</v>
          </cell>
          <cell r="AR3132">
            <v>0</v>
          </cell>
          <cell r="AS3132">
            <v>26.88</v>
          </cell>
          <cell r="BA3132" t="str">
            <v>MECANICA</v>
          </cell>
        </row>
        <row r="3133">
          <cell r="G3133" t="str">
            <v>FALTA</v>
          </cell>
          <cell r="H3133" t="str">
            <v>006578</v>
          </cell>
          <cell r="AP3133" t="str">
            <v>PAGO</v>
          </cell>
          <cell r="AQ3133">
            <v>26.88</v>
          </cell>
          <cell r="AR3133">
            <v>0</v>
          </cell>
          <cell r="AS3133">
            <v>53.76</v>
          </cell>
          <cell r="BA3133" t="str">
            <v>MECANICA</v>
          </cell>
        </row>
        <row r="3134">
          <cell r="G3134" t="str">
            <v>SEPARADO</v>
          </cell>
          <cell r="H3134" t="str">
            <v>006578</v>
          </cell>
          <cell r="AP3134" t="str">
            <v>PA</v>
          </cell>
          <cell r="AQ3134">
            <v>26.88</v>
          </cell>
          <cell r="AR3134">
            <v>0</v>
          </cell>
          <cell r="AS3134">
            <v>26.88</v>
          </cell>
          <cell r="BA3134" t="str">
            <v>MECANICA</v>
          </cell>
        </row>
        <row r="3135">
          <cell r="G3135" t="str">
            <v>SEPARADO</v>
          </cell>
          <cell r="H3135" t="str">
            <v>006578</v>
          </cell>
          <cell r="AP3135" t="str">
            <v>PA</v>
          </cell>
          <cell r="AQ3135">
            <v>18.23</v>
          </cell>
          <cell r="AS3135">
            <v>18.23</v>
          </cell>
          <cell r="BA3135" t="str">
            <v>MECANICA</v>
          </cell>
        </row>
        <row r="3136">
          <cell r="G3136" t="str">
            <v>FALTA</v>
          </cell>
          <cell r="H3136" t="str">
            <v>006578</v>
          </cell>
          <cell r="AP3136" t="str">
            <v>PAGO</v>
          </cell>
          <cell r="AQ3136">
            <v>26.88</v>
          </cell>
          <cell r="AR3136">
            <v>0</v>
          </cell>
          <cell r="AS3136">
            <v>26.88</v>
          </cell>
          <cell r="BA3136" t="str">
            <v>MECANICA</v>
          </cell>
        </row>
        <row r="3137">
          <cell r="G3137" t="str">
            <v>SEPARADO</v>
          </cell>
          <cell r="H3137" t="str">
            <v>006578</v>
          </cell>
          <cell r="AP3137" t="str">
            <v>PA</v>
          </cell>
          <cell r="AQ3137">
            <v>26.88</v>
          </cell>
          <cell r="AR3137">
            <v>0</v>
          </cell>
          <cell r="AS3137">
            <v>26.88</v>
          </cell>
          <cell r="BA3137" t="str">
            <v>MECANICA</v>
          </cell>
        </row>
        <row r="3138">
          <cell r="G3138" t="str">
            <v>SEPARADO</v>
          </cell>
          <cell r="H3138" t="str">
            <v>006578</v>
          </cell>
          <cell r="AP3138" t="str">
            <v>PA</v>
          </cell>
          <cell r="AQ3138">
            <v>26.88</v>
          </cell>
          <cell r="AR3138">
            <v>0</v>
          </cell>
          <cell r="AS3138">
            <v>26.88</v>
          </cell>
          <cell r="BA3138" t="str">
            <v>MECANICA</v>
          </cell>
        </row>
        <row r="3139">
          <cell r="G3139" t="str">
            <v>FALTA</v>
          </cell>
          <cell r="H3139" t="str">
            <v>006578</v>
          </cell>
          <cell r="AP3139" t="str">
            <v>PAGO</v>
          </cell>
          <cell r="AQ3139">
            <v>4.1500000000000004</v>
          </cell>
          <cell r="AR3139">
            <v>0</v>
          </cell>
          <cell r="AS3139">
            <v>8.3000000000000007</v>
          </cell>
          <cell r="BA3139" t="str">
            <v>MECANICA</v>
          </cell>
        </row>
        <row r="3140">
          <cell r="G3140" t="str">
            <v>SEPARADO</v>
          </cell>
          <cell r="H3140" t="str">
            <v>006578</v>
          </cell>
          <cell r="AP3140" t="str">
            <v>PA</v>
          </cell>
          <cell r="AQ3140">
            <v>0</v>
          </cell>
          <cell r="AS3140">
            <v>0</v>
          </cell>
          <cell r="BA3140" t="str">
            <v>KANBAN</v>
          </cell>
        </row>
        <row r="3141">
          <cell r="G3141" t="str">
            <v>SEPARADO</v>
          </cell>
          <cell r="H3141" t="str">
            <v>006578</v>
          </cell>
          <cell r="AP3141" t="str">
            <v>PA</v>
          </cell>
          <cell r="AQ3141">
            <v>88.15</v>
          </cell>
          <cell r="AR3141">
            <v>0</v>
          </cell>
          <cell r="AS3141">
            <v>88.15</v>
          </cell>
          <cell r="BA3141" t="str">
            <v>MECANICA</v>
          </cell>
        </row>
        <row r="3142">
          <cell r="G3142" t="str">
            <v>SEPARADO</v>
          </cell>
          <cell r="H3142" t="str">
            <v>006578</v>
          </cell>
          <cell r="AP3142" t="str">
            <v>PA</v>
          </cell>
          <cell r="AQ3142">
            <v>62.82</v>
          </cell>
          <cell r="AR3142">
            <v>0</v>
          </cell>
          <cell r="AS3142">
            <v>62.82</v>
          </cell>
          <cell r="BA3142" t="str">
            <v>MECANICA</v>
          </cell>
        </row>
        <row r="3143">
          <cell r="G3143" t="str">
            <v>SEPARADO</v>
          </cell>
          <cell r="H3143" t="str">
            <v>006578</v>
          </cell>
          <cell r="AP3143" t="str">
            <v>PA</v>
          </cell>
          <cell r="AQ3143">
            <v>27.95</v>
          </cell>
          <cell r="AR3143">
            <v>6.5000000000000002E-2</v>
          </cell>
          <cell r="AS3143">
            <v>29.766749999999998</v>
          </cell>
          <cell r="BA3143" t="str">
            <v>ELETRICA</v>
          </cell>
        </row>
        <row r="3144">
          <cell r="G3144" t="str">
            <v>SEPARADO</v>
          </cell>
          <cell r="H3144" t="str">
            <v>006578</v>
          </cell>
          <cell r="AP3144" t="str">
            <v>PA</v>
          </cell>
          <cell r="AQ3144">
            <v>0</v>
          </cell>
          <cell r="AS3144">
            <v>0</v>
          </cell>
          <cell r="BA3144" t="str">
            <v>ELETRICA</v>
          </cell>
        </row>
        <row r="3145">
          <cell r="G3145" t="str">
            <v>SEPARADO</v>
          </cell>
          <cell r="H3145" t="str">
            <v>006578</v>
          </cell>
          <cell r="AP3145" t="str">
            <v>PA</v>
          </cell>
          <cell r="AQ3145">
            <v>0</v>
          </cell>
          <cell r="AS3145">
            <v>0</v>
          </cell>
          <cell r="BA3145" t="str">
            <v>ELETRICA</v>
          </cell>
        </row>
        <row r="3146">
          <cell r="G3146" t="str">
            <v>SEPARADO</v>
          </cell>
          <cell r="H3146" t="str">
            <v>006578</v>
          </cell>
          <cell r="AP3146" t="str">
            <v>PA</v>
          </cell>
          <cell r="AQ3146">
            <v>10.2811</v>
          </cell>
          <cell r="AS3146">
            <v>5.1405500000000002</v>
          </cell>
          <cell r="BA3146" t="str">
            <v>KANBAN</v>
          </cell>
        </row>
        <row r="3147">
          <cell r="G3147" t="str">
            <v>SEPARADO</v>
          </cell>
          <cell r="H3147" t="str">
            <v>006578</v>
          </cell>
          <cell r="AP3147" t="str">
            <v>PA</v>
          </cell>
          <cell r="AQ3147">
            <v>40.83</v>
          </cell>
          <cell r="AR3147">
            <v>9.7500000000000003E-2</v>
          </cell>
          <cell r="AS3147">
            <v>44.810924999999997</v>
          </cell>
          <cell r="BA3147" t="e">
            <v>#N/A</v>
          </cell>
        </row>
        <row r="3148">
          <cell r="G3148" t="str">
            <v>SEPARADO</v>
          </cell>
          <cell r="H3148" t="str">
            <v>006578</v>
          </cell>
          <cell r="AP3148" t="str">
            <v>FATURAMENTO</v>
          </cell>
          <cell r="AQ3148">
            <v>27.02</v>
          </cell>
          <cell r="AR3148">
            <v>0</v>
          </cell>
          <cell r="AS3148">
            <v>27.02</v>
          </cell>
          <cell r="BA3148" t="e">
            <v>#N/A</v>
          </cell>
        </row>
        <row r="3149">
          <cell r="G3149" t="str">
            <v>SEPARADO</v>
          </cell>
          <cell r="H3149" t="str">
            <v>006578</v>
          </cell>
          <cell r="AP3149" t="str">
            <v>PA</v>
          </cell>
          <cell r="AQ3149">
            <v>48.61</v>
          </cell>
          <cell r="AS3149">
            <v>97.22</v>
          </cell>
          <cell r="BA3149" t="str">
            <v>ELETRICA</v>
          </cell>
        </row>
        <row r="3150">
          <cell r="G3150" t="str">
            <v>SEPARADO</v>
          </cell>
          <cell r="H3150" t="str">
            <v>006578</v>
          </cell>
          <cell r="AP3150" t="str">
            <v>PA</v>
          </cell>
          <cell r="AQ3150">
            <v>35</v>
          </cell>
          <cell r="AS3150">
            <v>35</v>
          </cell>
          <cell r="BA3150" t="e">
            <v>#N/A</v>
          </cell>
        </row>
        <row r="3151">
          <cell r="G3151" t="str">
            <v>SEPARADO</v>
          </cell>
          <cell r="H3151" t="str">
            <v>006578</v>
          </cell>
          <cell r="AP3151" t="str">
            <v>PA</v>
          </cell>
          <cell r="AQ3151">
            <v>5.86</v>
          </cell>
          <cell r="AR3151">
            <v>0</v>
          </cell>
          <cell r="AS3151">
            <v>23.44</v>
          </cell>
          <cell r="BA3151" t="e">
            <v>#N/A</v>
          </cell>
        </row>
        <row r="3152">
          <cell r="G3152" t="str">
            <v>SEPARADO</v>
          </cell>
          <cell r="H3152" t="str">
            <v>006578</v>
          </cell>
          <cell r="AP3152" t="str">
            <v>PA</v>
          </cell>
          <cell r="AQ3152">
            <v>842.74</v>
          </cell>
          <cell r="AR3152">
            <v>0</v>
          </cell>
          <cell r="AS3152">
            <v>842.74</v>
          </cell>
          <cell r="BA3152" t="str">
            <v>ELETRICA</v>
          </cell>
        </row>
        <row r="3153">
          <cell r="G3153" t="str">
            <v>SEPARADO</v>
          </cell>
          <cell r="H3153" t="str">
            <v>006578</v>
          </cell>
          <cell r="AP3153" t="str">
            <v>PA</v>
          </cell>
          <cell r="AQ3153">
            <v>466.33</v>
          </cell>
          <cell r="AR3153">
            <v>0</v>
          </cell>
          <cell r="AS3153">
            <v>466.33</v>
          </cell>
          <cell r="BA3153" t="e">
            <v>#N/A</v>
          </cell>
        </row>
        <row r="3154">
          <cell r="G3154" t="str">
            <v>SEPARADO</v>
          </cell>
          <cell r="H3154" t="str">
            <v>006578</v>
          </cell>
          <cell r="AP3154" t="str">
            <v>PA</v>
          </cell>
          <cell r="AQ3154">
            <v>5.55</v>
          </cell>
          <cell r="AR3154">
            <v>9.7500000000000003E-2</v>
          </cell>
          <cell r="AS3154">
            <v>6.0911249999999999</v>
          </cell>
          <cell r="BA3154" t="str">
            <v>SHEET METAL</v>
          </cell>
        </row>
        <row r="3155">
          <cell r="G3155" t="str">
            <v>SEPARADO</v>
          </cell>
          <cell r="H3155" t="str">
            <v>006578</v>
          </cell>
          <cell r="AP3155" t="str">
            <v>PA</v>
          </cell>
          <cell r="AQ3155">
            <v>9.33</v>
          </cell>
          <cell r="AR3155">
            <v>9.7500000000000003E-2</v>
          </cell>
          <cell r="AS3155">
            <v>10.239675</v>
          </cell>
          <cell r="BA3155" t="str">
            <v>ELETRICA</v>
          </cell>
        </row>
        <row r="3156">
          <cell r="G3156" t="str">
            <v>SEPARADO</v>
          </cell>
          <cell r="H3156" t="str">
            <v>006578</v>
          </cell>
          <cell r="AP3156" t="str">
            <v>PA</v>
          </cell>
          <cell r="AQ3156">
            <v>40.97</v>
          </cell>
          <cell r="AR3156">
            <v>9.7500000000000003E-2</v>
          </cell>
          <cell r="AS3156">
            <v>44.964574999999996</v>
          </cell>
          <cell r="BA3156" t="str">
            <v>ELETRICA</v>
          </cell>
        </row>
        <row r="3157">
          <cell r="G3157" t="str">
            <v>FÁBRICA</v>
          </cell>
          <cell r="H3157" t="str">
            <v>006578</v>
          </cell>
          <cell r="AP3157" t="str">
            <v>PA</v>
          </cell>
          <cell r="AQ3157">
            <v>25.7</v>
          </cell>
          <cell r="AS3157">
            <v>25.7</v>
          </cell>
          <cell r="BA3157" t="str">
            <v>ELETRICA</v>
          </cell>
        </row>
        <row r="3158">
          <cell r="G3158" t="str">
            <v>SEPARADO</v>
          </cell>
          <cell r="H3158" t="str">
            <v>006578</v>
          </cell>
          <cell r="AP3158" t="str">
            <v>PA</v>
          </cell>
          <cell r="AQ3158">
            <v>2.4971000000000001</v>
          </cell>
          <cell r="AR3158">
            <v>0</v>
          </cell>
          <cell r="AS3158">
            <v>60.679530000000007</v>
          </cell>
          <cell r="BA3158" t="e">
            <v>#N/A</v>
          </cell>
        </row>
        <row r="3159">
          <cell r="G3159" t="str">
            <v>SEPARADO</v>
          </cell>
          <cell r="H3159" t="str">
            <v>006578</v>
          </cell>
          <cell r="AP3159" t="str">
            <v>PA</v>
          </cell>
          <cell r="AQ3159">
            <v>16.100000000000001</v>
          </cell>
          <cell r="AS3159">
            <v>16.100000000000001</v>
          </cell>
          <cell r="BA3159" t="str">
            <v>KANBAN</v>
          </cell>
        </row>
        <row r="3160">
          <cell r="G3160" t="str">
            <v>SEPARADO</v>
          </cell>
          <cell r="H3160" t="str">
            <v>006578</v>
          </cell>
          <cell r="AP3160" t="str">
            <v>PA</v>
          </cell>
          <cell r="AQ3160">
            <v>16.39</v>
          </cell>
          <cell r="AS3160">
            <v>16.39</v>
          </cell>
          <cell r="BA3160" t="str">
            <v>KANBAN</v>
          </cell>
        </row>
        <row r="3161">
          <cell r="G3161" t="str">
            <v>SEPARADO</v>
          </cell>
          <cell r="H3161" t="str">
            <v>006578</v>
          </cell>
          <cell r="AP3161" t="str">
            <v>PAGO</v>
          </cell>
          <cell r="AQ3161">
            <v>1.9</v>
          </cell>
          <cell r="AR3161">
            <v>9.7500000000000003E-2</v>
          </cell>
          <cell r="AS3161">
            <v>14.596749999999998</v>
          </cell>
          <cell r="BA3161" t="e">
            <v>#N/A</v>
          </cell>
        </row>
        <row r="3162">
          <cell r="G3162" t="str">
            <v>RETIRADO</v>
          </cell>
          <cell r="H3162" t="str">
            <v>006578</v>
          </cell>
          <cell r="AP3162" t="str">
            <v>PAGO</v>
          </cell>
          <cell r="AQ3162">
            <v>7.42</v>
          </cell>
          <cell r="AR3162">
            <v>9.7500000000000003E-2</v>
          </cell>
          <cell r="AS3162">
            <v>8.1434499999999996</v>
          </cell>
          <cell r="BA3162" t="e">
            <v>#N/A</v>
          </cell>
        </row>
        <row r="3163">
          <cell r="G3163" t="str">
            <v>SEPARADO</v>
          </cell>
          <cell r="H3163" t="str">
            <v>006578</v>
          </cell>
          <cell r="AP3163" t="str">
            <v>PAGO</v>
          </cell>
          <cell r="AQ3163">
            <v>2.0099999999999998</v>
          </cell>
          <cell r="AR3163">
            <v>9.7500000000000003E-2</v>
          </cell>
          <cell r="AS3163">
            <v>2.2059749999999996</v>
          </cell>
          <cell r="BA3163" t="e">
            <v>#N/A</v>
          </cell>
        </row>
        <row r="3164">
          <cell r="G3164" t="str">
            <v>SEPARADO</v>
          </cell>
          <cell r="H3164" t="str">
            <v>006578</v>
          </cell>
          <cell r="AP3164" t="str">
            <v>PAGO</v>
          </cell>
          <cell r="AQ3164">
            <v>1.38</v>
          </cell>
          <cell r="AR3164">
            <v>9.7500000000000003E-2</v>
          </cell>
          <cell r="AS3164">
            <v>3.0290999999999997</v>
          </cell>
          <cell r="BA3164" t="e">
            <v>#N/A</v>
          </cell>
        </row>
        <row r="3165">
          <cell r="G3165" t="str">
            <v>FÁBRICA</v>
          </cell>
          <cell r="H3165" t="str">
            <v>006578</v>
          </cell>
          <cell r="AP3165" t="str">
            <v>PAGO</v>
          </cell>
          <cell r="AQ3165">
            <v>2.06</v>
          </cell>
          <cell r="AR3165">
            <v>9.7500000000000003E-2</v>
          </cell>
          <cell r="AS3165">
            <v>2.26085</v>
          </cell>
          <cell r="BA3165" t="e">
            <v>#N/A</v>
          </cell>
        </row>
        <row r="3166">
          <cell r="G3166" t="str">
            <v>SEPARADO</v>
          </cell>
          <cell r="H3166" t="str">
            <v>006578</v>
          </cell>
          <cell r="AP3166" t="str">
            <v>PA</v>
          </cell>
          <cell r="AQ3166">
            <v>170.95160000000001</v>
          </cell>
          <cell r="AR3166">
            <v>0</v>
          </cell>
          <cell r="AS3166">
            <v>34.190320000000007</v>
          </cell>
          <cell r="BA3166" t="str">
            <v>ELETRICA</v>
          </cell>
        </row>
        <row r="3167">
          <cell r="G3167" t="str">
            <v>SEPARADO</v>
          </cell>
          <cell r="H3167" t="str">
            <v>006578</v>
          </cell>
          <cell r="AP3167" t="str">
            <v>PA</v>
          </cell>
          <cell r="AQ3167">
            <v>92.68</v>
          </cell>
          <cell r="AR3167">
            <v>9.7500000000000003E-2</v>
          </cell>
          <cell r="AS3167">
            <v>101.7163</v>
          </cell>
          <cell r="BA3167" t="str">
            <v>ELETRICA</v>
          </cell>
        </row>
        <row r="3168">
          <cell r="G3168" t="str">
            <v>SEPARADO</v>
          </cell>
          <cell r="H3168" t="str">
            <v>006578</v>
          </cell>
          <cell r="AP3168" t="str">
            <v>PA</v>
          </cell>
          <cell r="AQ3168">
            <v>756.87</v>
          </cell>
          <cell r="AR3168">
            <v>3.2500000000000001E-2</v>
          </cell>
          <cell r="AS3168">
            <v>1562.9365499999999</v>
          </cell>
          <cell r="BA3168" t="e">
            <v>#N/A</v>
          </cell>
        </row>
        <row r="3169">
          <cell r="G3169" t="str">
            <v>SEPARADO</v>
          </cell>
          <cell r="H3169" t="str">
            <v>006578</v>
          </cell>
          <cell r="AP3169" t="str">
            <v>PA</v>
          </cell>
          <cell r="AQ3169">
            <v>0</v>
          </cell>
          <cell r="AS3169">
            <v>0</v>
          </cell>
          <cell r="BA3169" t="e">
            <v>#N/A</v>
          </cell>
        </row>
        <row r="3170">
          <cell r="G3170" t="str">
            <v>SEPARADO</v>
          </cell>
          <cell r="H3170" t="str">
            <v>006578</v>
          </cell>
          <cell r="AP3170" t="str">
            <v>PA</v>
          </cell>
          <cell r="AQ3170">
            <v>53.25</v>
          </cell>
          <cell r="AS3170">
            <v>53.25</v>
          </cell>
          <cell r="BA3170" t="e">
            <v>#N/A</v>
          </cell>
        </row>
        <row r="3171">
          <cell r="G3171" t="str">
            <v>SEPARADO</v>
          </cell>
          <cell r="H3171" t="str">
            <v>006578</v>
          </cell>
          <cell r="AP3171" t="str">
            <v>PA</v>
          </cell>
          <cell r="AQ3171">
            <v>70.95</v>
          </cell>
          <cell r="AS3171">
            <v>53.212500000000006</v>
          </cell>
          <cell r="BA3171" t="str">
            <v>ELETRICA</v>
          </cell>
        </row>
        <row r="3172">
          <cell r="G3172" t="str">
            <v>SEPARADO</v>
          </cell>
          <cell r="H3172" t="str">
            <v>006578</v>
          </cell>
          <cell r="AP3172" t="str">
            <v>PA</v>
          </cell>
          <cell r="AQ3172">
            <v>0</v>
          </cell>
          <cell r="AS3172">
            <v>0</v>
          </cell>
          <cell r="BA3172" t="e">
            <v>#N/A</v>
          </cell>
        </row>
        <row r="3173">
          <cell r="G3173" t="str">
            <v>SEPARADO</v>
          </cell>
          <cell r="H3173" t="str">
            <v>006578</v>
          </cell>
          <cell r="AP3173" t="str">
            <v>PA</v>
          </cell>
          <cell r="AQ3173">
            <v>28.688400000000001</v>
          </cell>
          <cell r="AR3173">
            <v>9.7500000000000003E-2</v>
          </cell>
          <cell r="AS3173">
            <v>125.94207600000001</v>
          </cell>
          <cell r="BA3173" t="e">
            <v>#N/A</v>
          </cell>
        </row>
        <row r="3174">
          <cell r="G3174" t="str">
            <v>SEPARADO</v>
          </cell>
          <cell r="H3174" t="str">
            <v>006578</v>
          </cell>
          <cell r="AP3174" t="str">
            <v>PA</v>
          </cell>
          <cell r="AQ3174">
            <v>0</v>
          </cell>
          <cell r="AS3174">
            <v>0</v>
          </cell>
          <cell r="BA3174" t="e">
            <v>#N/A</v>
          </cell>
        </row>
        <row r="3175">
          <cell r="G3175" t="str">
            <v>SEPARADO</v>
          </cell>
          <cell r="H3175" t="str">
            <v>006578</v>
          </cell>
          <cell r="AP3175" t="str">
            <v>FATURAMENTO</v>
          </cell>
          <cell r="AQ3175">
            <v>0</v>
          </cell>
          <cell r="AR3175">
            <v>0</v>
          </cell>
          <cell r="AS3175">
            <v>0</v>
          </cell>
          <cell r="BA3175" t="str">
            <v>ELETRICA</v>
          </cell>
        </row>
        <row r="3176">
          <cell r="G3176" t="str">
            <v>SEPARADO</v>
          </cell>
          <cell r="H3176" t="str">
            <v>006578</v>
          </cell>
          <cell r="AP3176" t="str">
            <v>FATURAMENTO</v>
          </cell>
          <cell r="AQ3176">
            <v>0</v>
          </cell>
          <cell r="AR3176">
            <v>0</v>
          </cell>
          <cell r="AS3176">
            <v>0</v>
          </cell>
          <cell r="BA3176" t="str">
            <v>SHEET METAL</v>
          </cell>
        </row>
        <row r="3177">
          <cell r="G3177" t="str">
            <v>SEPARADO</v>
          </cell>
          <cell r="H3177" t="str">
            <v>006578</v>
          </cell>
          <cell r="AP3177" t="str">
            <v>FATURAMENTO</v>
          </cell>
          <cell r="AQ3177">
            <v>24.125</v>
          </cell>
          <cell r="AR3177">
            <v>0</v>
          </cell>
          <cell r="AS3177">
            <v>24.125</v>
          </cell>
          <cell r="BA3177" t="e">
            <v>#N/A</v>
          </cell>
        </row>
        <row r="3178">
          <cell r="G3178" t="str">
            <v>SEPARADO</v>
          </cell>
          <cell r="H3178" t="str">
            <v>006578</v>
          </cell>
          <cell r="AP3178" t="str">
            <v>FATURAMENTO</v>
          </cell>
          <cell r="AQ3178">
            <v>24.125</v>
          </cell>
          <cell r="AR3178">
            <v>0</v>
          </cell>
          <cell r="AS3178">
            <v>48.25</v>
          </cell>
          <cell r="BA3178" t="e">
            <v>#N/A</v>
          </cell>
        </row>
        <row r="3179">
          <cell r="G3179" t="str">
            <v>SEPARADO</v>
          </cell>
          <cell r="H3179" t="str">
            <v>006578</v>
          </cell>
          <cell r="AP3179" t="str">
            <v>FATURAMENTO</v>
          </cell>
          <cell r="AQ3179">
            <v>627.25</v>
          </cell>
          <cell r="AR3179">
            <v>0</v>
          </cell>
          <cell r="AS3179">
            <v>627.25</v>
          </cell>
          <cell r="BA3179" t="e">
            <v>#N/A</v>
          </cell>
        </row>
        <row r="3180">
          <cell r="G3180" t="str">
            <v>SEPARADO</v>
          </cell>
          <cell r="H3180" t="str">
            <v>006578</v>
          </cell>
          <cell r="AP3180" t="str">
            <v>PA</v>
          </cell>
          <cell r="AQ3180">
            <v>0</v>
          </cell>
          <cell r="AS3180">
            <v>0</v>
          </cell>
          <cell r="BA3180" t="e">
            <v>#N/A</v>
          </cell>
        </row>
        <row r="3181">
          <cell r="G3181" t="str">
            <v>SEPARADO</v>
          </cell>
          <cell r="H3181" t="str">
            <v>006578</v>
          </cell>
          <cell r="AP3181" t="str">
            <v>PA</v>
          </cell>
          <cell r="AQ3181">
            <v>0</v>
          </cell>
          <cell r="AR3181">
            <v>0</v>
          </cell>
          <cell r="AS3181">
            <v>0</v>
          </cell>
          <cell r="BA3181" t="e">
            <v>#N/A</v>
          </cell>
        </row>
        <row r="3182">
          <cell r="G3182" t="str">
            <v>SEPARADO</v>
          </cell>
          <cell r="H3182" t="str">
            <v>006578</v>
          </cell>
          <cell r="AP3182" t="str">
            <v>PA</v>
          </cell>
          <cell r="AQ3182">
            <v>0</v>
          </cell>
          <cell r="AR3182">
            <v>0</v>
          </cell>
          <cell r="AS3182">
            <v>0</v>
          </cell>
          <cell r="BA3182" t="e">
            <v>#N/A</v>
          </cell>
        </row>
        <row r="3183">
          <cell r="G3183" t="str">
            <v>SEPARADO</v>
          </cell>
          <cell r="H3183" t="str">
            <v>006578</v>
          </cell>
          <cell r="AP3183" t="str">
            <v>PA</v>
          </cell>
          <cell r="AQ3183">
            <v>995.11</v>
          </cell>
          <cell r="AR3183">
            <v>0</v>
          </cell>
          <cell r="AS3183">
            <v>995.11</v>
          </cell>
          <cell r="BA3183" t="str">
            <v>ELETRICA</v>
          </cell>
        </row>
        <row r="3184">
          <cell r="G3184" t="str">
            <v>SEPARADO</v>
          </cell>
          <cell r="H3184" t="str">
            <v>006580</v>
          </cell>
          <cell r="AP3184" t="str">
            <v>PA</v>
          </cell>
          <cell r="AQ3184">
            <v>210.79</v>
          </cell>
          <cell r="AS3184">
            <v>210.79</v>
          </cell>
          <cell r="BA3184" t="str">
            <v>ELETRICA</v>
          </cell>
        </row>
        <row r="3185">
          <cell r="G3185" t="str">
            <v>SEPARADO</v>
          </cell>
          <cell r="H3185" t="str">
            <v>006580</v>
          </cell>
          <cell r="AP3185" t="str">
            <v>PA</v>
          </cell>
          <cell r="AQ3185">
            <v>0</v>
          </cell>
          <cell r="AS3185">
            <v>0</v>
          </cell>
          <cell r="BA3185" t="e">
            <v>#N/A</v>
          </cell>
        </row>
        <row r="3186">
          <cell r="G3186" t="str">
            <v>SEPARADO</v>
          </cell>
          <cell r="H3186" t="str">
            <v>006580</v>
          </cell>
          <cell r="AP3186" t="str">
            <v>PA</v>
          </cell>
          <cell r="AQ3186">
            <v>53.25</v>
          </cell>
          <cell r="AS3186">
            <v>149.1</v>
          </cell>
          <cell r="BA3186" t="e">
            <v>#N/A</v>
          </cell>
        </row>
        <row r="3187">
          <cell r="G3187" t="str">
            <v>SEPARADO</v>
          </cell>
          <cell r="H3187" t="str">
            <v>006580</v>
          </cell>
          <cell r="AP3187" t="str">
            <v>PA</v>
          </cell>
          <cell r="AQ3187">
            <v>9.06</v>
          </cell>
          <cell r="AS3187">
            <v>18.12</v>
          </cell>
          <cell r="BA3187" t="str">
            <v>ELETRICA</v>
          </cell>
        </row>
        <row r="3188">
          <cell r="G3188" t="str">
            <v>SEPARADO</v>
          </cell>
          <cell r="H3188" t="str">
            <v>006580</v>
          </cell>
          <cell r="AP3188" t="str">
            <v>FATURAMENTO</v>
          </cell>
          <cell r="AQ3188">
            <v>33.774999999999999</v>
          </cell>
          <cell r="AR3188">
            <v>0</v>
          </cell>
          <cell r="AS3188">
            <v>135.1</v>
          </cell>
          <cell r="BA3188">
            <v>0</v>
          </cell>
        </row>
        <row r="3189">
          <cell r="G3189" t="str">
            <v>SEPARADO</v>
          </cell>
          <cell r="H3189" t="str">
            <v>006580</v>
          </cell>
          <cell r="AP3189" t="str">
            <v>PA</v>
          </cell>
          <cell r="AQ3189">
            <v>26.88</v>
          </cell>
          <cell r="AR3189">
            <v>0</v>
          </cell>
          <cell r="AS3189">
            <v>26.88</v>
          </cell>
          <cell r="BA3189" t="str">
            <v>MECANICA</v>
          </cell>
        </row>
        <row r="3190">
          <cell r="G3190" t="str">
            <v>SEPARADO</v>
          </cell>
          <cell r="H3190" t="str">
            <v>006580</v>
          </cell>
          <cell r="AP3190" t="str">
            <v>PA</v>
          </cell>
          <cell r="AQ3190">
            <v>0</v>
          </cell>
          <cell r="AS3190">
            <v>0</v>
          </cell>
          <cell r="BA3190" t="e">
            <v>#N/A</v>
          </cell>
        </row>
        <row r="3191">
          <cell r="G3191" t="str">
            <v>KANBAN</v>
          </cell>
          <cell r="H3191" t="str">
            <v>006580</v>
          </cell>
          <cell r="AP3191" t="str">
            <v>PA</v>
          </cell>
          <cell r="AQ3191">
            <v>1.1499999999999999</v>
          </cell>
          <cell r="AS3191">
            <v>23</v>
          </cell>
          <cell r="BA3191" t="e">
            <v>#N/A</v>
          </cell>
        </row>
        <row r="3192">
          <cell r="G3192" t="str">
            <v>FALTA</v>
          </cell>
          <cell r="H3192" t="str">
            <v>006580</v>
          </cell>
          <cell r="AP3192" t="str">
            <v>FATURAMENTO</v>
          </cell>
          <cell r="AQ3192">
            <v>24.125</v>
          </cell>
          <cell r="AR3192">
            <v>0</v>
          </cell>
          <cell r="AS3192">
            <v>48.25</v>
          </cell>
          <cell r="BA3192" t="str">
            <v>MECANICA</v>
          </cell>
        </row>
        <row r="3193">
          <cell r="G3193" t="str">
            <v>SEPARADO</v>
          </cell>
          <cell r="H3193" t="str">
            <v>006580</v>
          </cell>
          <cell r="AP3193" t="str">
            <v>PA</v>
          </cell>
          <cell r="AQ3193">
            <v>8548.9321</v>
          </cell>
          <cell r="AS3193">
            <v>8548.9321</v>
          </cell>
          <cell r="BA3193" t="str">
            <v>ELETRICA</v>
          </cell>
        </row>
        <row r="3194">
          <cell r="G3194" t="str">
            <v>FALTA</v>
          </cell>
          <cell r="H3194" t="str">
            <v>006580</v>
          </cell>
          <cell r="AP3194" t="str">
            <v>PAGO</v>
          </cell>
          <cell r="AQ3194">
            <v>4.1500000000000004</v>
          </cell>
          <cell r="AR3194">
            <v>0</v>
          </cell>
          <cell r="AS3194">
            <v>16.600000000000001</v>
          </cell>
          <cell r="BA3194" t="str">
            <v>MECANICA</v>
          </cell>
        </row>
        <row r="3195">
          <cell r="G3195" t="str">
            <v>SEPARADO</v>
          </cell>
          <cell r="H3195" t="str">
            <v>006580</v>
          </cell>
          <cell r="AP3195" t="str">
            <v>PA</v>
          </cell>
          <cell r="AQ3195">
            <v>28</v>
          </cell>
          <cell r="AR3195">
            <v>6.5000000000000002E-2</v>
          </cell>
          <cell r="AS3195">
            <v>29.82</v>
          </cell>
          <cell r="BA3195" t="str">
            <v>MECANICA</v>
          </cell>
        </row>
        <row r="3196">
          <cell r="G3196" t="str">
            <v>FÁBRICA</v>
          </cell>
          <cell r="H3196" t="str">
            <v>006580</v>
          </cell>
          <cell r="AP3196" t="str">
            <v>PA</v>
          </cell>
          <cell r="AQ3196">
            <v>5</v>
          </cell>
          <cell r="AR3196">
            <v>0</v>
          </cell>
          <cell r="AS3196">
            <v>5</v>
          </cell>
          <cell r="BA3196" t="str">
            <v>MECANICA</v>
          </cell>
        </row>
        <row r="3197">
          <cell r="G3197" t="str">
            <v>FÁBRICA</v>
          </cell>
          <cell r="H3197" t="str">
            <v>006580</v>
          </cell>
          <cell r="AP3197" t="str">
            <v>PA</v>
          </cell>
          <cell r="AQ3197">
            <v>6</v>
          </cell>
          <cell r="AR3197">
            <v>0</v>
          </cell>
          <cell r="AS3197">
            <v>6</v>
          </cell>
          <cell r="BA3197" t="str">
            <v>MECANICA</v>
          </cell>
        </row>
        <row r="3198">
          <cell r="G3198" t="str">
            <v>KANBAN</v>
          </cell>
          <cell r="H3198" t="str">
            <v>006580</v>
          </cell>
          <cell r="AP3198" t="str">
            <v>PA</v>
          </cell>
          <cell r="AQ3198">
            <v>102.78</v>
          </cell>
          <cell r="AS3198">
            <v>61.667999999999999</v>
          </cell>
          <cell r="BA3198" t="str">
            <v>KANBAN</v>
          </cell>
        </row>
        <row r="3199">
          <cell r="G3199" t="str">
            <v>KANBAN</v>
          </cell>
          <cell r="H3199" t="str">
            <v>006580</v>
          </cell>
          <cell r="AP3199" t="str">
            <v>PA</v>
          </cell>
          <cell r="AQ3199">
            <v>138.6</v>
          </cell>
          <cell r="AS3199">
            <v>83.16</v>
          </cell>
          <cell r="BA3199" t="str">
            <v>KANBAN</v>
          </cell>
        </row>
        <row r="3200">
          <cell r="G3200" t="str">
            <v>SEPARADO</v>
          </cell>
          <cell r="H3200" t="str">
            <v>006580</v>
          </cell>
          <cell r="AP3200" t="str">
            <v>PA</v>
          </cell>
          <cell r="AQ3200">
            <v>25322.58</v>
          </cell>
          <cell r="AR3200">
            <v>0</v>
          </cell>
          <cell r="AS3200">
            <v>25322.58</v>
          </cell>
          <cell r="BA3200" t="str">
            <v>MOTOR</v>
          </cell>
        </row>
        <row r="3201">
          <cell r="G3201" t="str">
            <v>SEPARADO</v>
          </cell>
          <cell r="H3201" t="str">
            <v>006580</v>
          </cell>
          <cell r="AP3201" t="str">
            <v>PA</v>
          </cell>
          <cell r="AQ3201">
            <v>10554.29</v>
          </cell>
          <cell r="AR3201">
            <v>0</v>
          </cell>
          <cell r="AS3201">
            <v>10554.29</v>
          </cell>
          <cell r="BA3201" t="str">
            <v>ALTERNADOR</v>
          </cell>
        </row>
        <row r="3202">
          <cell r="G3202" t="str">
            <v>SEPARADO</v>
          </cell>
          <cell r="H3202" t="str">
            <v>006580</v>
          </cell>
          <cell r="AP3202" t="str">
            <v>PA</v>
          </cell>
          <cell r="AQ3202">
            <v>900</v>
          </cell>
          <cell r="AR3202">
            <v>0</v>
          </cell>
          <cell r="AS3202">
            <v>900</v>
          </cell>
          <cell r="BA3202" t="e">
            <v>#N/A</v>
          </cell>
        </row>
        <row r="3203">
          <cell r="G3203" t="str">
            <v>SEPARADO</v>
          </cell>
          <cell r="H3203" t="str">
            <v>006580</v>
          </cell>
          <cell r="AP3203" t="str">
            <v>PA</v>
          </cell>
          <cell r="AQ3203">
            <v>48</v>
          </cell>
          <cell r="AR3203">
            <v>0</v>
          </cell>
          <cell r="AS3203">
            <v>48</v>
          </cell>
          <cell r="BA3203" t="str">
            <v>SHEET METAL</v>
          </cell>
        </row>
        <row r="3204">
          <cell r="G3204" t="str">
            <v>SEPARADO</v>
          </cell>
          <cell r="H3204" t="str">
            <v>006580</v>
          </cell>
          <cell r="AP3204" t="str">
            <v>FATURAMENTO</v>
          </cell>
          <cell r="AQ3204">
            <v>72.375</v>
          </cell>
          <cell r="AR3204">
            <v>0</v>
          </cell>
          <cell r="AS3204">
            <v>72.375</v>
          </cell>
          <cell r="BA3204" t="str">
            <v>MECANICA</v>
          </cell>
        </row>
        <row r="3205">
          <cell r="G3205" t="str">
            <v>SEPARADO</v>
          </cell>
          <cell r="H3205" t="str">
            <v>006580</v>
          </cell>
          <cell r="AP3205" t="str">
            <v>FATURAMENTO</v>
          </cell>
          <cell r="AQ3205">
            <v>33.774999999999999</v>
          </cell>
          <cell r="AR3205">
            <v>0</v>
          </cell>
          <cell r="AS3205">
            <v>67.55</v>
          </cell>
          <cell r="BA3205" t="str">
            <v>MECANICA</v>
          </cell>
        </row>
        <row r="3206">
          <cell r="G3206" t="str">
            <v>SEPARADO</v>
          </cell>
          <cell r="H3206" t="str">
            <v>006580</v>
          </cell>
          <cell r="AP3206" t="str">
            <v>PA</v>
          </cell>
          <cell r="AQ3206">
            <v>1563.79</v>
          </cell>
          <cell r="AR3206">
            <v>0</v>
          </cell>
          <cell r="AS3206">
            <v>1563.79</v>
          </cell>
          <cell r="BA3206" t="str">
            <v>MECANICA</v>
          </cell>
        </row>
        <row r="3207">
          <cell r="G3207" t="str">
            <v>SEPARADO</v>
          </cell>
          <cell r="H3207" t="str">
            <v>006580</v>
          </cell>
          <cell r="AP3207" t="str">
            <v>FATURAMENTO</v>
          </cell>
          <cell r="AQ3207">
            <v>33.774999999999999</v>
          </cell>
          <cell r="AR3207">
            <v>0</v>
          </cell>
          <cell r="AS3207">
            <v>67.55</v>
          </cell>
          <cell r="BA3207" t="str">
            <v>MECANICA</v>
          </cell>
        </row>
        <row r="3208">
          <cell r="G3208" t="str">
            <v>SEPARADO</v>
          </cell>
          <cell r="H3208" t="str">
            <v>006580</v>
          </cell>
          <cell r="AP3208" t="str">
            <v>FATURAMENTO</v>
          </cell>
          <cell r="AQ3208">
            <v>33.774999999999999</v>
          </cell>
          <cell r="AR3208">
            <v>0</v>
          </cell>
          <cell r="AS3208">
            <v>33.774999999999999</v>
          </cell>
          <cell r="BA3208" t="str">
            <v>SHEET METAL</v>
          </cell>
        </row>
        <row r="3209">
          <cell r="G3209" t="str">
            <v>SEPARADO</v>
          </cell>
          <cell r="H3209" t="str">
            <v>006580</v>
          </cell>
          <cell r="AP3209" t="str">
            <v>PA</v>
          </cell>
          <cell r="AQ3209">
            <v>145</v>
          </cell>
          <cell r="AR3209">
            <v>0</v>
          </cell>
          <cell r="AS3209">
            <v>145</v>
          </cell>
          <cell r="BA3209" t="str">
            <v>SHEET METAL</v>
          </cell>
        </row>
        <row r="3210">
          <cell r="G3210" t="str">
            <v>SEPARADO</v>
          </cell>
          <cell r="H3210" t="str">
            <v>006580</v>
          </cell>
          <cell r="AP3210" t="str">
            <v>PA</v>
          </cell>
          <cell r="AQ3210">
            <v>450</v>
          </cell>
          <cell r="AR3210">
            <v>0</v>
          </cell>
          <cell r="AS3210">
            <v>450</v>
          </cell>
          <cell r="BA3210" t="str">
            <v>ELETRICA</v>
          </cell>
        </row>
        <row r="3211">
          <cell r="G3211" t="str">
            <v>SEPARADO</v>
          </cell>
          <cell r="H3211" t="str">
            <v>006580</v>
          </cell>
          <cell r="AP3211" t="str">
            <v>FATURAMENTO</v>
          </cell>
          <cell r="AQ3211">
            <v>96.5</v>
          </cell>
          <cell r="AR3211">
            <v>0</v>
          </cell>
          <cell r="AS3211">
            <v>96.5</v>
          </cell>
          <cell r="BA3211" t="e">
            <v>#N/A</v>
          </cell>
        </row>
        <row r="3212">
          <cell r="G3212" t="str">
            <v>SEPARADO</v>
          </cell>
          <cell r="H3212" t="str">
            <v>006580</v>
          </cell>
          <cell r="AP3212" t="str">
            <v>FATURAMENTO</v>
          </cell>
          <cell r="AQ3212">
            <v>91.674999999999997</v>
          </cell>
          <cell r="AR3212">
            <v>0</v>
          </cell>
          <cell r="AS3212">
            <v>91.674999999999997</v>
          </cell>
          <cell r="BA3212" t="e">
            <v>#N/A</v>
          </cell>
        </row>
        <row r="3213">
          <cell r="G3213" t="str">
            <v>SEPARADO</v>
          </cell>
          <cell r="H3213" t="str">
            <v>006580</v>
          </cell>
          <cell r="AP3213" t="str">
            <v>FATURAMENTO</v>
          </cell>
          <cell r="AQ3213">
            <v>3377.5</v>
          </cell>
          <cell r="AR3213">
            <v>0</v>
          </cell>
          <cell r="AS3213">
            <v>3377.5</v>
          </cell>
          <cell r="BA3213" t="str">
            <v>CARENAGEM</v>
          </cell>
        </row>
        <row r="3214">
          <cell r="G3214" t="str">
            <v>SEPARADO</v>
          </cell>
          <cell r="H3214" t="str">
            <v>006580</v>
          </cell>
          <cell r="AP3214" t="str">
            <v>PA</v>
          </cell>
          <cell r="AQ3214">
            <v>1363.04</v>
          </cell>
          <cell r="AR3214">
            <v>6.5000000000000002E-2</v>
          </cell>
          <cell r="AS3214">
            <v>1451.6376</v>
          </cell>
          <cell r="BA3214" t="str">
            <v>MECANICA</v>
          </cell>
        </row>
        <row r="3215">
          <cell r="G3215" t="str">
            <v>SEPARADO</v>
          </cell>
          <cell r="H3215" t="str">
            <v>006580</v>
          </cell>
          <cell r="AP3215" t="str">
            <v>PA</v>
          </cell>
          <cell r="AQ3215">
            <v>772.34</v>
          </cell>
          <cell r="AR3215">
            <v>6.5000000000000002E-2</v>
          </cell>
          <cell r="AS3215">
            <v>822.5421</v>
          </cell>
          <cell r="BA3215" t="str">
            <v>MECANICA</v>
          </cell>
        </row>
        <row r="3216">
          <cell r="G3216" t="str">
            <v>SEPARADO</v>
          </cell>
          <cell r="H3216" t="str">
            <v>006580</v>
          </cell>
          <cell r="AP3216" t="str">
            <v>PA</v>
          </cell>
          <cell r="AQ3216">
            <v>209.6</v>
          </cell>
          <cell r="AR3216">
            <v>0</v>
          </cell>
          <cell r="AS3216">
            <v>209.6</v>
          </cell>
          <cell r="BA3216" t="str">
            <v>ELETRICA</v>
          </cell>
        </row>
        <row r="3217">
          <cell r="G3217" t="str">
            <v>SEPARADO</v>
          </cell>
          <cell r="H3217" t="str">
            <v>006580</v>
          </cell>
          <cell r="AP3217" t="str">
            <v>PA</v>
          </cell>
          <cell r="AQ3217">
            <v>441</v>
          </cell>
          <cell r="AR3217">
            <v>0</v>
          </cell>
          <cell r="AS3217">
            <v>441</v>
          </cell>
          <cell r="BA3217" t="str">
            <v>MECANICA</v>
          </cell>
        </row>
        <row r="3218">
          <cell r="G3218" t="str">
            <v>SEPARADO</v>
          </cell>
          <cell r="H3218" t="str">
            <v>006580</v>
          </cell>
          <cell r="AP3218" t="str">
            <v>PA</v>
          </cell>
          <cell r="AQ3218">
            <v>900</v>
          </cell>
          <cell r="AR3218">
            <v>3.2500000000000001E-2</v>
          </cell>
          <cell r="AS3218">
            <v>929.25</v>
          </cell>
          <cell r="BA3218" t="str">
            <v>MECANICA</v>
          </cell>
        </row>
        <row r="3219">
          <cell r="G3219" t="str">
            <v>SEPARADO</v>
          </cell>
          <cell r="H3219" t="str">
            <v>006580</v>
          </cell>
          <cell r="AP3219" t="str">
            <v>FATURAMENTO</v>
          </cell>
          <cell r="AQ3219">
            <v>965</v>
          </cell>
          <cell r="AR3219">
            <v>0</v>
          </cell>
          <cell r="AS3219">
            <v>965</v>
          </cell>
          <cell r="BA3219" t="str">
            <v>BASE</v>
          </cell>
        </row>
        <row r="3220">
          <cell r="G3220" t="str">
            <v>SEPARADO</v>
          </cell>
          <cell r="H3220" t="str">
            <v>006580</v>
          </cell>
          <cell r="AP3220" t="str">
            <v>PA</v>
          </cell>
          <cell r="AQ3220">
            <v>103.7</v>
          </cell>
          <cell r="AR3220">
            <v>0</v>
          </cell>
          <cell r="AS3220">
            <v>414.8</v>
          </cell>
          <cell r="BA3220" t="str">
            <v>MECANICA</v>
          </cell>
        </row>
        <row r="3221">
          <cell r="G3221" t="str">
            <v>SEPARADO</v>
          </cell>
          <cell r="H3221" t="str">
            <v>006580</v>
          </cell>
          <cell r="AP3221" t="str">
            <v>FATURAMENTO</v>
          </cell>
          <cell r="AQ3221">
            <v>241.25</v>
          </cell>
          <cell r="AR3221">
            <v>0</v>
          </cell>
          <cell r="AS3221">
            <v>241.25</v>
          </cell>
          <cell r="BA3221" t="e">
            <v>#N/A</v>
          </cell>
        </row>
        <row r="3222">
          <cell r="G3222" t="str">
            <v>SEPARADO</v>
          </cell>
          <cell r="H3222" t="str">
            <v>006580</v>
          </cell>
          <cell r="AP3222" t="str">
            <v>FATURAMENTO</v>
          </cell>
          <cell r="AQ3222">
            <v>241.25</v>
          </cell>
          <cell r="AR3222">
            <v>0</v>
          </cell>
          <cell r="AS3222">
            <v>241.25</v>
          </cell>
          <cell r="BA3222" t="e">
            <v>#N/A</v>
          </cell>
        </row>
        <row r="3223">
          <cell r="G3223" t="str">
            <v>SEPARADO</v>
          </cell>
          <cell r="H3223" t="str">
            <v>006580</v>
          </cell>
          <cell r="AP3223" t="str">
            <v>FATURAMENTO</v>
          </cell>
          <cell r="AQ3223">
            <v>731.47</v>
          </cell>
          <cell r="AR3223">
            <v>0</v>
          </cell>
          <cell r="AS3223">
            <v>731.47</v>
          </cell>
          <cell r="BA3223" t="e">
            <v>#N/A</v>
          </cell>
        </row>
        <row r="3224">
          <cell r="G3224" t="str">
            <v>SEPARADO</v>
          </cell>
          <cell r="H3224" t="str">
            <v>006580</v>
          </cell>
          <cell r="AP3224" t="str">
            <v>PA</v>
          </cell>
          <cell r="AQ3224">
            <v>6.4</v>
          </cell>
          <cell r="AR3224">
            <v>0</v>
          </cell>
          <cell r="AS3224">
            <v>19.200000000000003</v>
          </cell>
          <cell r="BA3224" t="str">
            <v>MECANICA</v>
          </cell>
        </row>
        <row r="3225">
          <cell r="G3225" t="str">
            <v>SEPARADO</v>
          </cell>
          <cell r="H3225" t="str">
            <v>006580</v>
          </cell>
          <cell r="AP3225" t="str">
            <v>FATURAMENTO</v>
          </cell>
          <cell r="AQ3225">
            <v>33.774999999999999</v>
          </cell>
          <cell r="AR3225">
            <v>0</v>
          </cell>
          <cell r="AS3225">
            <v>33.774999999999999</v>
          </cell>
          <cell r="BA3225" t="e">
            <v>#N/A</v>
          </cell>
        </row>
        <row r="3226">
          <cell r="G3226" t="str">
            <v>SEPARADO</v>
          </cell>
          <cell r="H3226" t="str">
            <v>006580</v>
          </cell>
          <cell r="AP3226" t="str">
            <v>FATURAMENTO</v>
          </cell>
          <cell r="AQ3226">
            <v>33.774999999999999</v>
          </cell>
          <cell r="AR3226">
            <v>0</v>
          </cell>
          <cell r="AS3226">
            <v>33.774999999999999</v>
          </cell>
          <cell r="BA3226" t="e">
            <v>#N/A</v>
          </cell>
        </row>
        <row r="3227">
          <cell r="G3227" t="str">
            <v>SEPARADO</v>
          </cell>
          <cell r="H3227" t="str">
            <v>006580</v>
          </cell>
          <cell r="AP3227" t="str">
            <v>FATURAMENTO</v>
          </cell>
          <cell r="AQ3227">
            <v>24.125</v>
          </cell>
          <cell r="AR3227">
            <v>0</v>
          </cell>
          <cell r="AS3227">
            <v>24.125</v>
          </cell>
          <cell r="BA3227" t="e">
            <v>#N/A</v>
          </cell>
        </row>
        <row r="3228">
          <cell r="G3228" t="str">
            <v>SEPARADO</v>
          </cell>
          <cell r="H3228" t="str">
            <v>006580</v>
          </cell>
          <cell r="AP3228" t="str">
            <v>FATURAMENTO</v>
          </cell>
          <cell r="AQ3228">
            <v>33.774999999999999</v>
          </cell>
          <cell r="AR3228">
            <v>0</v>
          </cell>
          <cell r="AS3228">
            <v>33.774999999999999</v>
          </cell>
          <cell r="BA3228" t="e">
            <v>#N/A</v>
          </cell>
        </row>
        <row r="3229">
          <cell r="G3229" t="str">
            <v>SEPARADO</v>
          </cell>
          <cell r="H3229" t="str">
            <v>006580</v>
          </cell>
          <cell r="AP3229" t="str">
            <v>PA</v>
          </cell>
          <cell r="AQ3229">
            <v>313.24</v>
          </cell>
          <cell r="AR3229">
            <v>6.5000000000000002E-2</v>
          </cell>
          <cell r="AS3229">
            <v>333.60059999999999</v>
          </cell>
          <cell r="BA3229" t="e">
            <v>#N/A</v>
          </cell>
        </row>
        <row r="3230">
          <cell r="G3230" t="str">
            <v>RETIRADO</v>
          </cell>
          <cell r="H3230" t="str">
            <v>006580</v>
          </cell>
          <cell r="AP3230" t="str">
            <v>PA</v>
          </cell>
          <cell r="AQ3230">
            <v>48.61</v>
          </cell>
          <cell r="AS3230">
            <v>48.61</v>
          </cell>
          <cell r="BA3230" t="e">
            <v>#N/A</v>
          </cell>
        </row>
        <row r="3231">
          <cell r="G3231" t="str">
            <v>SEPARADO</v>
          </cell>
          <cell r="H3231" t="str">
            <v>006580</v>
          </cell>
          <cell r="AP3231" t="str">
            <v>PA</v>
          </cell>
          <cell r="AQ3231">
            <v>5.86</v>
          </cell>
          <cell r="AR3231">
            <v>0</v>
          </cell>
          <cell r="AS3231">
            <v>11.72</v>
          </cell>
          <cell r="BA3231" t="e">
            <v>#N/A</v>
          </cell>
        </row>
        <row r="3232">
          <cell r="G3232" t="str">
            <v>SEPARADO</v>
          </cell>
          <cell r="H3232" t="str">
            <v>006580</v>
          </cell>
          <cell r="AP3232" t="str">
            <v>PA</v>
          </cell>
          <cell r="AQ3232">
            <v>91</v>
          </cell>
          <cell r="AR3232">
            <v>6.5000000000000002E-2</v>
          </cell>
          <cell r="AS3232">
            <v>290.745</v>
          </cell>
          <cell r="BA3232" t="e">
            <v>#N/A</v>
          </cell>
        </row>
        <row r="3233">
          <cell r="G3233" t="str">
            <v>SEPARADO</v>
          </cell>
          <cell r="H3233" t="str">
            <v>006580</v>
          </cell>
          <cell r="AP3233" t="str">
            <v>PA</v>
          </cell>
          <cell r="AQ3233">
            <v>9.33</v>
          </cell>
          <cell r="AR3233">
            <v>9.7500000000000003E-2</v>
          </cell>
          <cell r="AS3233">
            <v>20.47935</v>
          </cell>
          <cell r="BA3233" t="str">
            <v>ELETRICA</v>
          </cell>
        </row>
        <row r="3234">
          <cell r="G3234" t="str">
            <v>SEPARADO</v>
          </cell>
          <cell r="H3234" t="str">
            <v>006580</v>
          </cell>
          <cell r="AP3234" t="str">
            <v>PA</v>
          </cell>
          <cell r="AQ3234">
            <v>78.838709677419303</v>
          </cell>
          <cell r="AR3234">
            <v>0</v>
          </cell>
          <cell r="AS3234">
            <v>78.838709677419303</v>
          </cell>
          <cell r="BA3234" t="e">
            <v>#N/A</v>
          </cell>
        </row>
        <row r="3235">
          <cell r="G3235" t="str">
            <v>SEPARADO</v>
          </cell>
          <cell r="H3235" t="str">
            <v>006580</v>
          </cell>
          <cell r="AP3235" t="str">
            <v>PA</v>
          </cell>
          <cell r="AQ3235">
            <v>5.58</v>
          </cell>
          <cell r="AS3235">
            <v>66.960000000000008</v>
          </cell>
          <cell r="BA3235" t="str">
            <v>KANBAN</v>
          </cell>
        </row>
        <row r="3236">
          <cell r="G3236" t="str">
            <v>SEPARADO</v>
          </cell>
          <cell r="H3236" t="str">
            <v>006580</v>
          </cell>
          <cell r="AP3236" t="str">
            <v>PA</v>
          </cell>
          <cell r="AQ3236">
            <v>5.1099999999999994</v>
          </cell>
          <cell r="AS3236">
            <v>40.879999999999995</v>
          </cell>
          <cell r="BA3236" t="str">
            <v>KANBAN</v>
          </cell>
        </row>
        <row r="3237">
          <cell r="G3237" t="str">
            <v>KANBAN</v>
          </cell>
          <cell r="H3237" t="str">
            <v>006580</v>
          </cell>
          <cell r="AP3237" t="str">
            <v>PA</v>
          </cell>
          <cell r="AQ3237">
            <v>0.85</v>
          </cell>
          <cell r="AR3237">
            <v>0</v>
          </cell>
          <cell r="AS3237">
            <v>17</v>
          </cell>
          <cell r="BA3237" t="e">
            <v>#N/A</v>
          </cell>
        </row>
        <row r="3238">
          <cell r="G3238" t="str">
            <v>SEPARADO</v>
          </cell>
          <cell r="H3238" t="str">
            <v>006580</v>
          </cell>
          <cell r="AP3238" t="str">
            <v>PA</v>
          </cell>
          <cell r="AQ3238">
            <v>26.88</v>
          </cell>
          <cell r="AR3238">
            <v>0</v>
          </cell>
          <cell r="AS3238">
            <v>53.76</v>
          </cell>
          <cell r="BA3238" t="str">
            <v>MECANICA</v>
          </cell>
        </row>
        <row r="3239">
          <cell r="G3239" t="str">
            <v>FALTA</v>
          </cell>
          <cell r="H3239" t="str">
            <v>006580</v>
          </cell>
          <cell r="AP3239" t="str">
            <v>PAGO</v>
          </cell>
          <cell r="AQ3239">
            <v>26.88</v>
          </cell>
          <cell r="AR3239">
            <v>0</v>
          </cell>
          <cell r="AS3239">
            <v>26.88</v>
          </cell>
          <cell r="BA3239" t="str">
            <v>MECANICA</v>
          </cell>
        </row>
        <row r="3240">
          <cell r="G3240" t="str">
            <v>FALTA</v>
          </cell>
          <cell r="H3240" t="str">
            <v>006580</v>
          </cell>
          <cell r="AP3240" t="str">
            <v>PAGO</v>
          </cell>
          <cell r="AQ3240">
            <v>8.34</v>
          </cell>
          <cell r="AR3240">
            <v>0</v>
          </cell>
          <cell r="AS3240">
            <v>8.34</v>
          </cell>
          <cell r="BA3240" t="str">
            <v>MECANICA</v>
          </cell>
        </row>
        <row r="3241">
          <cell r="G3241" t="str">
            <v>SEPARADO</v>
          </cell>
          <cell r="H3241" t="str">
            <v>006580</v>
          </cell>
          <cell r="AP3241" t="str">
            <v>PA</v>
          </cell>
          <cell r="AQ3241">
            <v>26.88</v>
          </cell>
          <cell r="AR3241">
            <v>0</v>
          </cell>
          <cell r="AS3241">
            <v>26.88</v>
          </cell>
          <cell r="BA3241" t="str">
            <v>MECANICA</v>
          </cell>
        </row>
        <row r="3242">
          <cell r="G3242" t="str">
            <v>FALTA</v>
          </cell>
          <cell r="H3242" t="str">
            <v>006580</v>
          </cell>
          <cell r="AP3242" t="str">
            <v>PAGO</v>
          </cell>
          <cell r="AQ3242">
            <v>26.88</v>
          </cell>
          <cell r="AR3242">
            <v>0</v>
          </cell>
          <cell r="AS3242">
            <v>53.76</v>
          </cell>
          <cell r="BA3242" t="str">
            <v>MECANICA</v>
          </cell>
        </row>
        <row r="3243">
          <cell r="G3243" t="str">
            <v>SEPARADO</v>
          </cell>
          <cell r="H3243" t="str">
            <v>006580</v>
          </cell>
          <cell r="AP3243" t="str">
            <v>PA</v>
          </cell>
          <cell r="AQ3243">
            <v>26.88</v>
          </cell>
          <cell r="AR3243">
            <v>0</v>
          </cell>
          <cell r="AS3243">
            <v>26.88</v>
          </cell>
          <cell r="BA3243" t="str">
            <v>MECANICA</v>
          </cell>
        </row>
        <row r="3244">
          <cell r="G3244" t="str">
            <v>SEPARADO</v>
          </cell>
          <cell r="H3244" t="str">
            <v>006580</v>
          </cell>
          <cell r="AP3244" t="str">
            <v>PA</v>
          </cell>
          <cell r="AQ3244">
            <v>18.23</v>
          </cell>
          <cell r="AS3244">
            <v>18.23</v>
          </cell>
          <cell r="BA3244" t="str">
            <v>MECANICA</v>
          </cell>
        </row>
        <row r="3245">
          <cell r="G3245" t="str">
            <v>FALTA</v>
          </cell>
          <cell r="H3245" t="str">
            <v>006580</v>
          </cell>
          <cell r="AP3245" t="str">
            <v>PAGO</v>
          </cell>
          <cell r="AQ3245">
            <v>26.88</v>
          </cell>
          <cell r="AR3245">
            <v>0</v>
          </cell>
          <cell r="AS3245">
            <v>26.88</v>
          </cell>
          <cell r="BA3245" t="str">
            <v>MECANICA</v>
          </cell>
        </row>
        <row r="3246">
          <cell r="G3246" t="str">
            <v>SEPARADO</v>
          </cell>
          <cell r="H3246" t="str">
            <v>006580</v>
          </cell>
          <cell r="AP3246" t="str">
            <v>PA</v>
          </cell>
          <cell r="AQ3246">
            <v>26.88</v>
          </cell>
          <cell r="AR3246">
            <v>0</v>
          </cell>
          <cell r="AS3246">
            <v>26.88</v>
          </cell>
          <cell r="BA3246" t="str">
            <v>MECANICA</v>
          </cell>
        </row>
        <row r="3247">
          <cell r="G3247" t="str">
            <v>SEPARADO</v>
          </cell>
          <cell r="H3247" t="str">
            <v>006580</v>
          </cell>
          <cell r="AP3247" t="str">
            <v>PA</v>
          </cell>
          <cell r="AQ3247">
            <v>26.88</v>
          </cell>
          <cell r="AR3247">
            <v>0</v>
          </cell>
          <cell r="AS3247">
            <v>26.88</v>
          </cell>
          <cell r="BA3247" t="str">
            <v>MECANICA</v>
          </cell>
        </row>
        <row r="3248">
          <cell r="G3248" t="str">
            <v>FALTA</v>
          </cell>
          <cell r="H3248" t="str">
            <v>006580</v>
          </cell>
          <cell r="AP3248" t="str">
            <v>PAGO</v>
          </cell>
          <cell r="AQ3248">
            <v>4.1500000000000004</v>
          </cell>
          <cell r="AR3248">
            <v>0</v>
          </cell>
          <cell r="AS3248">
            <v>8.3000000000000007</v>
          </cell>
          <cell r="BA3248" t="str">
            <v>MECANICA</v>
          </cell>
        </row>
        <row r="3249">
          <cell r="G3249" t="str">
            <v>SEPARADO</v>
          </cell>
          <cell r="H3249" t="str">
            <v>006580</v>
          </cell>
          <cell r="AP3249" t="str">
            <v>PA</v>
          </cell>
          <cell r="AQ3249">
            <v>0</v>
          </cell>
          <cell r="AS3249">
            <v>0</v>
          </cell>
          <cell r="BA3249" t="str">
            <v>KANBAN</v>
          </cell>
        </row>
        <row r="3250">
          <cell r="G3250" t="str">
            <v>SEPARADO</v>
          </cell>
          <cell r="H3250" t="str">
            <v>006580</v>
          </cell>
          <cell r="AP3250" t="str">
            <v>PA</v>
          </cell>
          <cell r="AQ3250">
            <v>88.15</v>
          </cell>
          <cell r="AR3250">
            <v>0</v>
          </cell>
          <cell r="AS3250">
            <v>88.15</v>
          </cell>
          <cell r="BA3250" t="str">
            <v>MECANICA</v>
          </cell>
        </row>
        <row r="3251">
          <cell r="G3251" t="str">
            <v>SEPARADO</v>
          </cell>
          <cell r="H3251" t="str">
            <v>006580</v>
          </cell>
          <cell r="AP3251" t="str">
            <v>PA</v>
          </cell>
          <cell r="AQ3251">
            <v>62.82</v>
          </cell>
          <cell r="AR3251">
            <v>0</v>
          </cell>
          <cell r="AS3251">
            <v>62.82</v>
          </cell>
          <cell r="BA3251" t="str">
            <v>MECANICA</v>
          </cell>
        </row>
        <row r="3252">
          <cell r="G3252" t="str">
            <v>SEPARADO</v>
          </cell>
          <cell r="H3252" t="str">
            <v>006580</v>
          </cell>
          <cell r="AP3252" t="str">
            <v>PA</v>
          </cell>
          <cell r="AQ3252">
            <v>27.95</v>
          </cell>
          <cell r="AR3252">
            <v>6.5000000000000002E-2</v>
          </cell>
          <cell r="AS3252">
            <v>29.766749999999998</v>
          </cell>
          <cell r="BA3252" t="str">
            <v>ELETRICA</v>
          </cell>
        </row>
        <row r="3253">
          <cell r="G3253" t="str">
            <v>SEPARADO</v>
          </cell>
          <cell r="H3253" t="str">
            <v>006580</v>
          </cell>
          <cell r="AP3253" t="str">
            <v>PA</v>
          </cell>
          <cell r="AQ3253">
            <v>0</v>
          </cell>
          <cell r="AS3253">
            <v>0</v>
          </cell>
          <cell r="BA3253" t="str">
            <v>ELETRICA</v>
          </cell>
        </row>
        <row r="3254">
          <cell r="G3254" t="str">
            <v>SEPARADO</v>
          </cell>
          <cell r="H3254" t="str">
            <v>006580</v>
          </cell>
          <cell r="AP3254" t="str">
            <v>PA</v>
          </cell>
          <cell r="AQ3254">
            <v>0</v>
          </cell>
          <cell r="AS3254">
            <v>0</v>
          </cell>
          <cell r="BA3254" t="str">
            <v>ELETRICA</v>
          </cell>
        </row>
        <row r="3255">
          <cell r="G3255" t="str">
            <v>SEPARADO</v>
          </cell>
          <cell r="H3255" t="str">
            <v>006580</v>
          </cell>
          <cell r="AP3255" t="str">
            <v>PA</v>
          </cell>
          <cell r="AQ3255">
            <v>10.2811</v>
          </cell>
          <cell r="AS3255">
            <v>5.1405500000000002</v>
          </cell>
          <cell r="BA3255" t="str">
            <v>KANBAN</v>
          </cell>
        </row>
        <row r="3256">
          <cell r="G3256" t="str">
            <v>SEPARADO</v>
          </cell>
          <cell r="H3256" t="str">
            <v>006580</v>
          </cell>
          <cell r="AP3256" t="str">
            <v>PA</v>
          </cell>
          <cell r="AQ3256">
            <v>40.83</v>
          </cell>
          <cell r="AR3256">
            <v>9.7500000000000003E-2</v>
          </cell>
          <cell r="AS3256">
            <v>44.810924999999997</v>
          </cell>
          <cell r="BA3256" t="e">
            <v>#N/A</v>
          </cell>
        </row>
        <row r="3257">
          <cell r="G3257" t="str">
            <v>SEPARADO</v>
          </cell>
          <cell r="H3257" t="str">
            <v>006580</v>
          </cell>
          <cell r="AP3257" t="str">
            <v>FATURAMENTO</v>
          </cell>
          <cell r="AQ3257">
            <v>27.02</v>
          </cell>
          <cell r="AR3257">
            <v>0</v>
          </cell>
          <cell r="AS3257">
            <v>27.02</v>
          </cell>
          <cell r="BA3257" t="e">
            <v>#N/A</v>
          </cell>
        </row>
        <row r="3258">
          <cell r="G3258" t="str">
            <v>SEPARADO</v>
          </cell>
          <cell r="H3258" t="str">
            <v>006580</v>
          </cell>
          <cell r="AP3258" t="str">
            <v>PA</v>
          </cell>
          <cell r="AQ3258">
            <v>48.61</v>
          </cell>
          <cell r="AS3258">
            <v>97.22</v>
          </cell>
          <cell r="BA3258" t="str">
            <v>ELETRICA</v>
          </cell>
        </row>
        <row r="3259">
          <cell r="G3259" t="str">
            <v>SEPARADO</v>
          </cell>
          <cell r="H3259" t="str">
            <v>006580</v>
          </cell>
          <cell r="AP3259" t="str">
            <v>PA</v>
          </cell>
          <cell r="AQ3259">
            <v>35</v>
          </cell>
          <cell r="AS3259">
            <v>35</v>
          </cell>
          <cell r="BA3259" t="e">
            <v>#N/A</v>
          </cell>
        </row>
        <row r="3260">
          <cell r="G3260" t="str">
            <v>SEPARADO</v>
          </cell>
          <cell r="H3260" t="str">
            <v>006580</v>
          </cell>
          <cell r="AP3260" t="str">
            <v>PA</v>
          </cell>
          <cell r="AQ3260">
            <v>5.86</v>
          </cell>
          <cell r="AR3260">
            <v>0</v>
          </cell>
          <cell r="AS3260">
            <v>23.44</v>
          </cell>
          <cell r="BA3260" t="e">
            <v>#N/A</v>
          </cell>
        </row>
        <row r="3261">
          <cell r="G3261" t="str">
            <v>SEPARADO</v>
          </cell>
          <cell r="H3261" t="str">
            <v>006580</v>
          </cell>
          <cell r="AP3261" t="str">
            <v>PA</v>
          </cell>
          <cell r="AQ3261">
            <v>842.74</v>
          </cell>
          <cell r="AR3261">
            <v>0</v>
          </cell>
          <cell r="AS3261">
            <v>842.74</v>
          </cell>
          <cell r="BA3261" t="str">
            <v>ELETRICA</v>
          </cell>
        </row>
        <row r="3262">
          <cell r="G3262" t="str">
            <v>SEPARADO</v>
          </cell>
          <cell r="H3262" t="str">
            <v>006580</v>
          </cell>
          <cell r="AP3262" t="str">
            <v>PA</v>
          </cell>
          <cell r="AQ3262">
            <v>466.33</v>
          </cell>
          <cell r="AR3262">
            <v>0</v>
          </cell>
          <cell r="AS3262">
            <v>466.33</v>
          </cell>
          <cell r="BA3262" t="e">
            <v>#N/A</v>
          </cell>
        </row>
        <row r="3263">
          <cell r="G3263" t="str">
            <v>SEPARADO</v>
          </cell>
          <cell r="H3263" t="str">
            <v>006580</v>
          </cell>
          <cell r="AP3263" t="str">
            <v>PA</v>
          </cell>
          <cell r="AQ3263">
            <v>5.55</v>
          </cell>
          <cell r="AR3263">
            <v>9.7500000000000003E-2</v>
          </cell>
          <cell r="AS3263">
            <v>6.0911249999999999</v>
          </cell>
          <cell r="BA3263" t="str">
            <v>SHEET METAL</v>
          </cell>
        </row>
        <row r="3264">
          <cell r="G3264" t="str">
            <v>SEPARADO</v>
          </cell>
          <cell r="H3264" t="str">
            <v>006580</v>
          </cell>
          <cell r="AP3264" t="str">
            <v>PA</v>
          </cell>
          <cell r="AQ3264">
            <v>9.33</v>
          </cell>
          <cell r="AR3264">
            <v>9.7500000000000003E-2</v>
          </cell>
          <cell r="AS3264">
            <v>10.239675</v>
          </cell>
          <cell r="BA3264" t="str">
            <v>ELETRICA</v>
          </cell>
        </row>
        <row r="3265">
          <cell r="G3265" t="str">
            <v>SEPARADO</v>
          </cell>
          <cell r="H3265" t="str">
            <v>006580</v>
          </cell>
          <cell r="AP3265" t="str">
            <v>PA</v>
          </cell>
          <cell r="AQ3265">
            <v>40.97</v>
          </cell>
          <cell r="AR3265">
            <v>9.7500000000000003E-2</v>
          </cell>
          <cell r="AS3265">
            <v>44.964574999999996</v>
          </cell>
          <cell r="BA3265" t="str">
            <v>ELETRICA</v>
          </cell>
        </row>
        <row r="3266">
          <cell r="G3266" t="str">
            <v>FÁBRICA</v>
          </cell>
          <cell r="H3266" t="str">
            <v>006580</v>
          </cell>
          <cell r="AP3266" t="str">
            <v>PA</v>
          </cell>
          <cell r="AQ3266">
            <v>25.7</v>
          </cell>
          <cell r="AS3266">
            <v>25.7</v>
          </cell>
          <cell r="BA3266" t="str">
            <v>ELETRICA</v>
          </cell>
        </row>
        <row r="3267">
          <cell r="G3267" t="str">
            <v>SEPARADO</v>
          </cell>
          <cell r="H3267" t="str">
            <v>006580</v>
          </cell>
          <cell r="AP3267" t="str">
            <v>PA</v>
          </cell>
          <cell r="AQ3267">
            <v>2.4971000000000001</v>
          </cell>
          <cell r="AR3267">
            <v>0</v>
          </cell>
          <cell r="AS3267">
            <v>60.679530000000007</v>
          </cell>
          <cell r="BA3267" t="e">
            <v>#N/A</v>
          </cell>
        </row>
        <row r="3268">
          <cell r="G3268" t="str">
            <v>SEPARADO</v>
          </cell>
          <cell r="H3268" t="str">
            <v>006580</v>
          </cell>
          <cell r="AP3268" t="str">
            <v>PA</v>
          </cell>
          <cell r="AQ3268">
            <v>16.100000000000001</v>
          </cell>
          <cell r="AS3268">
            <v>16.100000000000001</v>
          </cell>
          <cell r="BA3268" t="str">
            <v>KANBAN</v>
          </cell>
        </row>
        <row r="3269">
          <cell r="G3269" t="str">
            <v>SEPARADO</v>
          </cell>
          <cell r="H3269" t="str">
            <v>006580</v>
          </cell>
          <cell r="AP3269" t="str">
            <v>PA</v>
          </cell>
          <cell r="AQ3269">
            <v>16.39</v>
          </cell>
          <cell r="AS3269">
            <v>16.39</v>
          </cell>
          <cell r="BA3269" t="str">
            <v>KANBAN</v>
          </cell>
        </row>
        <row r="3270">
          <cell r="G3270" t="str">
            <v>SEPARADO</v>
          </cell>
          <cell r="H3270" t="str">
            <v>006580</v>
          </cell>
          <cell r="AP3270" t="str">
            <v>PAGO</v>
          </cell>
          <cell r="AQ3270">
            <v>1.9</v>
          </cell>
          <cell r="AR3270">
            <v>9.7500000000000003E-2</v>
          </cell>
          <cell r="AS3270">
            <v>14.596749999999998</v>
          </cell>
          <cell r="BA3270" t="e">
            <v>#N/A</v>
          </cell>
        </row>
        <row r="3271">
          <cell r="G3271" t="str">
            <v>RETIRADO</v>
          </cell>
          <cell r="H3271" t="str">
            <v>006580</v>
          </cell>
          <cell r="AP3271" t="str">
            <v>PAGO</v>
          </cell>
          <cell r="AQ3271">
            <v>7.42</v>
          </cell>
          <cell r="AR3271">
            <v>9.7500000000000003E-2</v>
          </cell>
          <cell r="AS3271">
            <v>8.1434499999999996</v>
          </cell>
          <cell r="BA3271" t="e">
            <v>#N/A</v>
          </cell>
        </row>
        <row r="3272">
          <cell r="G3272" t="str">
            <v>SEPARADO</v>
          </cell>
          <cell r="H3272" t="str">
            <v>006580</v>
          </cell>
          <cell r="AP3272" t="str">
            <v>PAGO</v>
          </cell>
          <cell r="AQ3272">
            <v>2.0099999999999998</v>
          </cell>
          <cell r="AR3272">
            <v>9.7500000000000003E-2</v>
          </cell>
          <cell r="AS3272">
            <v>2.2059749999999996</v>
          </cell>
          <cell r="BA3272" t="e">
            <v>#N/A</v>
          </cell>
        </row>
        <row r="3273">
          <cell r="G3273" t="str">
            <v>SEPARADO</v>
          </cell>
          <cell r="H3273" t="str">
            <v>006580</v>
          </cell>
          <cell r="AP3273" t="str">
            <v>PAGO</v>
          </cell>
          <cell r="AQ3273">
            <v>1.38</v>
          </cell>
          <cell r="AR3273">
            <v>9.7500000000000003E-2</v>
          </cell>
          <cell r="AS3273">
            <v>3.0290999999999997</v>
          </cell>
          <cell r="BA3273" t="e">
            <v>#N/A</v>
          </cell>
        </row>
        <row r="3274">
          <cell r="G3274" t="str">
            <v>FÁBRICA</v>
          </cell>
          <cell r="H3274" t="str">
            <v>006580</v>
          </cell>
          <cell r="AP3274" t="str">
            <v>PAGO</v>
          </cell>
          <cell r="AQ3274">
            <v>2.06</v>
          </cell>
          <cell r="AR3274">
            <v>9.7500000000000003E-2</v>
          </cell>
          <cell r="AS3274">
            <v>2.26085</v>
          </cell>
          <cell r="BA3274" t="e">
            <v>#N/A</v>
          </cell>
        </row>
        <row r="3275">
          <cell r="G3275" t="str">
            <v>SEPARADO</v>
          </cell>
          <cell r="H3275" t="str">
            <v>006580</v>
          </cell>
          <cell r="AP3275" t="str">
            <v>PA</v>
          </cell>
          <cell r="AQ3275">
            <v>170.95160000000001</v>
          </cell>
          <cell r="AR3275">
            <v>0</v>
          </cell>
          <cell r="AS3275">
            <v>34.190320000000007</v>
          </cell>
          <cell r="BA3275" t="str">
            <v>ELETRICA</v>
          </cell>
        </row>
        <row r="3276">
          <cell r="G3276" t="str">
            <v>SEPARADO</v>
          </cell>
          <cell r="H3276" t="str">
            <v>006580</v>
          </cell>
          <cell r="AP3276" t="str">
            <v>PA</v>
          </cell>
          <cell r="AQ3276">
            <v>92.68</v>
          </cell>
          <cell r="AR3276">
            <v>9.7500000000000003E-2</v>
          </cell>
          <cell r="AS3276">
            <v>101.7163</v>
          </cell>
          <cell r="BA3276" t="str">
            <v>ELETRICA</v>
          </cell>
        </row>
        <row r="3277">
          <cell r="G3277" t="str">
            <v>SEPARADO</v>
          </cell>
          <cell r="H3277" t="str">
            <v>006580</v>
          </cell>
          <cell r="AP3277" t="str">
            <v>PA</v>
          </cell>
          <cell r="AQ3277">
            <v>756.87</v>
          </cell>
          <cell r="AR3277">
            <v>3.2500000000000001E-2</v>
          </cell>
          <cell r="AS3277">
            <v>1562.9365499999999</v>
          </cell>
          <cell r="BA3277" t="e">
            <v>#N/A</v>
          </cell>
        </row>
        <row r="3278">
          <cell r="G3278" t="str">
            <v>SEPARADO</v>
          </cell>
          <cell r="H3278" t="str">
            <v>006580</v>
          </cell>
          <cell r="AP3278" t="str">
            <v>PA</v>
          </cell>
          <cell r="AQ3278">
            <v>0</v>
          </cell>
          <cell r="AS3278">
            <v>0</v>
          </cell>
          <cell r="BA3278" t="e">
            <v>#N/A</v>
          </cell>
        </row>
        <row r="3279">
          <cell r="G3279" t="str">
            <v>SEPARADO</v>
          </cell>
          <cell r="H3279" t="str">
            <v>006580</v>
          </cell>
          <cell r="AP3279" t="str">
            <v>PA</v>
          </cell>
          <cell r="AQ3279">
            <v>53.25</v>
          </cell>
          <cell r="AS3279">
            <v>53.25</v>
          </cell>
          <cell r="BA3279" t="e">
            <v>#N/A</v>
          </cell>
        </row>
        <row r="3280">
          <cell r="G3280" t="str">
            <v>SEPARADO</v>
          </cell>
          <cell r="H3280" t="str">
            <v>006580</v>
          </cell>
          <cell r="AP3280" t="str">
            <v>PA</v>
          </cell>
          <cell r="AQ3280">
            <v>70.95</v>
          </cell>
          <cell r="AS3280">
            <v>53.212500000000006</v>
          </cell>
          <cell r="BA3280" t="str">
            <v>ELETRICA</v>
          </cell>
        </row>
        <row r="3281">
          <cell r="G3281" t="str">
            <v>SEPARADO</v>
          </cell>
          <cell r="H3281" t="str">
            <v>006580</v>
          </cell>
          <cell r="AP3281" t="str">
            <v>PA</v>
          </cell>
          <cell r="AQ3281">
            <v>0</v>
          </cell>
          <cell r="AS3281">
            <v>0</v>
          </cell>
          <cell r="BA3281" t="e">
            <v>#N/A</v>
          </cell>
        </row>
        <row r="3282">
          <cell r="G3282" t="str">
            <v>SEPARADO</v>
          </cell>
          <cell r="H3282" t="str">
            <v>006580</v>
          </cell>
          <cell r="AP3282" t="str">
            <v>PA</v>
          </cell>
          <cell r="AQ3282">
            <v>28.688400000000001</v>
          </cell>
          <cell r="AR3282">
            <v>9.7500000000000003E-2</v>
          </cell>
          <cell r="AS3282">
            <v>125.94207600000001</v>
          </cell>
          <cell r="BA3282" t="e">
            <v>#N/A</v>
          </cell>
        </row>
        <row r="3283">
          <cell r="G3283" t="str">
            <v>SEPARADO</v>
          </cell>
          <cell r="H3283" t="str">
            <v>006580</v>
          </cell>
          <cell r="AP3283" t="str">
            <v>PA</v>
          </cell>
          <cell r="AQ3283">
            <v>0</v>
          </cell>
          <cell r="AS3283">
            <v>0</v>
          </cell>
          <cell r="BA3283" t="e">
            <v>#N/A</v>
          </cell>
        </row>
        <row r="3284">
          <cell r="G3284" t="str">
            <v>SEPARADO</v>
          </cell>
          <cell r="H3284" t="str">
            <v>006580</v>
          </cell>
          <cell r="AP3284" t="str">
            <v>FATURAMENTO</v>
          </cell>
          <cell r="AQ3284">
            <v>0</v>
          </cell>
          <cell r="AR3284">
            <v>0</v>
          </cell>
          <cell r="AS3284">
            <v>0</v>
          </cell>
          <cell r="BA3284" t="str">
            <v>ELETRICA</v>
          </cell>
        </row>
        <row r="3285">
          <cell r="G3285" t="str">
            <v>SEPARADO</v>
          </cell>
          <cell r="H3285" t="str">
            <v>006580</v>
          </cell>
          <cell r="AP3285" t="str">
            <v>FATURAMENTO</v>
          </cell>
          <cell r="AQ3285">
            <v>0</v>
          </cell>
          <cell r="AR3285">
            <v>0</v>
          </cell>
          <cell r="AS3285">
            <v>0</v>
          </cell>
          <cell r="BA3285" t="str">
            <v>SHEET METAL</v>
          </cell>
        </row>
        <row r="3286">
          <cell r="G3286" t="str">
            <v>SEPARADO</v>
          </cell>
          <cell r="H3286" t="str">
            <v>006580</v>
          </cell>
          <cell r="AP3286" t="str">
            <v>FATURAMENTO</v>
          </cell>
          <cell r="AQ3286">
            <v>24.125</v>
          </cell>
          <cell r="AR3286">
            <v>0</v>
          </cell>
          <cell r="AS3286">
            <v>24.125</v>
          </cell>
          <cell r="BA3286" t="e">
            <v>#N/A</v>
          </cell>
        </row>
        <row r="3287">
          <cell r="G3287" t="str">
            <v>SEPARADO</v>
          </cell>
          <cell r="H3287" t="str">
            <v>006580</v>
          </cell>
          <cell r="AP3287" t="str">
            <v>FATURAMENTO</v>
          </cell>
          <cell r="AQ3287">
            <v>24.125</v>
          </cell>
          <cell r="AR3287">
            <v>0</v>
          </cell>
          <cell r="AS3287">
            <v>48.25</v>
          </cell>
          <cell r="BA3287" t="e">
            <v>#N/A</v>
          </cell>
        </row>
        <row r="3288">
          <cell r="G3288" t="str">
            <v>SEPARADO</v>
          </cell>
          <cell r="H3288" t="str">
            <v>006580</v>
          </cell>
          <cell r="AP3288" t="str">
            <v>FATURAMENTO</v>
          </cell>
          <cell r="AQ3288">
            <v>627.25</v>
          </cell>
          <cell r="AR3288">
            <v>0</v>
          </cell>
          <cell r="AS3288">
            <v>627.25</v>
          </cell>
          <cell r="BA3288" t="e">
            <v>#N/A</v>
          </cell>
        </row>
        <row r="3289">
          <cell r="G3289" t="str">
            <v>SEPARADO</v>
          </cell>
          <cell r="H3289" t="str">
            <v>006580</v>
          </cell>
          <cell r="AP3289" t="str">
            <v>PA</v>
          </cell>
          <cell r="AQ3289">
            <v>0</v>
          </cell>
          <cell r="AS3289">
            <v>0</v>
          </cell>
          <cell r="BA3289" t="e">
            <v>#N/A</v>
          </cell>
        </row>
        <row r="3290">
          <cell r="G3290" t="str">
            <v>SEPARADO</v>
          </cell>
          <cell r="H3290" t="str">
            <v>006580</v>
          </cell>
          <cell r="AP3290" t="str">
            <v>PA</v>
          </cell>
          <cell r="AQ3290">
            <v>0</v>
          </cell>
          <cell r="AR3290">
            <v>0</v>
          </cell>
          <cell r="AS3290">
            <v>0</v>
          </cell>
          <cell r="BA3290" t="e">
            <v>#N/A</v>
          </cell>
        </row>
        <row r="3291">
          <cell r="G3291" t="str">
            <v>SEPARADO</v>
          </cell>
          <cell r="H3291" t="str">
            <v>006580</v>
          </cell>
          <cell r="AP3291" t="str">
            <v>PA</v>
          </cell>
          <cell r="AQ3291">
            <v>0</v>
          </cell>
          <cell r="AR3291">
            <v>0</v>
          </cell>
          <cell r="AS3291">
            <v>0</v>
          </cell>
          <cell r="BA3291" t="e">
            <v>#N/A</v>
          </cell>
        </row>
        <row r="3292">
          <cell r="G3292" t="str">
            <v>SEPARADO</v>
          </cell>
          <cell r="H3292" t="str">
            <v>006580</v>
          </cell>
          <cell r="AP3292" t="str">
            <v>PA</v>
          </cell>
          <cell r="AQ3292">
            <v>995.11</v>
          </cell>
          <cell r="AR3292">
            <v>0</v>
          </cell>
          <cell r="AS3292">
            <v>995.11</v>
          </cell>
          <cell r="BA3292" t="str">
            <v>ELETRICA</v>
          </cell>
        </row>
        <row r="3293">
          <cell r="G3293" t="str">
            <v>SEPARADO</v>
          </cell>
          <cell r="H3293" t="str">
            <v>006582</v>
          </cell>
          <cell r="AP3293" t="str">
            <v>PA</v>
          </cell>
          <cell r="AQ3293">
            <v>210.79</v>
          </cell>
          <cell r="AS3293">
            <v>210.79</v>
          </cell>
          <cell r="BA3293" t="str">
            <v>ELETRICA</v>
          </cell>
        </row>
        <row r="3294">
          <cell r="G3294" t="str">
            <v>SEPARADO</v>
          </cell>
          <cell r="H3294" t="str">
            <v>006582</v>
          </cell>
          <cell r="AP3294" t="str">
            <v>PA</v>
          </cell>
          <cell r="AQ3294">
            <v>0</v>
          </cell>
          <cell r="AS3294">
            <v>0</v>
          </cell>
          <cell r="BA3294" t="e">
            <v>#N/A</v>
          </cell>
        </row>
        <row r="3295">
          <cell r="G3295" t="str">
            <v>SEPARADO</v>
          </cell>
          <cell r="H3295" t="str">
            <v>006582</v>
          </cell>
          <cell r="AP3295" t="str">
            <v>PA</v>
          </cell>
          <cell r="AQ3295">
            <v>53.25</v>
          </cell>
          <cell r="AS3295">
            <v>149.1</v>
          </cell>
          <cell r="BA3295" t="e">
            <v>#N/A</v>
          </cell>
        </row>
        <row r="3296">
          <cell r="G3296" t="str">
            <v>SEPARADO</v>
          </cell>
          <cell r="H3296" t="str">
            <v>006582</v>
          </cell>
          <cell r="AP3296" t="str">
            <v>PA</v>
          </cell>
          <cell r="AQ3296">
            <v>26.9</v>
          </cell>
          <cell r="AR3296">
            <v>0</v>
          </cell>
          <cell r="AS3296">
            <v>53.8</v>
          </cell>
          <cell r="BA3296" t="str">
            <v>ELETRICA</v>
          </cell>
        </row>
        <row r="3297">
          <cell r="G3297" t="str">
            <v>SEPARADO</v>
          </cell>
          <cell r="H3297" t="str">
            <v>006582</v>
          </cell>
          <cell r="AP3297" t="str">
            <v>FATURAMENTO</v>
          </cell>
          <cell r="AQ3297">
            <v>33.774999999999999</v>
          </cell>
          <cell r="AR3297">
            <v>0</v>
          </cell>
          <cell r="AS3297">
            <v>135.1</v>
          </cell>
          <cell r="BA3297">
            <v>0</v>
          </cell>
        </row>
        <row r="3298">
          <cell r="G3298" t="str">
            <v>SEPARADO</v>
          </cell>
          <cell r="H3298" t="str">
            <v>006582</v>
          </cell>
          <cell r="AP3298" t="str">
            <v>PA</v>
          </cell>
          <cell r="AQ3298">
            <v>26.88</v>
          </cell>
          <cell r="AR3298">
            <v>0</v>
          </cell>
          <cell r="AS3298">
            <v>26.88</v>
          </cell>
          <cell r="BA3298" t="str">
            <v>MECANICA</v>
          </cell>
        </row>
        <row r="3299">
          <cell r="G3299" t="str">
            <v>SEPARADO</v>
          </cell>
          <cell r="H3299" t="str">
            <v>006582</v>
          </cell>
          <cell r="AP3299" t="str">
            <v>PA</v>
          </cell>
          <cell r="AQ3299">
            <v>0</v>
          </cell>
          <cell r="AS3299">
            <v>0</v>
          </cell>
          <cell r="BA3299" t="e">
            <v>#N/A</v>
          </cell>
        </row>
        <row r="3300">
          <cell r="G3300" t="str">
            <v>KANBAN</v>
          </cell>
          <cell r="H3300" t="str">
            <v>006582</v>
          </cell>
          <cell r="AP3300" t="str">
            <v>PA</v>
          </cell>
          <cell r="AQ3300">
            <v>1.1499999999999999</v>
          </cell>
          <cell r="AS3300">
            <v>23</v>
          </cell>
          <cell r="BA3300" t="e">
            <v>#N/A</v>
          </cell>
        </row>
        <row r="3301">
          <cell r="G3301" t="str">
            <v>FALTA</v>
          </cell>
          <cell r="H3301" t="str">
            <v>006582</v>
          </cell>
          <cell r="AP3301" t="str">
            <v>FATURAMENTO</v>
          </cell>
          <cell r="AQ3301">
            <v>24.125</v>
          </cell>
          <cell r="AR3301">
            <v>0</v>
          </cell>
          <cell r="AS3301">
            <v>48.25</v>
          </cell>
          <cell r="BA3301" t="str">
            <v>MECANICA</v>
          </cell>
        </row>
        <row r="3302">
          <cell r="G3302" t="str">
            <v>SEPARADO</v>
          </cell>
          <cell r="H3302" t="str">
            <v>006582</v>
          </cell>
          <cell r="AP3302" t="str">
            <v>PA</v>
          </cell>
          <cell r="AQ3302">
            <v>8548.9321</v>
          </cell>
          <cell r="AS3302">
            <v>8548.9321</v>
          </cell>
          <cell r="BA3302" t="str">
            <v>ELETRICA</v>
          </cell>
        </row>
        <row r="3303">
          <cell r="G3303" t="str">
            <v>FALTA</v>
          </cell>
          <cell r="H3303" t="str">
            <v>006582</v>
          </cell>
          <cell r="AP3303" t="str">
            <v>PAGO</v>
          </cell>
          <cell r="AQ3303">
            <v>4.1500000000000004</v>
          </cell>
          <cell r="AR3303">
            <v>0</v>
          </cell>
          <cell r="AS3303">
            <v>16.600000000000001</v>
          </cell>
          <cell r="BA3303" t="str">
            <v>MECANICA</v>
          </cell>
        </row>
        <row r="3304">
          <cell r="G3304" t="str">
            <v>SEPARADO</v>
          </cell>
          <cell r="H3304" t="str">
            <v>006582</v>
          </cell>
          <cell r="AP3304" t="str">
            <v>PA</v>
          </cell>
          <cell r="AQ3304">
            <v>28</v>
          </cell>
          <cell r="AR3304">
            <v>6.5000000000000002E-2</v>
          </cell>
          <cell r="AS3304">
            <v>29.82</v>
          </cell>
          <cell r="BA3304" t="str">
            <v>MECANICA</v>
          </cell>
        </row>
        <row r="3305">
          <cell r="G3305" t="str">
            <v>FÁBRICA</v>
          </cell>
          <cell r="H3305" t="str">
            <v>006582</v>
          </cell>
          <cell r="AP3305" t="str">
            <v>PA</v>
          </cell>
          <cell r="AQ3305">
            <v>5</v>
          </cell>
          <cell r="AR3305">
            <v>0</v>
          </cell>
          <cell r="AS3305">
            <v>5</v>
          </cell>
          <cell r="BA3305" t="str">
            <v>MECANICA</v>
          </cell>
        </row>
        <row r="3306">
          <cell r="G3306" t="str">
            <v>FÁBRICA</v>
          </cell>
          <cell r="H3306" t="str">
            <v>006582</v>
          </cell>
          <cell r="AP3306" t="str">
            <v>PA</v>
          </cell>
          <cell r="AQ3306">
            <v>6</v>
          </cell>
          <cell r="AR3306">
            <v>0</v>
          </cell>
          <cell r="AS3306">
            <v>6</v>
          </cell>
          <cell r="BA3306" t="str">
            <v>MECANICA</v>
          </cell>
        </row>
        <row r="3307">
          <cell r="G3307" t="str">
            <v>KANBAN</v>
          </cell>
          <cell r="H3307" t="str">
            <v>006582</v>
          </cell>
          <cell r="AP3307" t="str">
            <v>PA</v>
          </cell>
          <cell r="AQ3307">
            <v>102.78</v>
          </cell>
          <cell r="AS3307">
            <v>61.667999999999999</v>
          </cell>
          <cell r="BA3307" t="str">
            <v>KANBAN</v>
          </cell>
        </row>
        <row r="3308">
          <cell r="G3308" t="str">
            <v>KANBAN</v>
          </cell>
          <cell r="H3308" t="str">
            <v>006582</v>
          </cell>
          <cell r="AP3308" t="str">
            <v>PA</v>
          </cell>
          <cell r="AQ3308">
            <v>138.6</v>
          </cell>
          <cell r="AS3308">
            <v>83.16</v>
          </cell>
          <cell r="BA3308" t="str">
            <v>KANBAN</v>
          </cell>
        </row>
        <row r="3309">
          <cell r="G3309" t="str">
            <v>SEPARADO</v>
          </cell>
          <cell r="H3309" t="str">
            <v>006582</v>
          </cell>
          <cell r="AP3309" t="str">
            <v>PA</v>
          </cell>
          <cell r="AQ3309">
            <v>25322.58</v>
          </cell>
          <cell r="AR3309">
            <v>0</v>
          </cell>
          <cell r="AS3309">
            <v>25322.58</v>
          </cell>
          <cell r="BA3309" t="str">
            <v>MOTOR</v>
          </cell>
        </row>
        <row r="3310">
          <cell r="G3310" t="str">
            <v>SEPARADO</v>
          </cell>
          <cell r="H3310" t="str">
            <v>006582</v>
          </cell>
          <cell r="AP3310" t="str">
            <v>PA</v>
          </cell>
          <cell r="AQ3310">
            <v>10554.29</v>
          </cell>
          <cell r="AR3310">
            <v>0</v>
          </cell>
          <cell r="AS3310">
            <v>10554.29</v>
          </cell>
          <cell r="BA3310" t="str">
            <v>ALTERNADOR</v>
          </cell>
        </row>
        <row r="3311">
          <cell r="G3311" t="str">
            <v>SEPARADO</v>
          </cell>
          <cell r="H3311" t="str">
            <v>006582</v>
          </cell>
          <cell r="AP3311" t="str">
            <v>PA</v>
          </cell>
          <cell r="AQ3311">
            <v>900</v>
          </cell>
          <cell r="AR3311">
            <v>0</v>
          </cell>
          <cell r="AS3311">
            <v>900</v>
          </cell>
          <cell r="BA3311" t="e">
            <v>#N/A</v>
          </cell>
        </row>
        <row r="3312">
          <cell r="G3312" t="str">
            <v>SEPARADO</v>
          </cell>
          <cell r="H3312" t="str">
            <v>006582</v>
          </cell>
          <cell r="AP3312" t="str">
            <v>PA</v>
          </cell>
          <cell r="AQ3312">
            <v>48</v>
          </cell>
          <cell r="AR3312">
            <v>0</v>
          </cell>
          <cell r="AS3312">
            <v>48</v>
          </cell>
          <cell r="BA3312" t="str">
            <v>SHEET METAL</v>
          </cell>
        </row>
        <row r="3313">
          <cell r="G3313" t="str">
            <v>SEPARADO</v>
          </cell>
          <cell r="H3313" t="str">
            <v>006582</v>
          </cell>
          <cell r="AP3313" t="str">
            <v>FATURAMENTO</v>
          </cell>
          <cell r="AQ3313">
            <v>72.375</v>
          </cell>
          <cell r="AR3313">
            <v>0</v>
          </cell>
          <cell r="AS3313">
            <v>72.375</v>
          </cell>
          <cell r="BA3313" t="str">
            <v>MECANICA</v>
          </cell>
        </row>
        <row r="3314">
          <cell r="G3314" t="str">
            <v>SEPARADO</v>
          </cell>
          <cell r="H3314" t="str">
            <v>006582</v>
          </cell>
          <cell r="AP3314" t="str">
            <v>FATURAMENTO</v>
          </cell>
          <cell r="AQ3314">
            <v>33.774999999999999</v>
          </cell>
          <cell r="AR3314">
            <v>0</v>
          </cell>
          <cell r="AS3314">
            <v>67.55</v>
          </cell>
          <cell r="BA3314" t="str">
            <v>MECANICA</v>
          </cell>
        </row>
        <row r="3315">
          <cell r="G3315" t="str">
            <v>SEPARADO</v>
          </cell>
          <cell r="H3315" t="str">
            <v>006582</v>
          </cell>
          <cell r="AP3315" t="str">
            <v>PA</v>
          </cell>
          <cell r="AQ3315">
            <v>1563.79</v>
          </cell>
          <cell r="AR3315">
            <v>0</v>
          </cell>
          <cell r="AS3315">
            <v>1563.79</v>
          </cell>
          <cell r="BA3315" t="str">
            <v>MECANICA</v>
          </cell>
        </row>
        <row r="3316">
          <cell r="G3316" t="str">
            <v>SEPARADO</v>
          </cell>
          <cell r="H3316" t="str">
            <v>006582</v>
          </cell>
          <cell r="AP3316" t="str">
            <v>FATURAMENTO</v>
          </cell>
          <cell r="AQ3316">
            <v>33.774999999999999</v>
          </cell>
          <cell r="AR3316">
            <v>0</v>
          </cell>
          <cell r="AS3316">
            <v>67.55</v>
          </cell>
          <cell r="BA3316" t="str">
            <v>MECANICA</v>
          </cell>
        </row>
        <row r="3317">
          <cell r="G3317" t="str">
            <v>SEPARADO</v>
          </cell>
          <cell r="H3317" t="str">
            <v>006582</v>
          </cell>
          <cell r="AP3317" t="str">
            <v>FATURAMENTO</v>
          </cell>
          <cell r="AQ3317">
            <v>33.774999999999999</v>
          </cell>
          <cell r="AR3317">
            <v>0</v>
          </cell>
          <cell r="AS3317">
            <v>33.774999999999999</v>
          </cell>
          <cell r="BA3317" t="str">
            <v>SHEET METAL</v>
          </cell>
        </row>
        <row r="3318">
          <cell r="G3318" t="str">
            <v>FALTA</v>
          </cell>
          <cell r="H3318" t="str">
            <v>006582</v>
          </cell>
          <cell r="AP3318" t="str">
            <v>PAGO</v>
          </cell>
          <cell r="AQ3318">
            <v>145</v>
          </cell>
          <cell r="AR3318">
            <v>0</v>
          </cell>
          <cell r="AS3318">
            <v>145</v>
          </cell>
          <cell r="BA3318" t="str">
            <v>SHEET METAL</v>
          </cell>
        </row>
        <row r="3319">
          <cell r="G3319" t="str">
            <v>SEPARADO</v>
          </cell>
          <cell r="H3319" t="str">
            <v>006582</v>
          </cell>
          <cell r="AP3319" t="str">
            <v>PA</v>
          </cell>
          <cell r="AQ3319">
            <v>450</v>
          </cell>
          <cell r="AR3319">
            <v>0</v>
          </cell>
          <cell r="AS3319">
            <v>450</v>
          </cell>
          <cell r="BA3319" t="str">
            <v>ELETRICA</v>
          </cell>
        </row>
        <row r="3320">
          <cell r="G3320" t="str">
            <v>SEPARADO</v>
          </cell>
          <cell r="H3320" t="str">
            <v>006582</v>
          </cell>
          <cell r="AP3320" t="str">
            <v>FATURAMENTO</v>
          </cell>
          <cell r="AQ3320">
            <v>96.5</v>
          </cell>
          <cell r="AR3320">
            <v>0</v>
          </cell>
          <cell r="AS3320">
            <v>96.5</v>
          </cell>
          <cell r="BA3320" t="e">
            <v>#N/A</v>
          </cell>
        </row>
        <row r="3321">
          <cell r="G3321" t="str">
            <v>SEPARADO</v>
          </cell>
          <cell r="H3321" t="str">
            <v>006582</v>
          </cell>
          <cell r="AP3321" t="str">
            <v>FATURAMENTO</v>
          </cell>
          <cell r="AQ3321">
            <v>91.674999999999997</v>
          </cell>
          <cell r="AR3321">
            <v>0</v>
          </cell>
          <cell r="AS3321">
            <v>91.674999999999997</v>
          </cell>
          <cell r="BA3321" t="e">
            <v>#N/A</v>
          </cell>
        </row>
        <row r="3322">
          <cell r="G3322" t="str">
            <v>SEPARADO</v>
          </cell>
          <cell r="H3322" t="str">
            <v>006582</v>
          </cell>
          <cell r="AP3322" t="str">
            <v>FATURAMENTO</v>
          </cell>
          <cell r="AQ3322">
            <v>3377.5</v>
          </cell>
          <cell r="AR3322">
            <v>0</v>
          </cell>
          <cell r="AS3322">
            <v>3377.5</v>
          </cell>
          <cell r="BA3322" t="str">
            <v>CARENAGEM</v>
          </cell>
        </row>
        <row r="3323">
          <cell r="G3323" t="str">
            <v>SEPARADO</v>
          </cell>
          <cell r="H3323" t="str">
            <v>006582</v>
          </cell>
          <cell r="AP3323" t="str">
            <v>PA</v>
          </cell>
          <cell r="AQ3323">
            <v>1363.04</v>
          </cell>
          <cell r="AR3323">
            <v>6.5000000000000002E-2</v>
          </cell>
          <cell r="AS3323">
            <v>1451.6376</v>
          </cell>
          <cell r="BA3323" t="str">
            <v>MECANICA</v>
          </cell>
        </row>
        <row r="3324">
          <cell r="G3324" t="str">
            <v>SEPARADO</v>
          </cell>
          <cell r="H3324" t="str">
            <v>006582</v>
          </cell>
          <cell r="AP3324" t="str">
            <v>PA</v>
          </cell>
          <cell r="AQ3324">
            <v>772.34</v>
          </cell>
          <cell r="AR3324">
            <v>6.5000000000000002E-2</v>
          </cell>
          <cell r="AS3324">
            <v>822.5421</v>
          </cell>
          <cell r="BA3324" t="str">
            <v>MECANICA</v>
          </cell>
        </row>
        <row r="3325">
          <cell r="G3325" t="str">
            <v>SEPARADO</v>
          </cell>
          <cell r="H3325" t="str">
            <v>006582</v>
          </cell>
          <cell r="AP3325" t="str">
            <v>PA</v>
          </cell>
          <cell r="AQ3325">
            <v>209.6</v>
          </cell>
          <cell r="AR3325">
            <v>0</v>
          </cell>
          <cell r="AS3325">
            <v>209.6</v>
          </cell>
          <cell r="BA3325" t="str">
            <v>ELETRICA</v>
          </cell>
        </row>
        <row r="3326">
          <cell r="G3326" t="str">
            <v>SEPARADO</v>
          </cell>
          <cell r="H3326" t="str">
            <v>006582</v>
          </cell>
          <cell r="AP3326" t="str">
            <v>PA</v>
          </cell>
          <cell r="AQ3326">
            <v>441</v>
          </cell>
          <cell r="AR3326">
            <v>0</v>
          </cell>
          <cell r="AS3326">
            <v>441</v>
          </cell>
          <cell r="BA3326" t="str">
            <v>MECANICA</v>
          </cell>
        </row>
        <row r="3327">
          <cell r="G3327" t="str">
            <v>SEPARADO</v>
          </cell>
          <cell r="H3327" t="str">
            <v>006582</v>
          </cell>
          <cell r="AP3327" t="str">
            <v>PA</v>
          </cell>
          <cell r="AQ3327">
            <v>900</v>
          </cell>
          <cell r="AR3327">
            <v>3.2500000000000001E-2</v>
          </cell>
          <cell r="AS3327">
            <v>929.25</v>
          </cell>
          <cell r="BA3327" t="str">
            <v>MECANICA</v>
          </cell>
        </row>
        <row r="3328">
          <cell r="G3328" t="str">
            <v>SEPARADO</v>
          </cell>
          <cell r="H3328" t="str">
            <v>006582</v>
          </cell>
          <cell r="AP3328" t="str">
            <v>FATURAMENTO</v>
          </cell>
          <cell r="AQ3328">
            <v>965</v>
          </cell>
          <cell r="AR3328">
            <v>0</v>
          </cell>
          <cell r="AS3328">
            <v>965</v>
          </cell>
          <cell r="BA3328" t="str">
            <v>BASE</v>
          </cell>
        </row>
        <row r="3329">
          <cell r="G3329" t="str">
            <v>SEPARADO</v>
          </cell>
          <cell r="H3329" t="str">
            <v>006582</v>
          </cell>
          <cell r="AP3329" t="str">
            <v>PA</v>
          </cell>
          <cell r="AQ3329">
            <v>103.7</v>
          </cell>
          <cell r="AR3329">
            <v>0</v>
          </cell>
          <cell r="AS3329">
            <v>414.8</v>
          </cell>
          <cell r="BA3329" t="str">
            <v>MECANICA</v>
          </cell>
        </row>
        <row r="3330">
          <cell r="G3330" t="str">
            <v>SEPARADO</v>
          </cell>
          <cell r="H3330" t="str">
            <v>006582</v>
          </cell>
          <cell r="AP3330" t="str">
            <v>FATURAMENTO</v>
          </cell>
          <cell r="AQ3330">
            <v>241.25</v>
          </cell>
          <cell r="AR3330">
            <v>0</v>
          </cell>
          <cell r="AS3330">
            <v>241.25</v>
          </cell>
          <cell r="BA3330" t="e">
            <v>#N/A</v>
          </cell>
        </row>
        <row r="3331">
          <cell r="G3331" t="str">
            <v>SEPARADO</v>
          </cell>
          <cell r="H3331" t="str">
            <v>006582</v>
          </cell>
          <cell r="AP3331" t="str">
            <v>FATURAMENTO</v>
          </cell>
          <cell r="AQ3331">
            <v>241.25</v>
          </cell>
          <cell r="AR3331">
            <v>0</v>
          </cell>
          <cell r="AS3331">
            <v>241.25</v>
          </cell>
          <cell r="BA3331" t="e">
            <v>#N/A</v>
          </cell>
        </row>
        <row r="3332">
          <cell r="G3332" t="str">
            <v>SEPARADO</v>
          </cell>
          <cell r="H3332" t="str">
            <v>006582</v>
          </cell>
          <cell r="AP3332" t="str">
            <v>FATURAMENTO</v>
          </cell>
          <cell r="AQ3332">
            <v>731.47</v>
          </cell>
          <cell r="AR3332">
            <v>0</v>
          </cell>
          <cell r="AS3332">
            <v>731.47</v>
          </cell>
          <cell r="BA3332" t="e">
            <v>#N/A</v>
          </cell>
        </row>
        <row r="3333">
          <cell r="G3333" t="str">
            <v>SEPARADO</v>
          </cell>
          <cell r="H3333" t="str">
            <v>006582</v>
          </cell>
          <cell r="AP3333" t="str">
            <v>PA</v>
          </cell>
          <cell r="AQ3333">
            <v>6.4</v>
          </cell>
          <cell r="AR3333">
            <v>0</v>
          </cell>
          <cell r="AS3333">
            <v>19.200000000000003</v>
          </cell>
          <cell r="BA3333" t="str">
            <v>MECANICA</v>
          </cell>
        </row>
        <row r="3334">
          <cell r="G3334" t="str">
            <v>SEPARADO</v>
          </cell>
          <cell r="H3334" t="str">
            <v>006582</v>
          </cell>
          <cell r="AP3334" t="str">
            <v>FATURAMENTO</v>
          </cell>
          <cell r="AQ3334">
            <v>33.774999999999999</v>
          </cell>
          <cell r="AR3334">
            <v>0</v>
          </cell>
          <cell r="AS3334">
            <v>33.774999999999999</v>
          </cell>
          <cell r="BA3334" t="e">
            <v>#N/A</v>
          </cell>
        </row>
        <row r="3335">
          <cell r="G3335" t="str">
            <v>SEPARADO</v>
          </cell>
          <cell r="H3335" t="str">
            <v>006582</v>
          </cell>
          <cell r="AP3335" t="str">
            <v>FATURAMENTO</v>
          </cell>
          <cell r="AQ3335">
            <v>33.774999999999999</v>
          </cell>
          <cell r="AR3335">
            <v>0</v>
          </cell>
          <cell r="AS3335">
            <v>33.774999999999999</v>
          </cell>
          <cell r="BA3335" t="e">
            <v>#N/A</v>
          </cell>
        </row>
        <row r="3336">
          <cell r="G3336" t="str">
            <v>SEPARADO</v>
          </cell>
          <cell r="H3336" t="str">
            <v>006582</v>
          </cell>
          <cell r="AP3336" t="str">
            <v>FATURAMENTO</v>
          </cell>
          <cell r="AQ3336">
            <v>24.125</v>
          </cell>
          <cell r="AR3336">
            <v>0</v>
          </cell>
          <cell r="AS3336">
            <v>24.125</v>
          </cell>
          <cell r="BA3336" t="e">
            <v>#N/A</v>
          </cell>
        </row>
        <row r="3337">
          <cell r="G3337" t="str">
            <v>SEPARADO</v>
          </cell>
          <cell r="H3337" t="str">
            <v>006582</v>
          </cell>
          <cell r="AP3337" t="str">
            <v>FATURAMENTO</v>
          </cell>
          <cell r="AQ3337">
            <v>33.774999999999999</v>
          </cell>
          <cell r="AR3337">
            <v>0</v>
          </cell>
          <cell r="AS3337">
            <v>33.774999999999999</v>
          </cell>
          <cell r="BA3337" t="e">
            <v>#N/A</v>
          </cell>
        </row>
        <row r="3338">
          <cell r="G3338" t="str">
            <v>SEPARADO</v>
          </cell>
          <cell r="H3338" t="str">
            <v>006582</v>
          </cell>
          <cell r="AP3338" t="str">
            <v>PA</v>
          </cell>
          <cell r="AQ3338">
            <v>152.80000000000001</v>
          </cell>
          <cell r="AR3338">
            <v>6.5000000000000002E-2</v>
          </cell>
          <cell r="AS3338">
            <v>162.732</v>
          </cell>
          <cell r="BA3338" t="e">
            <v>#N/A</v>
          </cell>
        </row>
        <row r="3339">
          <cell r="G3339" t="str">
            <v>RETIRADO</v>
          </cell>
          <cell r="H3339" t="str">
            <v>006582</v>
          </cell>
          <cell r="AP3339" t="str">
            <v>PA</v>
          </cell>
          <cell r="AQ3339">
            <v>48.61</v>
          </cell>
          <cell r="AS3339">
            <v>48.61</v>
          </cell>
          <cell r="BA3339" t="e">
            <v>#N/A</v>
          </cell>
        </row>
        <row r="3340">
          <cell r="G3340" t="str">
            <v>SEPARADO</v>
          </cell>
          <cell r="H3340" t="str">
            <v>006582</v>
          </cell>
          <cell r="AP3340" t="str">
            <v>PA</v>
          </cell>
          <cell r="AQ3340">
            <v>5.86</v>
          </cell>
          <cell r="AR3340">
            <v>0</v>
          </cell>
          <cell r="AS3340">
            <v>11.72</v>
          </cell>
          <cell r="BA3340" t="e">
            <v>#N/A</v>
          </cell>
        </row>
        <row r="3341">
          <cell r="G3341" t="str">
            <v>SEPARADO</v>
          </cell>
          <cell r="H3341" t="str">
            <v>006582</v>
          </cell>
          <cell r="AP3341" t="str">
            <v>PA</v>
          </cell>
          <cell r="AQ3341">
            <v>91</v>
          </cell>
          <cell r="AR3341">
            <v>6.5000000000000002E-2</v>
          </cell>
          <cell r="AS3341">
            <v>290.745</v>
          </cell>
          <cell r="BA3341" t="e">
            <v>#N/A</v>
          </cell>
        </row>
        <row r="3342">
          <cell r="G3342" t="str">
            <v>SEPARADO</v>
          </cell>
          <cell r="H3342" t="str">
            <v>006582</v>
          </cell>
          <cell r="AP3342" t="str">
            <v>PA</v>
          </cell>
          <cell r="AQ3342">
            <v>9.33</v>
          </cell>
          <cell r="AR3342">
            <v>9.7500000000000003E-2</v>
          </cell>
          <cell r="AS3342">
            <v>20.47935</v>
          </cell>
          <cell r="BA3342" t="str">
            <v>ELETRICA</v>
          </cell>
        </row>
        <row r="3343">
          <cell r="G3343" t="str">
            <v>SEPARADO</v>
          </cell>
          <cell r="H3343" t="str">
            <v>006582</v>
          </cell>
          <cell r="AP3343" t="str">
            <v>PA</v>
          </cell>
          <cell r="AQ3343">
            <v>78.838709677419303</v>
          </cell>
          <cell r="AR3343">
            <v>0</v>
          </cell>
          <cell r="AS3343">
            <v>78.838709677419303</v>
          </cell>
          <cell r="BA3343" t="e">
            <v>#N/A</v>
          </cell>
        </row>
        <row r="3344">
          <cell r="G3344" t="str">
            <v>SEPARADO</v>
          </cell>
          <cell r="H3344" t="str">
            <v>006582</v>
          </cell>
          <cell r="AP3344" t="str">
            <v>PA</v>
          </cell>
          <cell r="AQ3344">
            <v>5.58</v>
          </cell>
          <cell r="AS3344">
            <v>66.960000000000008</v>
          </cell>
          <cell r="BA3344" t="str">
            <v>KANBAN</v>
          </cell>
        </row>
        <row r="3345">
          <cell r="G3345" t="str">
            <v>SEPARADO</v>
          </cell>
          <cell r="H3345" t="str">
            <v>006582</v>
          </cell>
          <cell r="AP3345" t="str">
            <v>PA</v>
          </cell>
          <cell r="AQ3345">
            <v>5.1099999999999994</v>
          </cell>
          <cell r="AS3345">
            <v>40.879999999999995</v>
          </cell>
          <cell r="BA3345" t="str">
            <v>KANBAN</v>
          </cell>
        </row>
        <row r="3346">
          <cell r="G3346" t="str">
            <v>KANBAN</v>
          </cell>
          <cell r="H3346" t="str">
            <v>006582</v>
          </cell>
          <cell r="AP3346" t="str">
            <v>PA</v>
          </cell>
          <cell r="AQ3346">
            <v>0.85</v>
          </cell>
          <cell r="AR3346">
            <v>0</v>
          </cell>
          <cell r="AS3346">
            <v>17</v>
          </cell>
          <cell r="BA3346" t="e">
            <v>#N/A</v>
          </cell>
        </row>
        <row r="3347">
          <cell r="G3347" t="str">
            <v>SEPARADO</v>
          </cell>
          <cell r="H3347" t="str">
            <v>006582</v>
          </cell>
          <cell r="AP3347" t="str">
            <v>PA</v>
          </cell>
          <cell r="AQ3347">
            <v>26.88</v>
          </cell>
          <cell r="AR3347">
            <v>0</v>
          </cell>
          <cell r="AS3347">
            <v>53.76</v>
          </cell>
          <cell r="BA3347" t="str">
            <v>MECANICA</v>
          </cell>
        </row>
        <row r="3348">
          <cell r="G3348" t="str">
            <v>FALTA</v>
          </cell>
          <cell r="H3348" t="str">
            <v>006582</v>
          </cell>
          <cell r="AP3348" t="str">
            <v>PAGO</v>
          </cell>
          <cell r="AQ3348">
            <v>26.88</v>
          </cell>
          <cell r="AR3348">
            <v>0</v>
          </cell>
          <cell r="AS3348">
            <v>26.88</v>
          </cell>
          <cell r="BA3348" t="str">
            <v>MECANICA</v>
          </cell>
        </row>
        <row r="3349">
          <cell r="G3349" t="str">
            <v>FALTA</v>
          </cell>
          <cell r="H3349" t="str">
            <v>006582</v>
          </cell>
          <cell r="AP3349" t="str">
            <v>PAGO</v>
          </cell>
          <cell r="AQ3349">
            <v>8.34</v>
          </cell>
          <cell r="AR3349">
            <v>0</v>
          </cell>
          <cell r="AS3349">
            <v>8.34</v>
          </cell>
          <cell r="BA3349" t="str">
            <v>MECANICA</v>
          </cell>
        </row>
        <row r="3350">
          <cell r="G3350" t="str">
            <v>SEPARADO</v>
          </cell>
          <cell r="H3350" t="str">
            <v>006582</v>
          </cell>
          <cell r="AP3350" t="str">
            <v>PA</v>
          </cell>
          <cell r="AQ3350">
            <v>26.88</v>
          </cell>
          <cell r="AR3350">
            <v>0</v>
          </cell>
          <cell r="AS3350">
            <v>26.88</v>
          </cell>
          <cell r="BA3350" t="str">
            <v>MECANICA</v>
          </cell>
        </row>
        <row r="3351">
          <cell r="G3351" t="str">
            <v>FALTA</v>
          </cell>
          <cell r="H3351" t="str">
            <v>006582</v>
          </cell>
          <cell r="AP3351" t="str">
            <v>PAGO</v>
          </cell>
          <cell r="AQ3351">
            <v>26.88</v>
          </cell>
          <cell r="AR3351">
            <v>0</v>
          </cell>
          <cell r="AS3351">
            <v>53.76</v>
          </cell>
          <cell r="BA3351" t="str">
            <v>MECANICA</v>
          </cell>
        </row>
        <row r="3352">
          <cell r="G3352" t="str">
            <v>SEPARADO</v>
          </cell>
          <cell r="H3352" t="str">
            <v>006582</v>
          </cell>
          <cell r="AP3352" t="str">
            <v>PA</v>
          </cell>
          <cell r="AQ3352">
            <v>26.88</v>
          </cell>
          <cell r="AR3352">
            <v>0</v>
          </cell>
          <cell r="AS3352">
            <v>26.88</v>
          </cell>
          <cell r="BA3352" t="str">
            <v>MECANICA</v>
          </cell>
        </row>
        <row r="3353">
          <cell r="G3353" t="str">
            <v>SEPARADO</v>
          </cell>
          <cell r="H3353" t="str">
            <v>006582</v>
          </cell>
          <cell r="AP3353" t="str">
            <v>PA</v>
          </cell>
          <cell r="AQ3353">
            <v>26.88</v>
          </cell>
          <cell r="AR3353">
            <v>0</v>
          </cell>
          <cell r="AS3353">
            <v>26.88</v>
          </cell>
          <cell r="BA3353" t="str">
            <v>MECANICA</v>
          </cell>
        </row>
        <row r="3354">
          <cell r="G3354" t="str">
            <v>FALTA</v>
          </cell>
          <cell r="H3354" t="str">
            <v>006582</v>
          </cell>
          <cell r="AP3354" t="str">
            <v>PAGO</v>
          </cell>
          <cell r="AQ3354">
            <v>26.88</v>
          </cell>
          <cell r="AR3354">
            <v>0</v>
          </cell>
          <cell r="AS3354">
            <v>26.88</v>
          </cell>
          <cell r="BA3354" t="str">
            <v>MECANICA</v>
          </cell>
        </row>
        <row r="3355">
          <cell r="G3355" t="str">
            <v>SEPARADO</v>
          </cell>
          <cell r="H3355" t="str">
            <v>006582</v>
          </cell>
          <cell r="AP3355" t="str">
            <v>PA</v>
          </cell>
          <cell r="AQ3355">
            <v>26.88</v>
          </cell>
          <cell r="AR3355">
            <v>0</v>
          </cell>
          <cell r="AS3355">
            <v>26.88</v>
          </cell>
          <cell r="BA3355" t="str">
            <v>MECANICA</v>
          </cell>
        </row>
        <row r="3356">
          <cell r="G3356" t="str">
            <v>SEPARADO</v>
          </cell>
          <cell r="H3356" t="str">
            <v>006582</v>
          </cell>
          <cell r="AP3356" t="str">
            <v>PA</v>
          </cell>
          <cell r="AQ3356">
            <v>26.88</v>
          </cell>
          <cell r="AR3356">
            <v>0</v>
          </cell>
          <cell r="AS3356">
            <v>26.88</v>
          </cell>
          <cell r="BA3356" t="str">
            <v>MECANICA</v>
          </cell>
        </row>
        <row r="3357">
          <cell r="G3357" t="str">
            <v>FALTA</v>
          </cell>
          <cell r="H3357" t="str">
            <v>006582</v>
          </cell>
          <cell r="AP3357" t="str">
            <v>PAGO</v>
          </cell>
          <cell r="AQ3357">
            <v>4.1500000000000004</v>
          </cell>
          <cell r="AR3357">
            <v>0</v>
          </cell>
          <cell r="AS3357">
            <v>8.3000000000000007</v>
          </cell>
          <cell r="BA3357" t="str">
            <v>MECANICA</v>
          </cell>
        </row>
        <row r="3358">
          <cell r="G3358" t="str">
            <v>SEPARADO</v>
          </cell>
          <cell r="H3358" t="str">
            <v>006582</v>
          </cell>
          <cell r="AP3358" t="str">
            <v>PA</v>
          </cell>
          <cell r="AQ3358">
            <v>0</v>
          </cell>
          <cell r="AS3358">
            <v>0</v>
          </cell>
          <cell r="BA3358" t="str">
            <v>KANBAN</v>
          </cell>
        </row>
        <row r="3359">
          <cell r="G3359" t="str">
            <v>SEPARADO</v>
          </cell>
          <cell r="H3359" t="str">
            <v>006582</v>
          </cell>
          <cell r="AP3359" t="str">
            <v>PA</v>
          </cell>
          <cell r="AQ3359">
            <v>88.15</v>
          </cell>
          <cell r="AR3359">
            <v>0</v>
          </cell>
          <cell r="AS3359">
            <v>88.15</v>
          </cell>
          <cell r="BA3359" t="str">
            <v>MECANICA</v>
          </cell>
        </row>
        <row r="3360">
          <cell r="G3360" t="str">
            <v>SEPARADO</v>
          </cell>
          <cell r="H3360" t="str">
            <v>006582</v>
          </cell>
          <cell r="AP3360" t="str">
            <v>PA</v>
          </cell>
          <cell r="AQ3360">
            <v>62.82</v>
          </cell>
          <cell r="AR3360">
            <v>0</v>
          </cell>
          <cell r="AS3360">
            <v>62.82</v>
          </cell>
          <cell r="BA3360" t="str">
            <v>MECANICA</v>
          </cell>
        </row>
        <row r="3361">
          <cell r="G3361" t="str">
            <v>SEPARADO</v>
          </cell>
          <cell r="H3361" t="str">
            <v>006582</v>
          </cell>
          <cell r="AP3361" t="str">
            <v>PA</v>
          </cell>
          <cell r="AQ3361">
            <v>27.95</v>
          </cell>
          <cell r="AR3361">
            <v>6.5000000000000002E-2</v>
          </cell>
          <cell r="AS3361">
            <v>29.766749999999998</v>
          </cell>
          <cell r="BA3361" t="str">
            <v>ELETRICA</v>
          </cell>
        </row>
        <row r="3362">
          <cell r="G3362" t="str">
            <v>SEPARADO</v>
          </cell>
          <cell r="H3362" t="str">
            <v>006582</v>
          </cell>
          <cell r="AP3362" t="str">
            <v>PAGO</v>
          </cell>
          <cell r="AQ3362">
            <v>1.02</v>
          </cell>
          <cell r="AR3362">
            <v>9.7500000000000003E-2</v>
          </cell>
          <cell r="AS3362">
            <v>3.3583500000000002</v>
          </cell>
          <cell r="BA3362" t="str">
            <v>ELETRICA</v>
          </cell>
        </row>
        <row r="3363">
          <cell r="G3363" t="str">
            <v>SEPARADO</v>
          </cell>
          <cell r="H3363" t="str">
            <v>006582</v>
          </cell>
          <cell r="AP3363" t="str">
            <v>PA</v>
          </cell>
          <cell r="AQ3363">
            <v>0</v>
          </cell>
          <cell r="AS3363">
            <v>0</v>
          </cell>
          <cell r="BA3363" t="str">
            <v>ELETRICA</v>
          </cell>
        </row>
        <row r="3364">
          <cell r="G3364" t="str">
            <v>SEPARADO</v>
          </cell>
          <cell r="H3364" t="str">
            <v>006582</v>
          </cell>
          <cell r="AP3364" t="str">
            <v>PA</v>
          </cell>
          <cell r="AQ3364">
            <v>10.2811</v>
          </cell>
          <cell r="AS3364">
            <v>5.1405500000000002</v>
          </cell>
          <cell r="BA3364" t="str">
            <v>KANBAN</v>
          </cell>
        </row>
        <row r="3365">
          <cell r="G3365" t="str">
            <v>SEPARADO</v>
          </cell>
          <cell r="H3365" t="str">
            <v>006582</v>
          </cell>
          <cell r="AP3365" t="str">
            <v>PA</v>
          </cell>
          <cell r="AQ3365">
            <v>40.83</v>
          </cell>
          <cell r="AR3365">
            <v>9.7500000000000003E-2</v>
          </cell>
          <cell r="AS3365">
            <v>44.810924999999997</v>
          </cell>
          <cell r="BA3365" t="e">
            <v>#N/A</v>
          </cell>
        </row>
        <row r="3366">
          <cell r="G3366" t="str">
            <v>SEPARADO</v>
          </cell>
          <cell r="H3366" t="str">
            <v>006582</v>
          </cell>
          <cell r="AP3366" t="str">
            <v>FATURAMENTO</v>
          </cell>
          <cell r="AQ3366">
            <v>27.02</v>
          </cell>
          <cell r="AR3366">
            <v>0</v>
          </cell>
          <cell r="AS3366">
            <v>27.02</v>
          </cell>
          <cell r="BA3366" t="e">
            <v>#N/A</v>
          </cell>
        </row>
        <row r="3367">
          <cell r="G3367" t="str">
            <v>SEPARADO</v>
          </cell>
          <cell r="H3367" t="str">
            <v>006582</v>
          </cell>
          <cell r="AP3367" t="str">
            <v>PA</v>
          </cell>
          <cell r="AQ3367">
            <v>48.61</v>
          </cell>
          <cell r="AS3367">
            <v>97.22</v>
          </cell>
          <cell r="BA3367" t="str">
            <v>ELETRICA</v>
          </cell>
        </row>
        <row r="3368">
          <cell r="G3368" t="str">
            <v>SEPARADO</v>
          </cell>
          <cell r="H3368" t="str">
            <v>006582</v>
          </cell>
          <cell r="AP3368" t="str">
            <v>PA</v>
          </cell>
          <cell r="AQ3368">
            <v>35</v>
          </cell>
          <cell r="AS3368">
            <v>35</v>
          </cell>
          <cell r="BA3368" t="e">
            <v>#N/A</v>
          </cell>
        </row>
        <row r="3369">
          <cell r="G3369" t="str">
            <v>SEPARADO</v>
          </cell>
          <cell r="H3369" t="str">
            <v>006582</v>
          </cell>
          <cell r="AP3369" t="str">
            <v>PA</v>
          </cell>
          <cell r="AQ3369">
            <v>5.86</v>
          </cell>
          <cell r="AR3369">
            <v>0</v>
          </cell>
          <cell r="AS3369">
            <v>23.44</v>
          </cell>
          <cell r="BA3369" t="e">
            <v>#N/A</v>
          </cell>
        </row>
        <row r="3370">
          <cell r="G3370" t="str">
            <v>SEPARADO</v>
          </cell>
          <cell r="H3370" t="str">
            <v>006582</v>
          </cell>
          <cell r="AP3370" t="str">
            <v>PA</v>
          </cell>
          <cell r="AQ3370">
            <v>842.74</v>
          </cell>
          <cell r="AR3370">
            <v>0</v>
          </cell>
          <cell r="AS3370">
            <v>842.74</v>
          </cell>
          <cell r="BA3370" t="str">
            <v>ELETRICA</v>
          </cell>
        </row>
        <row r="3371">
          <cell r="G3371" t="str">
            <v>SEPARADO</v>
          </cell>
          <cell r="H3371" t="str">
            <v>006582</v>
          </cell>
          <cell r="AP3371" t="str">
            <v>PA</v>
          </cell>
          <cell r="AQ3371">
            <v>466.33</v>
          </cell>
          <cell r="AR3371">
            <v>0</v>
          </cell>
          <cell r="AS3371">
            <v>466.33</v>
          </cell>
          <cell r="BA3371" t="e">
            <v>#N/A</v>
          </cell>
        </row>
        <row r="3372">
          <cell r="G3372" t="str">
            <v>SEPARADO</v>
          </cell>
          <cell r="H3372" t="str">
            <v>006582</v>
          </cell>
          <cell r="AP3372" t="str">
            <v>PA</v>
          </cell>
          <cell r="AQ3372">
            <v>5.55</v>
          </cell>
          <cell r="AR3372">
            <v>9.7500000000000003E-2</v>
          </cell>
          <cell r="AS3372">
            <v>6.0911249999999999</v>
          </cell>
          <cell r="BA3372" t="str">
            <v>SHEET METAL</v>
          </cell>
        </row>
        <row r="3373">
          <cell r="G3373" t="str">
            <v>SEPARADO</v>
          </cell>
          <cell r="H3373" t="str">
            <v>006582</v>
          </cell>
          <cell r="AP3373" t="str">
            <v>PA</v>
          </cell>
          <cell r="AQ3373">
            <v>9.33</v>
          </cell>
          <cell r="AR3373">
            <v>9.7500000000000003E-2</v>
          </cell>
          <cell r="AS3373">
            <v>10.239675</v>
          </cell>
          <cell r="BA3373" t="str">
            <v>ELETRICA</v>
          </cell>
        </row>
        <row r="3374">
          <cell r="G3374" t="str">
            <v>SEPARADO</v>
          </cell>
          <cell r="H3374" t="str">
            <v>006582</v>
          </cell>
          <cell r="AP3374" t="str">
            <v>PA</v>
          </cell>
          <cell r="AQ3374">
            <v>40.97</v>
          </cell>
          <cell r="AR3374">
            <v>9.7500000000000003E-2</v>
          </cell>
          <cell r="AS3374">
            <v>44.964574999999996</v>
          </cell>
          <cell r="BA3374" t="str">
            <v>ELETRICA</v>
          </cell>
        </row>
        <row r="3375">
          <cell r="G3375" t="str">
            <v>FÁBRICA</v>
          </cell>
          <cell r="H3375" t="str">
            <v>006582</v>
          </cell>
          <cell r="AP3375" t="str">
            <v>PA</v>
          </cell>
          <cell r="AQ3375">
            <v>25.7</v>
          </cell>
          <cell r="AS3375">
            <v>25.7</v>
          </cell>
          <cell r="BA3375" t="str">
            <v>ELETRICA</v>
          </cell>
        </row>
        <row r="3376">
          <cell r="G3376" t="str">
            <v>SEPARADO</v>
          </cell>
          <cell r="H3376" t="str">
            <v>006582</v>
          </cell>
          <cell r="AP3376" t="str">
            <v>PA</v>
          </cell>
          <cell r="AQ3376">
            <v>2.4971000000000001</v>
          </cell>
          <cell r="AR3376">
            <v>0</v>
          </cell>
          <cell r="AS3376">
            <v>60.679530000000007</v>
          </cell>
          <cell r="BA3376" t="e">
            <v>#N/A</v>
          </cell>
        </row>
        <row r="3377">
          <cell r="G3377" t="str">
            <v>SEPARADO</v>
          </cell>
          <cell r="H3377" t="str">
            <v>006582</v>
          </cell>
          <cell r="AP3377" t="str">
            <v>PA</v>
          </cell>
          <cell r="AQ3377">
            <v>16.100000000000001</v>
          </cell>
          <cell r="AS3377">
            <v>16.100000000000001</v>
          </cell>
          <cell r="BA3377" t="str">
            <v>KANBAN</v>
          </cell>
        </row>
        <row r="3378">
          <cell r="G3378" t="str">
            <v>SEPARADO</v>
          </cell>
          <cell r="H3378" t="str">
            <v>006582</v>
          </cell>
          <cell r="AP3378" t="str">
            <v>PA</v>
          </cell>
          <cell r="AQ3378">
            <v>16.39</v>
          </cell>
          <cell r="AS3378">
            <v>16.39</v>
          </cell>
          <cell r="BA3378" t="str">
            <v>KANBAN</v>
          </cell>
        </row>
        <row r="3379">
          <cell r="G3379" t="str">
            <v>SEPARADO</v>
          </cell>
          <cell r="H3379" t="str">
            <v>006582</v>
          </cell>
          <cell r="AP3379" t="str">
            <v>PAGO</v>
          </cell>
          <cell r="AQ3379">
            <v>1.9</v>
          </cell>
          <cell r="AR3379">
            <v>9.7500000000000003E-2</v>
          </cell>
          <cell r="AS3379">
            <v>14.596749999999998</v>
          </cell>
          <cell r="BA3379" t="e">
            <v>#N/A</v>
          </cell>
        </row>
        <row r="3380">
          <cell r="G3380" t="str">
            <v>RETIRADO</v>
          </cell>
          <cell r="H3380" t="str">
            <v>006582</v>
          </cell>
          <cell r="AP3380" t="str">
            <v>PAGO</v>
          </cell>
          <cell r="AQ3380">
            <v>7.42</v>
          </cell>
          <cell r="AR3380">
            <v>9.7500000000000003E-2</v>
          </cell>
          <cell r="AS3380">
            <v>8.1434499999999996</v>
          </cell>
          <cell r="BA3380" t="e">
            <v>#N/A</v>
          </cell>
        </row>
        <row r="3381">
          <cell r="G3381" t="str">
            <v>SEPARADO</v>
          </cell>
          <cell r="H3381" t="str">
            <v>006582</v>
          </cell>
          <cell r="AP3381" t="str">
            <v>PAGO</v>
          </cell>
          <cell r="AQ3381">
            <v>2.0099999999999998</v>
          </cell>
          <cell r="AR3381">
            <v>9.7500000000000003E-2</v>
          </cell>
          <cell r="AS3381">
            <v>2.2059749999999996</v>
          </cell>
          <cell r="BA3381" t="e">
            <v>#N/A</v>
          </cell>
        </row>
        <row r="3382">
          <cell r="G3382" t="str">
            <v>SEPARADO</v>
          </cell>
          <cell r="H3382" t="str">
            <v>006582</v>
          </cell>
          <cell r="AP3382" t="str">
            <v>PAGO</v>
          </cell>
          <cell r="AQ3382">
            <v>1.38</v>
          </cell>
          <cell r="AR3382">
            <v>9.7500000000000003E-2</v>
          </cell>
          <cell r="AS3382">
            <v>3.0290999999999997</v>
          </cell>
          <cell r="BA3382" t="e">
            <v>#N/A</v>
          </cell>
        </row>
        <row r="3383">
          <cell r="G3383" t="str">
            <v>FÁBRICA</v>
          </cell>
          <cell r="H3383" t="str">
            <v>006582</v>
          </cell>
          <cell r="AP3383" t="str">
            <v>PAGO</v>
          </cell>
          <cell r="AQ3383">
            <v>2.06</v>
          </cell>
          <cell r="AR3383">
            <v>9.7500000000000003E-2</v>
          </cell>
          <cell r="AS3383">
            <v>2.26085</v>
          </cell>
          <cell r="BA3383" t="e">
            <v>#N/A</v>
          </cell>
        </row>
        <row r="3384">
          <cell r="G3384" t="str">
            <v>SEPARADO</v>
          </cell>
          <cell r="H3384" t="str">
            <v>006582</v>
          </cell>
          <cell r="AP3384" t="str">
            <v>PA</v>
          </cell>
          <cell r="AQ3384">
            <v>170.95160000000001</v>
          </cell>
          <cell r="AR3384">
            <v>0</v>
          </cell>
          <cell r="AS3384">
            <v>34.190320000000007</v>
          </cell>
          <cell r="BA3384" t="str">
            <v>ELETRICA</v>
          </cell>
        </row>
        <row r="3385">
          <cell r="G3385" t="str">
            <v>SEPARADO</v>
          </cell>
          <cell r="H3385" t="str">
            <v>006582</v>
          </cell>
          <cell r="AP3385" t="str">
            <v>PA</v>
          </cell>
          <cell r="AQ3385">
            <v>92.68</v>
          </cell>
          <cell r="AR3385">
            <v>9.7500000000000003E-2</v>
          </cell>
          <cell r="AS3385">
            <v>101.7163</v>
          </cell>
          <cell r="BA3385" t="str">
            <v>ELETRICA</v>
          </cell>
        </row>
        <row r="3386">
          <cell r="G3386" t="str">
            <v>SEPARADO</v>
          </cell>
          <cell r="H3386" t="str">
            <v>006582</v>
          </cell>
          <cell r="AP3386" t="str">
            <v>PA</v>
          </cell>
          <cell r="AQ3386">
            <v>756.87</v>
          </cell>
          <cell r="AR3386">
            <v>3.2500000000000001E-2</v>
          </cell>
          <cell r="AS3386">
            <v>1562.9365499999999</v>
          </cell>
          <cell r="BA3386" t="e">
            <v>#N/A</v>
          </cell>
        </row>
        <row r="3387">
          <cell r="G3387" t="str">
            <v>SEPARADO</v>
          </cell>
          <cell r="H3387" t="str">
            <v>006582</v>
          </cell>
          <cell r="AP3387" t="str">
            <v>PA</v>
          </cell>
          <cell r="AQ3387">
            <v>0</v>
          </cell>
          <cell r="AS3387">
            <v>0</v>
          </cell>
          <cell r="BA3387" t="e">
            <v>#N/A</v>
          </cell>
        </row>
        <row r="3388">
          <cell r="G3388" t="str">
            <v>SEPARADO</v>
          </cell>
          <cell r="H3388" t="str">
            <v>006582</v>
          </cell>
          <cell r="AP3388" t="str">
            <v>PA</v>
          </cell>
          <cell r="AQ3388">
            <v>53.25</v>
          </cell>
          <cell r="AS3388">
            <v>53.25</v>
          </cell>
          <cell r="BA3388" t="e">
            <v>#N/A</v>
          </cell>
        </row>
        <row r="3389">
          <cell r="G3389" t="str">
            <v>SEPARADO</v>
          </cell>
          <cell r="H3389" t="str">
            <v>006582</v>
          </cell>
          <cell r="AP3389" t="str">
            <v>PA</v>
          </cell>
          <cell r="AQ3389">
            <v>70.95</v>
          </cell>
          <cell r="AS3389">
            <v>53.212500000000006</v>
          </cell>
          <cell r="BA3389" t="str">
            <v>ELETRICA</v>
          </cell>
        </row>
        <row r="3390">
          <cell r="G3390" t="str">
            <v>SEPARADO</v>
          </cell>
          <cell r="H3390" t="str">
            <v>006582</v>
          </cell>
          <cell r="AP3390" t="str">
            <v>PA</v>
          </cell>
          <cell r="AQ3390">
            <v>0</v>
          </cell>
          <cell r="AS3390">
            <v>0</v>
          </cell>
          <cell r="BA3390" t="e">
            <v>#N/A</v>
          </cell>
        </row>
        <row r="3391">
          <cell r="G3391" t="str">
            <v>SEPARADO</v>
          </cell>
          <cell r="H3391" t="str">
            <v>006582</v>
          </cell>
          <cell r="AP3391" t="str">
            <v>PA</v>
          </cell>
          <cell r="AQ3391">
            <v>38.979199999999999</v>
          </cell>
          <cell r="AR3391">
            <v>9.7500000000000003E-2</v>
          </cell>
          <cell r="AS3391">
            <v>171.11868799999999</v>
          </cell>
          <cell r="BA3391" t="e">
            <v>#N/A</v>
          </cell>
        </row>
        <row r="3392">
          <cell r="G3392" t="str">
            <v>SEPARADO</v>
          </cell>
          <cell r="H3392" t="str">
            <v>006582</v>
          </cell>
          <cell r="AP3392" t="str">
            <v>PA</v>
          </cell>
          <cell r="AQ3392">
            <v>0</v>
          </cell>
          <cell r="AS3392">
            <v>0</v>
          </cell>
          <cell r="BA3392" t="e">
            <v>#N/A</v>
          </cell>
        </row>
        <row r="3393">
          <cell r="G3393" t="str">
            <v>SEPARADO</v>
          </cell>
          <cell r="H3393" t="str">
            <v>006582</v>
          </cell>
          <cell r="AP3393" t="str">
            <v>FATURAMENTO</v>
          </cell>
          <cell r="AQ3393">
            <v>0</v>
          </cell>
          <cell r="AR3393">
            <v>0</v>
          </cell>
          <cell r="AS3393">
            <v>0</v>
          </cell>
          <cell r="BA3393" t="str">
            <v>ELETRICA</v>
          </cell>
        </row>
        <row r="3394">
          <cell r="G3394" t="str">
            <v>SEPARADO</v>
          </cell>
          <cell r="H3394" t="str">
            <v>006582</v>
          </cell>
          <cell r="AP3394" t="str">
            <v>FATURAMENTO</v>
          </cell>
          <cell r="AQ3394">
            <v>0</v>
          </cell>
          <cell r="AR3394">
            <v>0</v>
          </cell>
          <cell r="AS3394">
            <v>0</v>
          </cell>
          <cell r="BA3394" t="str">
            <v>SHEET METAL</v>
          </cell>
        </row>
        <row r="3395">
          <cell r="G3395" t="str">
            <v>SEPARADO</v>
          </cell>
          <cell r="H3395" t="str">
            <v>006582</v>
          </cell>
          <cell r="AP3395" t="str">
            <v>FATURAMENTO</v>
          </cell>
          <cell r="AQ3395">
            <v>24.125</v>
          </cell>
          <cell r="AR3395">
            <v>0</v>
          </cell>
          <cell r="AS3395">
            <v>24.125</v>
          </cell>
          <cell r="BA3395" t="e">
            <v>#N/A</v>
          </cell>
        </row>
        <row r="3396">
          <cell r="G3396" t="str">
            <v>SEPARADO</v>
          </cell>
          <cell r="H3396" t="str">
            <v>006582</v>
          </cell>
          <cell r="AP3396" t="str">
            <v>FATURAMENTO</v>
          </cell>
          <cell r="AQ3396">
            <v>24.125</v>
          </cell>
          <cell r="AR3396">
            <v>0</v>
          </cell>
          <cell r="AS3396">
            <v>48.25</v>
          </cell>
          <cell r="BA3396" t="e">
            <v>#N/A</v>
          </cell>
        </row>
        <row r="3397">
          <cell r="G3397" t="str">
            <v>SEPARADO</v>
          </cell>
          <cell r="H3397" t="str">
            <v>006582</v>
          </cell>
          <cell r="AP3397" t="str">
            <v>FATURAMENTO</v>
          </cell>
          <cell r="AQ3397">
            <v>627.25</v>
          </cell>
          <cell r="AR3397">
            <v>0</v>
          </cell>
          <cell r="AS3397">
            <v>627.25</v>
          </cell>
          <cell r="BA3397" t="e">
            <v>#N/A</v>
          </cell>
        </row>
        <row r="3398">
          <cell r="G3398" t="str">
            <v>SEPARADO</v>
          </cell>
          <cell r="H3398" t="str">
            <v>006582</v>
          </cell>
          <cell r="AP3398" t="str">
            <v>PA</v>
          </cell>
          <cell r="AQ3398">
            <v>0</v>
          </cell>
          <cell r="AS3398">
            <v>0</v>
          </cell>
          <cell r="BA3398" t="e">
            <v>#N/A</v>
          </cell>
        </row>
        <row r="3399">
          <cell r="G3399" t="str">
            <v>SEPARADO</v>
          </cell>
          <cell r="H3399" t="str">
            <v>006582</v>
          </cell>
          <cell r="AP3399" t="str">
            <v>PA</v>
          </cell>
          <cell r="AQ3399">
            <v>0</v>
          </cell>
          <cell r="AR3399">
            <v>0</v>
          </cell>
          <cell r="AS3399">
            <v>0</v>
          </cell>
          <cell r="BA3399" t="e">
            <v>#N/A</v>
          </cell>
        </row>
        <row r="3400">
          <cell r="G3400" t="str">
            <v>SEPARADO</v>
          </cell>
          <cell r="H3400" t="str">
            <v>006582</v>
          </cell>
          <cell r="AP3400" t="str">
            <v>PA</v>
          </cell>
          <cell r="AQ3400">
            <v>0</v>
          </cell>
          <cell r="AR3400">
            <v>0</v>
          </cell>
          <cell r="AS3400">
            <v>0</v>
          </cell>
          <cell r="BA3400" t="e">
            <v>#N/A</v>
          </cell>
        </row>
        <row r="3401">
          <cell r="G3401" t="str">
            <v>SEPARADO</v>
          </cell>
          <cell r="H3401" t="str">
            <v>006582</v>
          </cell>
          <cell r="AP3401" t="str">
            <v>PA</v>
          </cell>
          <cell r="AQ3401">
            <v>995.11</v>
          </cell>
          <cell r="AR3401">
            <v>0</v>
          </cell>
          <cell r="AS3401">
            <v>995.11</v>
          </cell>
          <cell r="BA3401" t="str">
            <v>ELETRICA</v>
          </cell>
        </row>
        <row r="3402">
          <cell r="G3402" t="str">
            <v>SEPARADO</v>
          </cell>
          <cell r="H3402" t="str">
            <v>006584</v>
          </cell>
          <cell r="AP3402" t="str">
            <v>PA</v>
          </cell>
          <cell r="AQ3402">
            <v>210.79</v>
          </cell>
          <cell r="AS3402">
            <v>210.79</v>
          </cell>
          <cell r="BA3402" t="str">
            <v>ELETRICA</v>
          </cell>
        </row>
        <row r="3403">
          <cell r="G3403" t="str">
            <v>SEPARADO</v>
          </cell>
          <cell r="H3403" t="str">
            <v>006584</v>
          </cell>
          <cell r="AP3403" t="str">
            <v>PA</v>
          </cell>
          <cell r="AQ3403">
            <v>0</v>
          </cell>
          <cell r="AS3403">
            <v>0</v>
          </cell>
          <cell r="BA3403" t="e">
            <v>#N/A</v>
          </cell>
        </row>
        <row r="3404">
          <cell r="G3404" t="str">
            <v>SEPARADO</v>
          </cell>
          <cell r="H3404" t="str">
            <v>006584</v>
          </cell>
          <cell r="AS3404">
            <v>0</v>
          </cell>
          <cell r="BA3404" t="e">
            <v>#N/A</v>
          </cell>
        </row>
        <row r="3405">
          <cell r="G3405" t="str">
            <v>SEPARADO</v>
          </cell>
          <cell r="H3405" t="str">
            <v>006584</v>
          </cell>
          <cell r="AP3405" t="str">
            <v>PA</v>
          </cell>
          <cell r="AQ3405">
            <v>26.9</v>
          </cell>
          <cell r="AR3405">
            <v>0</v>
          </cell>
          <cell r="AS3405">
            <v>53.8</v>
          </cell>
          <cell r="BA3405" t="str">
            <v>ELETRICA</v>
          </cell>
        </row>
        <row r="3406">
          <cell r="G3406" t="str">
            <v>SEPARADO</v>
          </cell>
          <cell r="H3406" t="str">
            <v>006584</v>
          </cell>
          <cell r="AP3406" t="str">
            <v>FATURAMENTO</v>
          </cell>
          <cell r="AQ3406">
            <v>33.774999999999999</v>
          </cell>
          <cell r="AR3406">
            <v>0</v>
          </cell>
          <cell r="AS3406">
            <v>135.1</v>
          </cell>
          <cell r="BA3406">
            <v>0</v>
          </cell>
        </row>
        <row r="3407">
          <cell r="G3407" t="str">
            <v>FALTA</v>
          </cell>
          <cell r="H3407" t="str">
            <v>006584</v>
          </cell>
          <cell r="AP3407" t="str">
            <v>PAGO</v>
          </cell>
          <cell r="AQ3407">
            <v>26.88</v>
          </cell>
          <cell r="AR3407">
            <v>0</v>
          </cell>
          <cell r="AS3407">
            <v>26.88</v>
          </cell>
          <cell r="BA3407" t="str">
            <v>MECANICA</v>
          </cell>
        </row>
        <row r="3408">
          <cell r="G3408" t="str">
            <v>SEPARADO</v>
          </cell>
          <cell r="H3408" t="str">
            <v>006584</v>
          </cell>
          <cell r="AP3408" t="str">
            <v>PA</v>
          </cell>
          <cell r="AQ3408">
            <v>0</v>
          </cell>
          <cell r="AS3408">
            <v>0</v>
          </cell>
          <cell r="BA3408" t="e">
            <v>#N/A</v>
          </cell>
        </row>
        <row r="3409">
          <cell r="G3409" t="str">
            <v>KANBAN</v>
          </cell>
          <cell r="H3409" t="str">
            <v>006584</v>
          </cell>
          <cell r="AP3409" t="str">
            <v>PA</v>
          </cell>
          <cell r="AQ3409">
            <v>1.1499999999999999</v>
          </cell>
          <cell r="AS3409">
            <v>23</v>
          </cell>
          <cell r="BA3409" t="e">
            <v>#N/A</v>
          </cell>
        </row>
        <row r="3410">
          <cell r="G3410" t="str">
            <v>FALTA</v>
          </cell>
          <cell r="H3410" t="str">
            <v>006584</v>
          </cell>
          <cell r="AP3410" t="str">
            <v>FATURAMENTO</v>
          </cell>
          <cell r="AQ3410">
            <v>24.125</v>
          </cell>
          <cell r="AR3410">
            <v>0</v>
          </cell>
          <cell r="AS3410">
            <v>48.25</v>
          </cell>
          <cell r="BA3410" t="str">
            <v>MECANICA</v>
          </cell>
        </row>
        <row r="3411">
          <cell r="G3411" t="str">
            <v>SEPARADO</v>
          </cell>
          <cell r="H3411" t="str">
            <v>006584</v>
          </cell>
          <cell r="AP3411" t="str">
            <v>PA</v>
          </cell>
          <cell r="AQ3411">
            <v>8548.9321</v>
          </cell>
          <cell r="AS3411">
            <v>8548.9321</v>
          </cell>
          <cell r="BA3411" t="str">
            <v>ELETRICA</v>
          </cell>
        </row>
        <row r="3412">
          <cell r="G3412" t="str">
            <v>FALTA</v>
          </cell>
          <cell r="H3412" t="str">
            <v>006584</v>
          </cell>
          <cell r="AP3412" t="str">
            <v>PAGO</v>
          </cell>
          <cell r="AQ3412">
            <v>4.1500000000000004</v>
          </cell>
          <cell r="AR3412">
            <v>0</v>
          </cell>
          <cell r="AS3412">
            <v>16.600000000000001</v>
          </cell>
          <cell r="BA3412" t="str">
            <v>MECANICA</v>
          </cell>
        </row>
        <row r="3413">
          <cell r="G3413" t="str">
            <v>SEPARADO</v>
          </cell>
          <cell r="H3413" t="str">
            <v>006584</v>
          </cell>
          <cell r="AP3413" t="str">
            <v>PA</v>
          </cell>
          <cell r="AQ3413">
            <v>28</v>
          </cell>
          <cell r="AR3413">
            <v>6.5000000000000002E-2</v>
          </cell>
          <cell r="AS3413">
            <v>29.82</v>
          </cell>
          <cell r="BA3413" t="str">
            <v>MECANICA</v>
          </cell>
        </row>
        <row r="3414">
          <cell r="G3414" t="str">
            <v>FÁBRICA</v>
          </cell>
          <cell r="H3414" t="str">
            <v>006584</v>
          </cell>
          <cell r="AP3414" t="str">
            <v>PA</v>
          </cell>
          <cell r="AQ3414">
            <v>5</v>
          </cell>
          <cell r="AR3414">
            <v>0</v>
          </cell>
          <cell r="AS3414">
            <v>5</v>
          </cell>
          <cell r="BA3414" t="str">
            <v>MECANICA</v>
          </cell>
        </row>
        <row r="3415">
          <cell r="G3415" t="str">
            <v>FÁBRICA</v>
          </cell>
          <cell r="H3415" t="str">
            <v>006584</v>
          </cell>
          <cell r="AP3415" t="str">
            <v>PA</v>
          </cell>
          <cell r="AQ3415">
            <v>6</v>
          </cell>
          <cell r="AR3415">
            <v>0</v>
          </cell>
          <cell r="AS3415">
            <v>6</v>
          </cell>
          <cell r="BA3415" t="str">
            <v>MECANICA</v>
          </cell>
        </row>
        <row r="3416">
          <cell r="G3416" t="str">
            <v>KANBAN</v>
          </cell>
          <cell r="H3416" t="str">
            <v>006584</v>
          </cell>
          <cell r="AP3416" t="str">
            <v>PA</v>
          </cell>
          <cell r="AQ3416">
            <v>102.78</v>
          </cell>
          <cell r="AS3416">
            <v>61.667999999999999</v>
          </cell>
          <cell r="BA3416" t="str">
            <v>KANBAN</v>
          </cell>
        </row>
        <row r="3417">
          <cell r="G3417" t="str">
            <v>KANBAN</v>
          </cell>
          <cell r="H3417" t="str">
            <v>006584</v>
          </cell>
          <cell r="AP3417" t="str">
            <v>PA</v>
          </cell>
          <cell r="AQ3417">
            <v>138.6</v>
          </cell>
          <cell r="AS3417">
            <v>83.16</v>
          </cell>
          <cell r="BA3417" t="str">
            <v>KANBAN</v>
          </cell>
        </row>
        <row r="3418">
          <cell r="G3418" t="str">
            <v>SEPARADO</v>
          </cell>
          <cell r="H3418" t="str">
            <v>006584</v>
          </cell>
          <cell r="AP3418" t="str">
            <v>PA</v>
          </cell>
          <cell r="AQ3418">
            <v>25322.58</v>
          </cell>
          <cell r="AR3418">
            <v>0</v>
          </cell>
          <cell r="AS3418">
            <v>25322.58</v>
          </cell>
          <cell r="BA3418" t="str">
            <v>MOTOR</v>
          </cell>
        </row>
        <row r="3419">
          <cell r="G3419" t="str">
            <v>SEPARADO</v>
          </cell>
          <cell r="H3419" t="str">
            <v>006584</v>
          </cell>
          <cell r="AP3419" t="str">
            <v>PA</v>
          </cell>
          <cell r="AQ3419">
            <v>10554.29</v>
          </cell>
          <cell r="AR3419">
            <v>0</v>
          </cell>
          <cell r="AS3419">
            <v>10554.29</v>
          </cell>
          <cell r="BA3419" t="str">
            <v>ALTERNADOR</v>
          </cell>
        </row>
        <row r="3420">
          <cell r="G3420" t="str">
            <v>SEPARADO</v>
          </cell>
          <cell r="H3420" t="str">
            <v>006584</v>
          </cell>
          <cell r="AP3420" t="str">
            <v>PA</v>
          </cell>
          <cell r="AQ3420">
            <v>900</v>
          </cell>
          <cell r="AR3420">
            <v>0</v>
          </cell>
          <cell r="AS3420">
            <v>900</v>
          </cell>
          <cell r="BA3420" t="e">
            <v>#N/A</v>
          </cell>
        </row>
        <row r="3421">
          <cell r="G3421" t="str">
            <v>SEPARADO</v>
          </cell>
          <cell r="H3421" t="str">
            <v>006584</v>
          </cell>
          <cell r="AP3421" t="str">
            <v>PA</v>
          </cell>
          <cell r="AQ3421">
            <v>48</v>
          </cell>
          <cell r="AR3421">
            <v>0</v>
          </cell>
          <cell r="AS3421">
            <v>48</v>
          </cell>
          <cell r="BA3421" t="str">
            <v>SHEET METAL</v>
          </cell>
        </row>
        <row r="3422">
          <cell r="G3422" t="str">
            <v>SEPARADO</v>
          </cell>
          <cell r="H3422" t="str">
            <v>006584</v>
          </cell>
          <cell r="AP3422" t="str">
            <v>FATURAMENTO</v>
          </cell>
          <cell r="AQ3422">
            <v>72.375</v>
          </cell>
          <cell r="AR3422">
            <v>0</v>
          </cell>
          <cell r="AS3422">
            <v>72.375</v>
          </cell>
          <cell r="BA3422" t="str">
            <v>MECANICA</v>
          </cell>
        </row>
        <row r="3423">
          <cell r="G3423" t="str">
            <v>SEPARADO</v>
          </cell>
          <cell r="H3423" t="str">
            <v>006584</v>
          </cell>
          <cell r="AP3423" t="str">
            <v>FATURAMENTO</v>
          </cell>
          <cell r="AQ3423">
            <v>33.774999999999999</v>
          </cell>
          <cell r="AR3423">
            <v>0</v>
          </cell>
          <cell r="AS3423">
            <v>67.55</v>
          </cell>
          <cell r="BA3423" t="str">
            <v>MECANICA</v>
          </cell>
        </row>
        <row r="3424">
          <cell r="G3424" t="str">
            <v>FALTA</v>
          </cell>
          <cell r="H3424" t="str">
            <v>006584</v>
          </cell>
          <cell r="AP3424" t="str">
            <v>PAGO</v>
          </cell>
          <cell r="AQ3424">
            <v>1563.79</v>
          </cell>
          <cell r="AR3424">
            <v>0</v>
          </cell>
          <cell r="AS3424">
            <v>1563.79</v>
          </cell>
          <cell r="BA3424" t="str">
            <v>MECANICA</v>
          </cell>
        </row>
        <row r="3425">
          <cell r="G3425" t="str">
            <v>SEPARADO</v>
          </cell>
          <cell r="H3425" t="str">
            <v>006584</v>
          </cell>
          <cell r="AP3425" t="str">
            <v>FATURAMENTO</v>
          </cell>
          <cell r="AQ3425">
            <v>33.774999999999999</v>
          </cell>
          <cell r="AR3425">
            <v>0</v>
          </cell>
          <cell r="AS3425">
            <v>67.55</v>
          </cell>
          <cell r="BA3425" t="str">
            <v>MECANICA</v>
          </cell>
        </row>
        <row r="3426">
          <cell r="G3426" t="str">
            <v>SEPARADO</v>
          </cell>
          <cell r="H3426" t="str">
            <v>006584</v>
          </cell>
          <cell r="AP3426" t="str">
            <v>FATURAMENTO</v>
          </cell>
          <cell r="AQ3426">
            <v>33.774999999999999</v>
          </cell>
          <cell r="AR3426">
            <v>0</v>
          </cell>
          <cell r="AS3426">
            <v>33.774999999999999</v>
          </cell>
          <cell r="BA3426" t="str">
            <v>SHEET METAL</v>
          </cell>
        </row>
        <row r="3427">
          <cell r="G3427" t="str">
            <v>FALTA</v>
          </cell>
          <cell r="H3427" t="str">
            <v>006584</v>
          </cell>
          <cell r="AP3427" t="str">
            <v>PAGO</v>
          </cell>
          <cell r="AQ3427">
            <v>145</v>
          </cell>
          <cell r="AR3427">
            <v>0</v>
          </cell>
          <cell r="AS3427">
            <v>145</v>
          </cell>
          <cell r="BA3427" t="str">
            <v>SHEET METAL</v>
          </cell>
        </row>
        <row r="3428">
          <cell r="G3428" t="str">
            <v>FALTA</v>
          </cell>
          <cell r="H3428" t="str">
            <v>006584</v>
          </cell>
          <cell r="AP3428" t="str">
            <v>PAGO</v>
          </cell>
          <cell r="AQ3428">
            <v>450</v>
          </cell>
          <cell r="AR3428">
            <v>0</v>
          </cell>
          <cell r="AS3428">
            <v>450</v>
          </cell>
          <cell r="BA3428" t="str">
            <v>ELETRICA</v>
          </cell>
        </row>
        <row r="3429">
          <cell r="G3429" t="str">
            <v>SEPARADO</v>
          </cell>
          <cell r="H3429" t="str">
            <v>006584</v>
          </cell>
          <cell r="AP3429" t="str">
            <v>FATURAMENTO</v>
          </cell>
          <cell r="AQ3429">
            <v>96.5</v>
          </cell>
          <cell r="AR3429">
            <v>0</v>
          </cell>
          <cell r="AS3429">
            <v>96.5</v>
          </cell>
          <cell r="BA3429" t="e">
            <v>#N/A</v>
          </cell>
        </row>
        <row r="3430">
          <cell r="G3430" t="str">
            <v>SEPARADO</v>
          </cell>
          <cell r="H3430" t="str">
            <v>006584</v>
          </cell>
          <cell r="AP3430" t="str">
            <v>FATURAMENTO</v>
          </cell>
          <cell r="AQ3430">
            <v>91.674999999999997</v>
          </cell>
          <cell r="AR3430">
            <v>0</v>
          </cell>
          <cell r="AS3430">
            <v>91.674999999999997</v>
          </cell>
          <cell r="BA3430" t="e">
            <v>#N/A</v>
          </cell>
        </row>
        <row r="3431">
          <cell r="G3431" t="str">
            <v>SEPARADO</v>
          </cell>
          <cell r="H3431" t="str">
            <v>006584</v>
          </cell>
          <cell r="AP3431" t="str">
            <v>FATURAMENTO</v>
          </cell>
          <cell r="AQ3431">
            <v>3377.5</v>
          </cell>
          <cell r="AR3431">
            <v>0</v>
          </cell>
          <cell r="AS3431">
            <v>3377.5</v>
          </cell>
          <cell r="BA3431" t="str">
            <v>CARENAGEM</v>
          </cell>
        </row>
        <row r="3432">
          <cell r="G3432" t="str">
            <v>SEPARADO</v>
          </cell>
          <cell r="H3432" t="str">
            <v>006584</v>
          </cell>
          <cell r="AP3432" t="str">
            <v>PAGO</v>
          </cell>
          <cell r="AQ3432">
            <v>1363.04</v>
          </cell>
          <cell r="AR3432">
            <v>6.5000000000000002E-2</v>
          </cell>
          <cell r="AS3432">
            <v>1451.6376</v>
          </cell>
          <cell r="BA3432" t="str">
            <v>MECANICA</v>
          </cell>
        </row>
        <row r="3433">
          <cell r="G3433" t="str">
            <v>SEPARADO</v>
          </cell>
          <cell r="H3433" t="str">
            <v>006584</v>
          </cell>
          <cell r="AP3433" t="str">
            <v>PA</v>
          </cell>
          <cell r="AQ3433">
            <v>772.34</v>
          </cell>
          <cell r="AR3433">
            <v>6.5000000000000002E-2</v>
          </cell>
          <cell r="AS3433">
            <v>822.5421</v>
          </cell>
          <cell r="BA3433" t="str">
            <v>MECANICA</v>
          </cell>
        </row>
        <row r="3434">
          <cell r="G3434" t="str">
            <v>SEPARADO</v>
          </cell>
          <cell r="H3434" t="str">
            <v>006584</v>
          </cell>
          <cell r="AP3434" t="str">
            <v>PAGO</v>
          </cell>
          <cell r="AQ3434">
            <v>209.6</v>
          </cell>
          <cell r="AR3434">
            <v>0</v>
          </cell>
          <cell r="AS3434">
            <v>209.6</v>
          </cell>
          <cell r="BA3434" t="str">
            <v>ELETRICA</v>
          </cell>
        </row>
        <row r="3435">
          <cell r="G3435" t="str">
            <v>SEPARADO</v>
          </cell>
          <cell r="H3435" t="str">
            <v>006584</v>
          </cell>
          <cell r="AP3435" t="str">
            <v>PA</v>
          </cell>
          <cell r="AQ3435">
            <v>441</v>
          </cell>
          <cell r="AR3435">
            <v>0</v>
          </cell>
          <cell r="AS3435">
            <v>441</v>
          </cell>
          <cell r="BA3435" t="str">
            <v>MECANICA</v>
          </cell>
        </row>
        <row r="3436">
          <cell r="G3436" t="str">
            <v>SEPARADO</v>
          </cell>
          <cell r="H3436" t="str">
            <v>006584</v>
          </cell>
          <cell r="AP3436" t="str">
            <v>PA</v>
          </cell>
          <cell r="AQ3436">
            <v>900</v>
          </cell>
          <cell r="AR3436">
            <v>3.2500000000000001E-2</v>
          </cell>
          <cell r="AS3436">
            <v>929.25</v>
          </cell>
          <cell r="BA3436" t="str">
            <v>MECANICA</v>
          </cell>
        </row>
        <row r="3437">
          <cell r="G3437" t="str">
            <v>SEPARADO</v>
          </cell>
          <cell r="H3437" t="str">
            <v>006584</v>
          </cell>
          <cell r="AP3437" t="str">
            <v>FATURAMENTO</v>
          </cell>
          <cell r="AQ3437">
            <v>965</v>
          </cell>
          <cell r="AR3437">
            <v>0</v>
          </cell>
          <cell r="AS3437">
            <v>965</v>
          </cell>
          <cell r="BA3437" t="str">
            <v>BASE</v>
          </cell>
        </row>
        <row r="3438">
          <cell r="G3438" t="str">
            <v>SEPARADO</v>
          </cell>
          <cell r="H3438" t="str">
            <v>006584</v>
          </cell>
          <cell r="AP3438" t="str">
            <v>PA</v>
          </cell>
          <cell r="AQ3438">
            <v>103.7</v>
          </cell>
          <cell r="AR3438">
            <v>0</v>
          </cell>
          <cell r="AS3438">
            <v>414.8</v>
          </cell>
          <cell r="BA3438" t="str">
            <v>MECANICA</v>
          </cell>
        </row>
        <row r="3439">
          <cell r="G3439" t="str">
            <v>SEPARADO</v>
          </cell>
          <cell r="H3439" t="str">
            <v>006584</v>
          </cell>
          <cell r="AP3439" t="str">
            <v>FATURAMENTO</v>
          </cell>
          <cell r="AQ3439">
            <v>241.25</v>
          </cell>
          <cell r="AR3439">
            <v>0</v>
          </cell>
          <cell r="AS3439">
            <v>241.25</v>
          </cell>
          <cell r="BA3439" t="e">
            <v>#N/A</v>
          </cell>
        </row>
        <row r="3440">
          <cell r="G3440" t="str">
            <v>SEPARADO</v>
          </cell>
          <cell r="H3440" t="str">
            <v>006584</v>
          </cell>
          <cell r="AP3440" t="str">
            <v>FATURAMENTO</v>
          </cell>
          <cell r="AQ3440">
            <v>241.25</v>
          </cell>
          <cell r="AR3440">
            <v>0</v>
          </cell>
          <cell r="AS3440">
            <v>241.25</v>
          </cell>
          <cell r="BA3440" t="e">
            <v>#N/A</v>
          </cell>
        </row>
        <row r="3441">
          <cell r="G3441" t="str">
            <v>SEPARADO</v>
          </cell>
          <cell r="H3441" t="str">
            <v>006584</v>
          </cell>
          <cell r="AP3441" t="str">
            <v>FATURAMENTO</v>
          </cell>
          <cell r="AQ3441">
            <v>731.47</v>
          </cell>
          <cell r="AR3441">
            <v>0</v>
          </cell>
          <cell r="AS3441">
            <v>731.47</v>
          </cell>
          <cell r="BA3441" t="e">
            <v>#N/A</v>
          </cell>
        </row>
        <row r="3442">
          <cell r="G3442" t="str">
            <v>SEPARADO</v>
          </cell>
          <cell r="H3442" t="str">
            <v>006584</v>
          </cell>
          <cell r="AP3442" t="str">
            <v>PA</v>
          </cell>
          <cell r="AQ3442">
            <v>6.4</v>
          </cell>
          <cell r="AR3442">
            <v>0</v>
          </cell>
          <cell r="AS3442">
            <v>19.200000000000003</v>
          </cell>
          <cell r="BA3442" t="str">
            <v>MECANICA</v>
          </cell>
        </row>
        <row r="3443">
          <cell r="G3443" t="str">
            <v>SEPARADO</v>
          </cell>
          <cell r="H3443" t="str">
            <v>006584</v>
          </cell>
          <cell r="AP3443" t="str">
            <v>FATURAMENTO</v>
          </cell>
          <cell r="AQ3443">
            <v>33.774999999999999</v>
          </cell>
          <cell r="AR3443">
            <v>0</v>
          </cell>
          <cell r="AS3443">
            <v>33.774999999999999</v>
          </cell>
          <cell r="BA3443" t="e">
            <v>#N/A</v>
          </cell>
        </row>
        <row r="3444">
          <cell r="G3444" t="str">
            <v>SEPARADO</v>
          </cell>
          <cell r="H3444" t="str">
            <v>006584</v>
          </cell>
          <cell r="AP3444" t="str">
            <v>FATURAMENTO</v>
          </cell>
          <cell r="AQ3444">
            <v>33.774999999999999</v>
          </cell>
          <cell r="AR3444">
            <v>0</v>
          </cell>
          <cell r="AS3444">
            <v>33.774999999999999</v>
          </cell>
          <cell r="BA3444" t="e">
            <v>#N/A</v>
          </cell>
        </row>
        <row r="3445">
          <cell r="G3445" t="str">
            <v>SEPARADO</v>
          </cell>
          <cell r="H3445" t="str">
            <v>006584</v>
          </cell>
          <cell r="AP3445" t="str">
            <v>FATURAMENTO</v>
          </cell>
          <cell r="AQ3445">
            <v>24.125</v>
          </cell>
          <cell r="AR3445">
            <v>0</v>
          </cell>
          <cell r="AS3445">
            <v>24.125</v>
          </cell>
          <cell r="BA3445" t="e">
            <v>#N/A</v>
          </cell>
        </row>
        <row r="3446">
          <cell r="G3446" t="str">
            <v>SEPARADO</v>
          </cell>
          <cell r="H3446" t="str">
            <v>006584</v>
          </cell>
          <cell r="AP3446" t="str">
            <v>FATURAMENTO</v>
          </cell>
          <cell r="AQ3446">
            <v>33.774999999999999</v>
          </cell>
          <cell r="AR3446">
            <v>0</v>
          </cell>
          <cell r="AS3446">
            <v>33.774999999999999</v>
          </cell>
          <cell r="BA3446" t="e">
            <v>#N/A</v>
          </cell>
        </row>
        <row r="3447">
          <cell r="G3447" t="str">
            <v>SEPARADO</v>
          </cell>
          <cell r="H3447" t="str">
            <v>006584</v>
          </cell>
          <cell r="AP3447" t="str">
            <v>PA</v>
          </cell>
          <cell r="AQ3447">
            <v>313.24</v>
          </cell>
          <cell r="AR3447">
            <v>6.5000000000000002E-2</v>
          </cell>
          <cell r="AS3447">
            <v>333.60059999999999</v>
          </cell>
          <cell r="BA3447" t="e">
            <v>#N/A</v>
          </cell>
        </row>
        <row r="3448">
          <cell r="G3448" t="str">
            <v>RETIRADO</v>
          </cell>
          <cell r="H3448" t="str">
            <v>006584</v>
          </cell>
          <cell r="AP3448" t="str">
            <v>PA</v>
          </cell>
          <cell r="AQ3448">
            <v>48.61</v>
          </cell>
          <cell r="AS3448">
            <v>48.61</v>
          </cell>
          <cell r="BA3448" t="e">
            <v>#N/A</v>
          </cell>
        </row>
        <row r="3449">
          <cell r="G3449" t="str">
            <v>SEPARADO</v>
          </cell>
          <cell r="H3449" t="str">
            <v>006584</v>
          </cell>
          <cell r="AP3449" t="str">
            <v>PA</v>
          </cell>
          <cell r="AQ3449">
            <v>5.86</v>
          </cell>
          <cell r="AR3449">
            <v>0</v>
          </cell>
          <cell r="AS3449">
            <v>11.72</v>
          </cell>
          <cell r="BA3449" t="e">
            <v>#N/A</v>
          </cell>
        </row>
        <row r="3450">
          <cell r="G3450" t="str">
            <v>SEPARADO</v>
          </cell>
          <cell r="H3450" t="str">
            <v>006584</v>
          </cell>
          <cell r="AP3450" t="str">
            <v>PA</v>
          </cell>
          <cell r="AQ3450">
            <v>91</v>
          </cell>
          <cell r="AR3450">
            <v>6.5000000000000002E-2</v>
          </cell>
          <cell r="AS3450">
            <v>290.745</v>
          </cell>
          <cell r="BA3450" t="e">
            <v>#N/A</v>
          </cell>
        </row>
        <row r="3451">
          <cell r="G3451" t="str">
            <v>FALTA</v>
          </cell>
          <cell r="H3451" t="str">
            <v>006584</v>
          </cell>
          <cell r="AP3451" t="str">
            <v>PAGO</v>
          </cell>
          <cell r="AQ3451">
            <v>9.33</v>
          </cell>
          <cell r="AR3451">
            <v>9.7500000000000003E-2</v>
          </cell>
          <cell r="AS3451">
            <v>20.47935</v>
          </cell>
          <cell r="BA3451" t="str">
            <v>ELETRICA</v>
          </cell>
        </row>
        <row r="3452">
          <cell r="G3452" t="str">
            <v>SEPARADO</v>
          </cell>
          <cell r="H3452" t="str">
            <v>006584</v>
          </cell>
          <cell r="AP3452" t="str">
            <v>PA</v>
          </cell>
          <cell r="AQ3452">
            <v>78.838709677419303</v>
          </cell>
          <cell r="AR3452">
            <v>0</v>
          </cell>
          <cell r="AS3452">
            <v>78.838709677419303</v>
          </cell>
          <cell r="BA3452" t="e">
            <v>#N/A</v>
          </cell>
        </row>
        <row r="3453">
          <cell r="G3453" t="str">
            <v>SEPARADO</v>
          </cell>
          <cell r="H3453" t="str">
            <v>006584</v>
          </cell>
          <cell r="AP3453" t="str">
            <v>PA</v>
          </cell>
          <cell r="AQ3453">
            <v>5.58</v>
          </cell>
          <cell r="AS3453">
            <v>66.960000000000008</v>
          </cell>
          <cell r="BA3453" t="str">
            <v>KANBAN</v>
          </cell>
        </row>
        <row r="3454">
          <cell r="G3454" t="str">
            <v>SEPARADO</v>
          </cell>
          <cell r="H3454" t="str">
            <v>006584</v>
          </cell>
          <cell r="AP3454" t="str">
            <v>PA</v>
          </cell>
          <cell r="AQ3454">
            <v>5.1099999999999994</v>
          </cell>
          <cell r="AS3454">
            <v>40.879999999999995</v>
          </cell>
          <cell r="BA3454" t="str">
            <v>KANBAN</v>
          </cell>
        </row>
        <row r="3455">
          <cell r="G3455" t="str">
            <v>KANBAN</v>
          </cell>
          <cell r="H3455" t="str">
            <v>006584</v>
          </cell>
          <cell r="AP3455" t="str">
            <v>PA</v>
          </cell>
          <cell r="AQ3455">
            <v>0.85</v>
          </cell>
          <cell r="AR3455">
            <v>0</v>
          </cell>
          <cell r="AS3455">
            <v>17</v>
          </cell>
          <cell r="BA3455" t="e">
            <v>#N/A</v>
          </cell>
        </row>
        <row r="3456">
          <cell r="G3456" t="str">
            <v>SEPARADO</v>
          </cell>
          <cell r="H3456" t="str">
            <v>006584</v>
          </cell>
          <cell r="AP3456" t="str">
            <v>PA</v>
          </cell>
          <cell r="AQ3456">
            <v>26.88</v>
          </cell>
          <cell r="AR3456">
            <v>0</v>
          </cell>
          <cell r="AS3456">
            <v>53.76</v>
          </cell>
          <cell r="BA3456" t="str">
            <v>MECANICA</v>
          </cell>
        </row>
        <row r="3457">
          <cell r="G3457" t="str">
            <v>FALTA</v>
          </cell>
          <cell r="H3457" t="str">
            <v>006584</v>
          </cell>
          <cell r="AP3457" t="str">
            <v>PAGO</v>
          </cell>
          <cell r="AQ3457">
            <v>26.88</v>
          </cell>
          <cell r="AR3457">
            <v>0</v>
          </cell>
          <cell r="AS3457">
            <v>26.88</v>
          </cell>
          <cell r="BA3457" t="str">
            <v>MECANICA</v>
          </cell>
        </row>
        <row r="3458">
          <cell r="G3458" t="str">
            <v>FALTA</v>
          </cell>
          <cell r="H3458" t="str">
            <v>006584</v>
          </cell>
          <cell r="AP3458" t="str">
            <v>ENTRADA DE NF</v>
          </cell>
          <cell r="AQ3458">
            <v>8.34</v>
          </cell>
          <cell r="AR3458">
            <v>0</v>
          </cell>
          <cell r="AS3458">
            <v>8.34</v>
          </cell>
          <cell r="BA3458" t="str">
            <v>MECANICA</v>
          </cell>
        </row>
        <row r="3459">
          <cell r="G3459" t="str">
            <v>SEPARADO</v>
          </cell>
          <cell r="H3459" t="str">
            <v>006584</v>
          </cell>
          <cell r="AP3459" t="str">
            <v>PA</v>
          </cell>
          <cell r="AQ3459">
            <v>26.88</v>
          </cell>
          <cell r="AR3459">
            <v>0</v>
          </cell>
          <cell r="AS3459">
            <v>26.88</v>
          </cell>
          <cell r="BA3459" t="str">
            <v>MECANICA</v>
          </cell>
        </row>
        <row r="3460">
          <cell r="G3460" t="str">
            <v>FALTA</v>
          </cell>
          <cell r="H3460" t="str">
            <v>006584</v>
          </cell>
          <cell r="AP3460" t="str">
            <v>PAGO</v>
          </cell>
          <cell r="AQ3460">
            <v>26.88</v>
          </cell>
          <cell r="AR3460">
            <v>0</v>
          </cell>
          <cell r="AS3460">
            <v>53.76</v>
          </cell>
          <cell r="BA3460" t="str">
            <v>MECANICA</v>
          </cell>
        </row>
        <row r="3461">
          <cell r="G3461" t="str">
            <v>SEPARADO</v>
          </cell>
          <cell r="H3461" t="str">
            <v>006584</v>
          </cell>
          <cell r="AP3461" t="str">
            <v>PA</v>
          </cell>
          <cell r="AQ3461">
            <v>26.88</v>
          </cell>
          <cell r="AR3461">
            <v>0</v>
          </cell>
          <cell r="AS3461">
            <v>26.88</v>
          </cell>
          <cell r="BA3461" t="str">
            <v>MECANICA</v>
          </cell>
        </row>
        <row r="3462">
          <cell r="G3462" t="str">
            <v>SEPARADO</v>
          </cell>
          <cell r="H3462" t="str">
            <v>006584</v>
          </cell>
          <cell r="AP3462" t="str">
            <v>PA</v>
          </cell>
          <cell r="AQ3462">
            <v>26.88</v>
          </cell>
          <cell r="AR3462">
            <v>0</v>
          </cell>
          <cell r="AS3462">
            <v>26.88</v>
          </cell>
          <cell r="BA3462" t="str">
            <v>MECANICA</v>
          </cell>
        </row>
        <row r="3463">
          <cell r="G3463" t="str">
            <v>FALTA</v>
          </cell>
          <cell r="H3463" t="str">
            <v>006584</v>
          </cell>
          <cell r="AP3463" t="str">
            <v>PAGO</v>
          </cell>
          <cell r="AQ3463">
            <v>26.88</v>
          </cell>
          <cell r="AR3463">
            <v>0</v>
          </cell>
          <cell r="AS3463">
            <v>26.88</v>
          </cell>
          <cell r="BA3463" t="str">
            <v>MECANICA</v>
          </cell>
        </row>
        <row r="3464">
          <cell r="G3464" t="str">
            <v>FALTA</v>
          </cell>
          <cell r="H3464" t="str">
            <v>006584</v>
          </cell>
          <cell r="AP3464" t="str">
            <v>PAGO</v>
          </cell>
          <cell r="AQ3464">
            <v>26.88</v>
          </cell>
          <cell r="AR3464">
            <v>0</v>
          </cell>
          <cell r="AS3464">
            <v>26.88</v>
          </cell>
          <cell r="BA3464" t="str">
            <v>MECANICA</v>
          </cell>
        </row>
        <row r="3465">
          <cell r="G3465" t="str">
            <v>SEPARADO</v>
          </cell>
          <cell r="H3465" t="str">
            <v>006584</v>
          </cell>
          <cell r="AP3465" t="str">
            <v>PA</v>
          </cell>
          <cell r="AQ3465">
            <v>26.88</v>
          </cell>
          <cell r="AR3465">
            <v>0</v>
          </cell>
          <cell r="AS3465">
            <v>26.88</v>
          </cell>
          <cell r="BA3465" t="str">
            <v>MECANICA</v>
          </cell>
        </row>
        <row r="3466">
          <cell r="G3466" t="str">
            <v>FALTA</v>
          </cell>
          <cell r="H3466" t="str">
            <v>006584</v>
          </cell>
          <cell r="AP3466" t="str">
            <v>PAGO</v>
          </cell>
          <cell r="AQ3466">
            <v>4.1500000000000004</v>
          </cell>
          <cell r="AR3466">
            <v>0</v>
          </cell>
          <cell r="AS3466">
            <v>8.3000000000000007</v>
          </cell>
          <cell r="BA3466" t="str">
            <v>MECANICA</v>
          </cell>
        </row>
        <row r="3467">
          <cell r="G3467" t="str">
            <v>SEPARADO</v>
          </cell>
          <cell r="H3467" t="str">
            <v>006584</v>
          </cell>
          <cell r="AP3467" t="str">
            <v>PA</v>
          </cell>
          <cell r="AQ3467">
            <v>0</v>
          </cell>
          <cell r="AS3467">
            <v>0</v>
          </cell>
          <cell r="BA3467" t="str">
            <v>KANBAN</v>
          </cell>
        </row>
        <row r="3468">
          <cell r="G3468" t="str">
            <v>SEPARADO</v>
          </cell>
          <cell r="H3468" t="str">
            <v>006584</v>
          </cell>
          <cell r="AP3468" t="str">
            <v>PA</v>
          </cell>
          <cell r="AQ3468">
            <v>88.15</v>
          </cell>
          <cell r="AR3468">
            <v>0</v>
          </cell>
          <cell r="AS3468">
            <v>88.15</v>
          </cell>
          <cell r="BA3468" t="str">
            <v>MECANICA</v>
          </cell>
        </row>
        <row r="3469">
          <cell r="G3469" t="str">
            <v>SEPARADO</v>
          </cell>
          <cell r="H3469" t="str">
            <v>006584</v>
          </cell>
          <cell r="AP3469" t="str">
            <v>PAGO</v>
          </cell>
          <cell r="AQ3469">
            <v>62.82</v>
          </cell>
          <cell r="AR3469">
            <v>0</v>
          </cell>
          <cell r="AS3469">
            <v>62.82</v>
          </cell>
          <cell r="BA3469" t="str">
            <v>MECANICA</v>
          </cell>
        </row>
        <row r="3470">
          <cell r="G3470" t="str">
            <v>SEPARADO</v>
          </cell>
          <cell r="H3470" t="str">
            <v>006584</v>
          </cell>
          <cell r="AP3470" t="str">
            <v>PA</v>
          </cell>
          <cell r="AQ3470">
            <v>27.95</v>
          </cell>
          <cell r="AR3470">
            <v>6.5000000000000002E-2</v>
          </cell>
          <cell r="AS3470">
            <v>29.766749999999998</v>
          </cell>
          <cell r="BA3470" t="str">
            <v>ELETRICA</v>
          </cell>
        </row>
        <row r="3471">
          <cell r="G3471" t="str">
            <v>SEPARADO</v>
          </cell>
          <cell r="H3471" t="str">
            <v>006584</v>
          </cell>
          <cell r="AP3471" t="str">
            <v>PA</v>
          </cell>
          <cell r="AQ3471">
            <v>1.02</v>
          </cell>
          <cell r="AR3471">
            <v>0</v>
          </cell>
          <cell r="AS3471">
            <v>3.06</v>
          </cell>
          <cell r="BA3471" t="str">
            <v>ELETRICA</v>
          </cell>
        </row>
        <row r="3472">
          <cell r="G3472" t="str">
            <v>SEPARADO</v>
          </cell>
          <cell r="H3472" t="str">
            <v>006584</v>
          </cell>
          <cell r="AP3472" t="str">
            <v>PA</v>
          </cell>
          <cell r="AQ3472">
            <v>0</v>
          </cell>
          <cell r="AS3472">
            <v>0</v>
          </cell>
          <cell r="BA3472" t="str">
            <v>ELETRICA</v>
          </cell>
        </row>
        <row r="3473">
          <cell r="G3473" t="str">
            <v>SEPARADO</v>
          </cell>
          <cell r="H3473" t="str">
            <v>006584</v>
          </cell>
          <cell r="AP3473" t="str">
            <v>PA</v>
          </cell>
          <cell r="AQ3473">
            <v>10.2811</v>
          </cell>
          <cell r="AS3473">
            <v>5.1405500000000002</v>
          </cell>
          <cell r="BA3473" t="str">
            <v>KANBAN</v>
          </cell>
        </row>
        <row r="3474">
          <cell r="G3474" t="str">
            <v>SEPARADO</v>
          </cell>
          <cell r="H3474" t="str">
            <v>006584</v>
          </cell>
          <cell r="AP3474" t="str">
            <v>PA</v>
          </cell>
          <cell r="AQ3474">
            <v>40.83</v>
          </cell>
          <cell r="AR3474">
            <v>9.7500000000000003E-2</v>
          </cell>
          <cell r="AS3474">
            <v>44.810924999999997</v>
          </cell>
          <cell r="BA3474" t="e">
            <v>#N/A</v>
          </cell>
        </row>
        <row r="3475">
          <cell r="G3475" t="str">
            <v>SEPARADO</v>
          </cell>
          <cell r="H3475" t="str">
            <v>006584</v>
          </cell>
          <cell r="AP3475" t="str">
            <v>FATURAMENTO</v>
          </cell>
          <cell r="AQ3475">
            <v>27.02</v>
          </cell>
          <cell r="AR3475">
            <v>0</v>
          </cell>
          <cell r="AS3475">
            <v>27.02</v>
          </cell>
          <cell r="BA3475" t="e">
            <v>#N/A</v>
          </cell>
        </row>
        <row r="3476">
          <cell r="G3476" t="str">
            <v>SEPARADO</v>
          </cell>
          <cell r="H3476" t="str">
            <v>006584</v>
          </cell>
          <cell r="AP3476" t="str">
            <v>PA</v>
          </cell>
          <cell r="AQ3476">
            <v>48.61</v>
          </cell>
          <cell r="AS3476">
            <v>97.22</v>
          </cell>
          <cell r="BA3476" t="str">
            <v>ELETRICA</v>
          </cell>
        </row>
        <row r="3477">
          <cell r="G3477" t="str">
            <v>SEPARADO</v>
          </cell>
          <cell r="H3477" t="str">
            <v>006584</v>
          </cell>
          <cell r="AP3477" t="str">
            <v>PA</v>
          </cell>
          <cell r="AQ3477">
            <v>35</v>
          </cell>
          <cell r="AS3477">
            <v>35</v>
          </cell>
          <cell r="BA3477" t="e">
            <v>#N/A</v>
          </cell>
        </row>
        <row r="3478">
          <cell r="G3478" t="str">
            <v>SEPARADO</v>
          </cell>
          <cell r="H3478" t="str">
            <v>006584</v>
          </cell>
          <cell r="AP3478" t="str">
            <v>PA</v>
          </cell>
          <cell r="AQ3478">
            <v>5.86</v>
          </cell>
          <cell r="AR3478">
            <v>0</v>
          </cell>
          <cell r="AS3478">
            <v>23.44</v>
          </cell>
          <cell r="BA3478" t="e">
            <v>#N/A</v>
          </cell>
        </row>
        <row r="3479">
          <cell r="G3479" t="str">
            <v>SEPARADO</v>
          </cell>
          <cell r="H3479" t="str">
            <v>006584</v>
          </cell>
          <cell r="AP3479" t="str">
            <v>PA</v>
          </cell>
          <cell r="AQ3479">
            <v>842.74</v>
          </cell>
          <cell r="AR3479">
            <v>0</v>
          </cell>
          <cell r="AS3479">
            <v>842.74</v>
          </cell>
          <cell r="BA3479" t="str">
            <v>ELETRICA</v>
          </cell>
        </row>
        <row r="3480">
          <cell r="G3480" t="str">
            <v>SEPARADO</v>
          </cell>
          <cell r="H3480" t="str">
            <v>006584</v>
          </cell>
          <cell r="AP3480" t="str">
            <v>PA</v>
          </cell>
          <cell r="AQ3480">
            <v>466.33</v>
          </cell>
          <cell r="AR3480">
            <v>0</v>
          </cell>
          <cell r="AS3480">
            <v>466.33</v>
          </cell>
          <cell r="BA3480" t="e">
            <v>#N/A</v>
          </cell>
        </row>
        <row r="3481">
          <cell r="G3481" t="str">
            <v>FALTA</v>
          </cell>
          <cell r="H3481" t="str">
            <v>006584</v>
          </cell>
          <cell r="AP3481" t="str">
            <v>PAGO</v>
          </cell>
          <cell r="AQ3481">
            <v>5.55</v>
          </cell>
          <cell r="AR3481">
            <v>9.7500000000000003E-2</v>
          </cell>
          <cell r="AS3481">
            <v>6.0911249999999999</v>
          </cell>
          <cell r="BA3481" t="str">
            <v>SHEET METAL</v>
          </cell>
        </row>
        <row r="3482">
          <cell r="G3482" t="str">
            <v>FALTA</v>
          </cell>
          <cell r="H3482" t="str">
            <v>006584</v>
          </cell>
          <cell r="AP3482" t="str">
            <v>PAGO</v>
          </cell>
          <cell r="AQ3482">
            <v>9.33</v>
          </cell>
          <cell r="AR3482">
            <v>9.7500000000000003E-2</v>
          </cell>
          <cell r="AS3482">
            <v>10.239675</v>
          </cell>
          <cell r="BA3482" t="str">
            <v>ELETRICA</v>
          </cell>
        </row>
        <row r="3483">
          <cell r="G3483" t="str">
            <v>FALTA</v>
          </cell>
          <cell r="H3483" t="str">
            <v>006584</v>
          </cell>
          <cell r="AP3483" t="str">
            <v>PAGO</v>
          </cell>
          <cell r="AQ3483">
            <v>40.97</v>
          </cell>
          <cell r="AR3483">
            <v>9.7500000000000003E-2</v>
          </cell>
          <cell r="AS3483">
            <v>44.964574999999996</v>
          </cell>
          <cell r="BA3483" t="str">
            <v>ELETRICA</v>
          </cell>
        </row>
        <row r="3484">
          <cell r="G3484" t="str">
            <v>FÁBRICA</v>
          </cell>
          <cell r="H3484" t="str">
            <v>006584</v>
          </cell>
          <cell r="AP3484" t="str">
            <v>PA</v>
          </cell>
          <cell r="AQ3484">
            <v>25.7</v>
          </cell>
          <cell r="AS3484">
            <v>25.7</v>
          </cell>
          <cell r="BA3484" t="str">
            <v>ELETRICA</v>
          </cell>
        </row>
        <row r="3485">
          <cell r="G3485" t="str">
            <v>SEPARADO</v>
          </cell>
          <cell r="H3485" t="str">
            <v>006584</v>
          </cell>
          <cell r="AP3485" t="str">
            <v>PA</v>
          </cell>
          <cell r="AQ3485">
            <v>2.4971000000000001</v>
          </cell>
          <cell r="AR3485">
            <v>0</v>
          </cell>
          <cell r="AS3485">
            <v>60.679530000000007</v>
          </cell>
          <cell r="BA3485" t="e">
            <v>#N/A</v>
          </cell>
        </row>
        <row r="3486">
          <cell r="G3486" t="str">
            <v>SEPARADO</v>
          </cell>
          <cell r="H3486" t="str">
            <v>006584</v>
          </cell>
          <cell r="AP3486" t="str">
            <v>PA</v>
          </cell>
          <cell r="AQ3486">
            <v>16.100000000000001</v>
          </cell>
          <cell r="AS3486">
            <v>16.100000000000001</v>
          </cell>
          <cell r="BA3486" t="str">
            <v>KANBAN</v>
          </cell>
        </row>
        <row r="3487">
          <cell r="G3487" t="str">
            <v>SEPARADO</v>
          </cell>
          <cell r="H3487" t="str">
            <v>006584</v>
          </cell>
          <cell r="AP3487" t="str">
            <v>PA</v>
          </cell>
          <cell r="AQ3487">
            <v>16.39</v>
          </cell>
          <cell r="AS3487">
            <v>16.39</v>
          </cell>
          <cell r="BA3487" t="str">
            <v>KANBAN</v>
          </cell>
        </row>
        <row r="3488">
          <cell r="G3488" t="str">
            <v>SEPARADO</v>
          </cell>
          <cell r="H3488" t="str">
            <v>006584</v>
          </cell>
          <cell r="AP3488" t="str">
            <v>PAGO</v>
          </cell>
          <cell r="AQ3488">
            <v>1.9</v>
          </cell>
          <cell r="AR3488">
            <v>9.7500000000000003E-2</v>
          </cell>
          <cell r="AS3488">
            <v>14.596749999999998</v>
          </cell>
          <cell r="BA3488" t="e">
            <v>#N/A</v>
          </cell>
        </row>
        <row r="3489">
          <cell r="G3489" t="str">
            <v>RETIRADO</v>
          </cell>
          <cell r="H3489" t="str">
            <v>006584</v>
          </cell>
          <cell r="AP3489" t="str">
            <v>PAGO</v>
          </cell>
          <cell r="AQ3489">
            <v>7.42</v>
          </cell>
          <cell r="AR3489">
            <v>9.7500000000000003E-2</v>
          </cell>
          <cell r="AS3489">
            <v>8.1434499999999996</v>
          </cell>
          <cell r="BA3489" t="e">
            <v>#N/A</v>
          </cell>
        </row>
        <row r="3490">
          <cell r="G3490" t="str">
            <v>SEPARADO</v>
          </cell>
          <cell r="H3490" t="str">
            <v>006584</v>
          </cell>
          <cell r="AP3490" t="str">
            <v>PAGO</v>
          </cell>
          <cell r="AQ3490">
            <v>2.0099999999999998</v>
          </cell>
          <cell r="AR3490">
            <v>9.7500000000000003E-2</v>
          </cell>
          <cell r="AS3490">
            <v>2.2059749999999996</v>
          </cell>
          <cell r="BA3490" t="e">
            <v>#N/A</v>
          </cell>
        </row>
        <row r="3491">
          <cell r="G3491" t="str">
            <v>SEPARADO</v>
          </cell>
          <cell r="H3491" t="str">
            <v>006584</v>
          </cell>
          <cell r="AP3491" t="str">
            <v>PAGO</v>
          </cell>
          <cell r="AQ3491">
            <v>1.38</v>
          </cell>
          <cell r="AR3491">
            <v>9.7500000000000003E-2</v>
          </cell>
          <cell r="AS3491">
            <v>3.0290999999999997</v>
          </cell>
          <cell r="BA3491" t="e">
            <v>#N/A</v>
          </cell>
        </row>
        <row r="3492">
          <cell r="G3492" t="str">
            <v>FALTA</v>
          </cell>
          <cell r="H3492" t="str">
            <v>006584</v>
          </cell>
          <cell r="AP3492" t="str">
            <v>PAGO</v>
          </cell>
          <cell r="AQ3492">
            <v>2.06</v>
          </cell>
          <cell r="AR3492">
            <v>9.7500000000000003E-2</v>
          </cell>
          <cell r="AS3492">
            <v>2.26085</v>
          </cell>
          <cell r="BA3492" t="e">
            <v>#N/A</v>
          </cell>
        </row>
        <row r="3493">
          <cell r="G3493" t="str">
            <v>SEPARADO</v>
          </cell>
          <cell r="H3493" t="str">
            <v>006584</v>
          </cell>
          <cell r="AP3493" t="str">
            <v>PA</v>
          </cell>
          <cell r="AQ3493">
            <v>170.95160000000001</v>
          </cell>
          <cell r="AR3493">
            <v>0</v>
          </cell>
          <cell r="AS3493">
            <v>34.190320000000007</v>
          </cell>
          <cell r="BA3493" t="str">
            <v>ELETRICA</v>
          </cell>
        </row>
        <row r="3494">
          <cell r="G3494" t="str">
            <v>FALTA</v>
          </cell>
          <cell r="H3494" t="str">
            <v>006584</v>
          </cell>
          <cell r="AP3494" t="str">
            <v>PAGO</v>
          </cell>
          <cell r="AQ3494">
            <v>92.68</v>
          </cell>
          <cell r="AR3494">
            <v>9.7500000000000003E-2</v>
          </cell>
          <cell r="AS3494">
            <v>101.7163</v>
          </cell>
          <cell r="BA3494" t="str">
            <v>ELETRICA</v>
          </cell>
        </row>
        <row r="3495">
          <cell r="G3495" t="str">
            <v>FALTA</v>
          </cell>
          <cell r="H3495" t="str">
            <v>006584</v>
          </cell>
          <cell r="AP3495" t="str">
            <v>PAGO</v>
          </cell>
          <cell r="AQ3495">
            <v>756.87</v>
          </cell>
          <cell r="AR3495">
            <v>3.2500000000000001E-2</v>
          </cell>
          <cell r="AS3495">
            <v>1562.9365499999999</v>
          </cell>
          <cell r="BA3495" t="e">
            <v>#N/A</v>
          </cell>
        </row>
        <row r="3496">
          <cell r="G3496" t="str">
            <v>SEPARADO</v>
          </cell>
          <cell r="H3496" t="str">
            <v>006584</v>
          </cell>
          <cell r="AP3496" t="str">
            <v>PA</v>
          </cell>
          <cell r="AQ3496">
            <v>0</v>
          </cell>
          <cell r="AS3496">
            <v>0</v>
          </cell>
          <cell r="BA3496" t="e">
            <v>#N/A</v>
          </cell>
        </row>
        <row r="3497">
          <cell r="G3497" t="str">
            <v>SEPARADO</v>
          </cell>
          <cell r="H3497" t="str">
            <v>006584</v>
          </cell>
          <cell r="AP3497" t="str">
            <v>PA</v>
          </cell>
          <cell r="AQ3497">
            <v>53.25</v>
          </cell>
          <cell r="AS3497">
            <v>53.25</v>
          </cell>
          <cell r="BA3497" t="e">
            <v>#N/A</v>
          </cell>
        </row>
        <row r="3498">
          <cell r="G3498" t="str">
            <v>SEPARADO</v>
          </cell>
          <cell r="H3498" t="str">
            <v>006584</v>
          </cell>
          <cell r="AP3498" t="str">
            <v>PA</v>
          </cell>
          <cell r="AQ3498">
            <v>70.95</v>
          </cell>
          <cell r="AS3498">
            <v>53.212500000000006</v>
          </cell>
          <cell r="BA3498" t="str">
            <v>ELETRICA</v>
          </cell>
        </row>
        <row r="3499">
          <cell r="G3499" t="str">
            <v>SEPARADO</v>
          </cell>
          <cell r="H3499" t="str">
            <v>006584</v>
          </cell>
          <cell r="AP3499" t="str">
            <v>PA</v>
          </cell>
          <cell r="AQ3499">
            <v>0</v>
          </cell>
          <cell r="AS3499">
            <v>0</v>
          </cell>
          <cell r="BA3499" t="e">
            <v>#N/A</v>
          </cell>
        </row>
        <row r="3500">
          <cell r="G3500" t="str">
            <v>SEPARADO</v>
          </cell>
          <cell r="H3500" t="str">
            <v>006584</v>
          </cell>
          <cell r="AP3500" t="str">
            <v>PA</v>
          </cell>
          <cell r="AQ3500">
            <v>28.688400000000001</v>
          </cell>
          <cell r="AR3500">
            <v>9.7500000000000003E-2</v>
          </cell>
          <cell r="AS3500">
            <v>125.94207600000001</v>
          </cell>
          <cell r="BA3500" t="e">
            <v>#N/A</v>
          </cell>
        </row>
        <row r="3501">
          <cell r="G3501" t="str">
            <v>SEPARADO</v>
          </cell>
          <cell r="H3501" t="str">
            <v>006584</v>
          </cell>
          <cell r="AP3501" t="str">
            <v>PA</v>
          </cell>
          <cell r="AQ3501">
            <v>0</v>
          </cell>
          <cell r="AS3501">
            <v>0</v>
          </cell>
          <cell r="BA3501" t="e">
            <v>#N/A</v>
          </cell>
        </row>
        <row r="3502">
          <cell r="G3502" t="str">
            <v>SEPARADO</v>
          </cell>
          <cell r="H3502" t="str">
            <v>006584</v>
          </cell>
          <cell r="AP3502" t="str">
            <v>FATURAMENTO</v>
          </cell>
          <cell r="AQ3502">
            <v>0</v>
          </cell>
          <cell r="AR3502">
            <v>0</v>
          </cell>
          <cell r="AS3502">
            <v>0</v>
          </cell>
          <cell r="BA3502" t="str">
            <v>ELETRICA</v>
          </cell>
        </row>
        <row r="3503">
          <cell r="G3503" t="str">
            <v>SEPARADO</v>
          </cell>
          <cell r="H3503" t="str">
            <v>006584</v>
          </cell>
          <cell r="AP3503" t="str">
            <v>FATURAMENTO</v>
          </cell>
          <cell r="AQ3503">
            <v>0</v>
          </cell>
          <cell r="AR3503">
            <v>0</v>
          </cell>
          <cell r="AS3503">
            <v>0</v>
          </cell>
          <cell r="BA3503" t="str">
            <v>SHEET METAL</v>
          </cell>
        </row>
        <row r="3504">
          <cell r="G3504" t="str">
            <v>SEPARADO</v>
          </cell>
          <cell r="H3504" t="str">
            <v>006584</v>
          </cell>
          <cell r="AP3504" t="str">
            <v>FATURAMENTO</v>
          </cell>
          <cell r="AQ3504">
            <v>24.125</v>
          </cell>
          <cell r="AR3504">
            <v>0</v>
          </cell>
          <cell r="AS3504">
            <v>24.125</v>
          </cell>
          <cell r="BA3504" t="e">
            <v>#N/A</v>
          </cell>
        </row>
        <row r="3505">
          <cell r="G3505" t="str">
            <v>SEPARADO</v>
          </cell>
          <cell r="H3505" t="str">
            <v>006584</v>
          </cell>
          <cell r="AP3505" t="str">
            <v>FATURAMENTO</v>
          </cell>
          <cell r="AQ3505">
            <v>24.125</v>
          </cell>
          <cell r="AR3505">
            <v>0</v>
          </cell>
          <cell r="AS3505">
            <v>48.25</v>
          </cell>
          <cell r="BA3505" t="e">
            <v>#N/A</v>
          </cell>
        </row>
        <row r="3506">
          <cell r="G3506" t="str">
            <v>SEPARADO</v>
          </cell>
          <cell r="H3506" t="str">
            <v>006584</v>
          </cell>
          <cell r="AP3506" t="str">
            <v>FATURAMENTO</v>
          </cell>
          <cell r="AQ3506">
            <v>627.25</v>
          </cell>
          <cell r="AR3506">
            <v>0</v>
          </cell>
          <cell r="AS3506">
            <v>627.25</v>
          </cell>
          <cell r="BA3506" t="e">
            <v>#N/A</v>
          </cell>
        </row>
        <row r="3507">
          <cell r="G3507" t="str">
            <v>SEPARADO</v>
          </cell>
          <cell r="H3507" t="str">
            <v>006584</v>
          </cell>
          <cell r="AP3507" t="str">
            <v>PA</v>
          </cell>
          <cell r="AQ3507">
            <v>0</v>
          </cell>
          <cell r="AS3507">
            <v>0</v>
          </cell>
          <cell r="BA3507" t="e">
            <v>#N/A</v>
          </cell>
        </row>
        <row r="3508">
          <cell r="G3508" t="str">
            <v>FALTA</v>
          </cell>
          <cell r="H3508" t="str">
            <v>006584</v>
          </cell>
          <cell r="AP3508" t="str">
            <v>PAGO</v>
          </cell>
          <cell r="AQ3508">
            <v>10</v>
          </cell>
          <cell r="AR3508">
            <v>0</v>
          </cell>
          <cell r="AS3508">
            <v>10</v>
          </cell>
          <cell r="BA3508" t="e">
            <v>#N/A</v>
          </cell>
        </row>
        <row r="3509">
          <cell r="G3509" t="str">
            <v>FALTA</v>
          </cell>
          <cell r="H3509" t="str">
            <v>006584</v>
          </cell>
          <cell r="AP3509" t="str">
            <v>PAGO</v>
          </cell>
          <cell r="AQ3509">
            <v>9.85</v>
          </cell>
          <cell r="AR3509">
            <v>0</v>
          </cell>
          <cell r="AS3509">
            <v>9.85</v>
          </cell>
          <cell r="BA3509" t="e">
            <v>#N/A</v>
          </cell>
        </row>
        <row r="3510">
          <cell r="G3510" t="str">
            <v>SEPARADO</v>
          </cell>
          <cell r="H3510" t="str">
            <v>006584</v>
          </cell>
          <cell r="AP3510" t="str">
            <v>PA</v>
          </cell>
          <cell r="AQ3510">
            <v>995.11</v>
          </cell>
          <cell r="AR3510">
            <v>0</v>
          </cell>
          <cell r="AS3510">
            <v>995.11</v>
          </cell>
          <cell r="BA3510" t="str">
            <v>ELETRICA</v>
          </cell>
        </row>
        <row r="3511">
          <cell r="G3511" t="str">
            <v>SEPARADO</v>
          </cell>
          <cell r="H3511" t="str">
            <v>006586</v>
          </cell>
          <cell r="AP3511" t="str">
            <v>PA</v>
          </cell>
          <cell r="AQ3511">
            <v>210.79</v>
          </cell>
          <cell r="AS3511">
            <v>210.79</v>
          </cell>
          <cell r="BA3511" t="str">
            <v>ELETRICA</v>
          </cell>
        </row>
        <row r="3512">
          <cell r="G3512" t="str">
            <v>SEPARADO</v>
          </cell>
          <cell r="H3512" t="str">
            <v>006586</v>
          </cell>
          <cell r="AP3512" t="str">
            <v>PA</v>
          </cell>
          <cell r="AQ3512">
            <v>0</v>
          </cell>
          <cell r="AS3512">
            <v>0</v>
          </cell>
          <cell r="BA3512" t="e">
            <v>#N/A</v>
          </cell>
        </row>
        <row r="3513">
          <cell r="G3513" t="str">
            <v>SEPARADO</v>
          </cell>
          <cell r="H3513" t="str">
            <v>006586</v>
          </cell>
          <cell r="AP3513" t="str">
            <v>PA</v>
          </cell>
          <cell r="AQ3513">
            <v>53.25</v>
          </cell>
          <cell r="AS3513">
            <v>149.1</v>
          </cell>
          <cell r="BA3513" t="e">
            <v>#N/A</v>
          </cell>
        </row>
        <row r="3514">
          <cell r="G3514" t="str">
            <v>SEPARADO</v>
          </cell>
          <cell r="H3514" t="str">
            <v>006586</v>
          </cell>
          <cell r="AP3514" t="str">
            <v>PA</v>
          </cell>
          <cell r="AQ3514">
            <v>26.9</v>
          </cell>
          <cell r="AR3514">
            <v>0</v>
          </cell>
          <cell r="AS3514">
            <v>53.8</v>
          </cell>
          <cell r="BA3514" t="str">
            <v>ELETRICA</v>
          </cell>
        </row>
        <row r="3515">
          <cell r="G3515" t="str">
            <v>SEPARADO</v>
          </cell>
          <cell r="H3515" t="str">
            <v>006586</v>
          </cell>
          <cell r="AP3515" t="str">
            <v>FATURAMENTO</v>
          </cell>
          <cell r="AQ3515">
            <v>33.774999999999999</v>
          </cell>
          <cell r="AR3515">
            <v>0</v>
          </cell>
          <cell r="AS3515">
            <v>135.1</v>
          </cell>
          <cell r="BA3515">
            <v>0</v>
          </cell>
        </row>
        <row r="3516">
          <cell r="G3516" t="str">
            <v>FALTA</v>
          </cell>
          <cell r="H3516" t="str">
            <v>006586</v>
          </cell>
          <cell r="AP3516" t="str">
            <v>PAGO</v>
          </cell>
          <cell r="AQ3516">
            <v>26.88</v>
          </cell>
          <cell r="AR3516">
            <v>0</v>
          </cell>
          <cell r="AS3516">
            <v>26.88</v>
          </cell>
          <cell r="BA3516" t="str">
            <v>MECANICA</v>
          </cell>
        </row>
        <row r="3517">
          <cell r="G3517" t="str">
            <v>SEPARADO</v>
          </cell>
          <cell r="H3517" t="str">
            <v>006586</v>
          </cell>
          <cell r="AP3517" t="str">
            <v>PA</v>
          </cell>
          <cell r="AQ3517">
            <v>0</v>
          </cell>
          <cell r="AS3517">
            <v>0</v>
          </cell>
          <cell r="BA3517" t="e">
            <v>#N/A</v>
          </cell>
        </row>
        <row r="3518">
          <cell r="G3518" t="str">
            <v>KANBAN</v>
          </cell>
          <cell r="H3518" t="str">
            <v>006586</v>
          </cell>
          <cell r="AP3518" t="str">
            <v>PA</v>
          </cell>
          <cell r="AQ3518">
            <v>1.1499999999999999</v>
          </cell>
          <cell r="AS3518">
            <v>23</v>
          </cell>
          <cell r="BA3518" t="e">
            <v>#N/A</v>
          </cell>
        </row>
        <row r="3519">
          <cell r="G3519" t="str">
            <v>FALTA</v>
          </cell>
          <cell r="H3519" t="str">
            <v>006586</v>
          </cell>
          <cell r="AP3519" t="str">
            <v>FATURAMENTO</v>
          </cell>
          <cell r="AQ3519">
            <v>24.125</v>
          </cell>
          <cell r="AR3519">
            <v>0</v>
          </cell>
          <cell r="AS3519">
            <v>48.25</v>
          </cell>
          <cell r="BA3519" t="str">
            <v>MECANICA</v>
          </cell>
        </row>
        <row r="3520">
          <cell r="G3520" t="str">
            <v>SEPARADO</v>
          </cell>
          <cell r="H3520" t="str">
            <v>006586</v>
          </cell>
          <cell r="AP3520" t="str">
            <v>PA</v>
          </cell>
          <cell r="AQ3520">
            <v>8548.9321</v>
          </cell>
          <cell r="AS3520">
            <v>8548.9321</v>
          </cell>
          <cell r="BA3520" t="str">
            <v>ELETRICA</v>
          </cell>
        </row>
        <row r="3521">
          <cell r="G3521" t="str">
            <v>FALTA</v>
          </cell>
          <cell r="H3521" t="str">
            <v>006586</v>
          </cell>
          <cell r="AP3521" t="str">
            <v>PAGO</v>
          </cell>
          <cell r="AQ3521">
            <v>4.1500000000000004</v>
          </cell>
          <cell r="AR3521">
            <v>0</v>
          </cell>
          <cell r="AS3521">
            <v>16.600000000000001</v>
          </cell>
          <cell r="BA3521" t="str">
            <v>MECANICA</v>
          </cell>
        </row>
        <row r="3522">
          <cell r="G3522" t="str">
            <v>SEPARADO</v>
          </cell>
          <cell r="H3522" t="str">
            <v>006586</v>
          </cell>
          <cell r="AP3522" t="str">
            <v>PA</v>
          </cell>
          <cell r="AQ3522">
            <v>28</v>
          </cell>
          <cell r="AR3522">
            <v>6.5000000000000002E-2</v>
          </cell>
          <cell r="AS3522">
            <v>29.82</v>
          </cell>
          <cell r="BA3522" t="str">
            <v>MECANICA</v>
          </cell>
        </row>
        <row r="3523">
          <cell r="G3523" t="str">
            <v>FÁBRICA</v>
          </cell>
          <cell r="H3523" t="str">
            <v>006586</v>
          </cell>
          <cell r="AP3523" t="str">
            <v>PA</v>
          </cell>
          <cell r="AQ3523">
            <v>5</v>
          </cell>
          <cell r="AR3523">
            <v>0</v>
          </cell>
          <cell r="AS3523">
            <v>5</v>
          </cell>
          <cell r="BA3523" t="str">
            <v>MECANICA</v>
          </cell>
        </row>
        <row r="3524">
          <cell r="G3524" t="str">
            <v>FÁBRICA</v>
          </cell>
          <cell r="H3524" t="str">
            <v>006586</v>
          </cell>
          <cell r="AP3524" t="str">
            <v>PA</v>
          </cell>
          <cell r="AQ3524">
            <v>6</v>
          </cell>
          <cell r="AR3524">
            <v>0</v>
          </cell>
          <cell r="AS3524">
            <v>6</v>
          </cell>
          <cell r="BA3524" t="str">
            <v>MECANICA</v>
          </cell>
        </row>
        <row r="3525">
          <cell r="G3525" t="str">
            <v>KANBAN</v>
          </cell>
          <cell r="H3525" t="str">
            <v>006586</v>
          </cell>
          <cell r="AP3525" t="str">
            <v>PA</v>
          </cell>
          <cell r="AQ3525">
            <v>102.78</v>
          </cell>
          <cell r="AS3525">
            <v>61.667999999999999</v>
          </cell>
          <cell r="BA3525" t="str">
            <v>KANBAN</v>
          </cell>
        </row>
        <row r="3526">
          <cell r="G3526" t="str">
            <v>KANBAN</v>
          </cell>
          <cell r="H3526" t="str">
            <v>006586</v>
          </cell>
          <cell r="AP3526" t="str">
            <v>PA</v>
          </cell>
          <cell r="AQ3526">
            <v>138.6</v>
          </cell>
          <cell r="AS3526">
            <v>83.16</v>
          </cell>
          <cell r="BA3526" t="str">
            <v>KANBAN</v>
          </cell>
        </row>
        <row r="3527">
          <cell r="G3527" t="str">
            <v>SEPARADO</v>
          </cell>
          <cell r="H3527" t="str">
            <v>006586</v>
          </cell>
          <cell r="AP3527" t="str">
            <v>PA</v>
          </cell>
          <cell r="AQ3527">
            <v>25322.58</v>
          </cell>
          <cell r="AR3527">
            <v>0</v>
          </cell>
          <cell r="AS3527">
            <v>25322.58</v>
          </cell>
          <cell r="BA3527" t="str">
            <v>MOTOR</v>
          </cell>
        </row>
        <row r="3528">
          <cell r="G3528" t="str">
            <v>SEPARADO</v>
          </cell>
          <cell r="H3528" t="str">
            <v>006586</v>
          </cell>
          <cell r="AP3528" t="str">
            <v>PA</v>
          </cell>
          <cell r="AQ3528">
            <v>10554.29</v>
          </cell>
          <cell r="AR3528">
            <v>0</v>
          </cell>
          <cell r="AS3528">
            <v>10554.29</v>
          </cell>
          <cell r="BA3528" t="str">
            <v>ALTERNADOR</v>
          </cell>
        </row>
        <row r="3529">
          <cell r="G3529" t="str">
            <v>FALTA</v>
          </cell>
          <cell r="H3529" t="str">
            <v>006586</v>
          </cell>
          <cell r="AP3529" t="str">
            <v>FATURAMENTO</v>
          </cell>
          <cell r="AQ3529">
            <v>900</v>
          </cell>
          <cell r="AR3529">
            <v>3.2500000000000001E-2</v>
          </cell>
          <cell r="AS3529">
            <v>929.25</v>
          </cell>
          <cell r="BA3529" t="e">
            <v>#N/A</v>
          </cell>
        </row>
        <row r="3530">
          <cell r="G3530" t="str">
            <v>SEPARADO</v>
          </cell>
          <cell r="H3530" t="str">
            <v>006586</v>
          </cell>
          <cell r="AP3530" t="str">
            <v>PA</v>
          </cell>
          <cell r="AQ3530">
            <v>48</v>
          </cell>
          <cell r="AR3530">
            <v>0</v>
          </cell>
          <cell r="AS3530">
            <v>48</v>
          </cell>
          <cell r="BA3530" t="str">
            <v>SHEET METAL</v>
          </cell>
        </row>
        <row r="3531">
          <cell r="G3531" t="str">
            <v>SEPARADO</v>
          </cell>
          <cell r="H3531" t="str">
            <v>006586</v>
          </cell>
          <cell r="AP3531" t="str">
            <v>FATURAMENTO</v>
          </cell>
          <cell r="AQ3531">
            <v>72.375</v>
          </cell>
          <cell r="AR3531">
            <v>0</v>
          </cell>
          <cell r="AS3531">
            <v>72.375</v>
          </cell>
          <cell r="BA3531" t="str">
            <v>MECANICA</v>
          </cell>
        </row>
        <row r="3532">
          <cell r="G3532" t="str">
            <v>SEPARADO</v>
          </cell>
          <cell r="H3532" t="str">
            <v>006586</v>
          </cell>
          <cell r="AP3532" t="str">
            <v>FATURAMENTO</v>
          </cell>
          <cell r="AQ3532">
            <v>33.774999999999999</v>
          </cell>
          <cell r="AR3532">
            <v>0</v>
          </cell>
          <cell r="AS3532">
            <v>67.55</v>
          </cell>
          <cell r="BA3532" t="str">
            <v>MECANICA</v>
          </cell>
        </row>
        <row r="3533">
          <cell r="G3533" t="str">
            <v>FALTA</v>
          </cell>
          <cell r="H3533" t="str">
            <v>006586</v>
          </cell>
          <cell r="AP3533" t="str">
            <v>PAGO</v>
          </cell>
          <cell r="AQ3533">
            <v>1563.79</v>
          </cell>
          <cell r="AR3533">
            <v>0</v>
          </cell>
          <cell r="AS3533">
            <v>1563.79</v>
          </cell>
          <cell r="BA3533" t="str">
            <v>MECANICA</v>
          </cell>
        </row>
        <row r="3534">
          <cell r="G3534" t="str">
            <v>SEPARADO</v>
          </cell>
          <cell r="H3534" t="str">
            <v>006586</v>
          </cell>
          <cell r="AP3534" t="str">
            <v>FATURAMENTO</v>
          </cell>
          <cell r="AQ3534">
            <v>33.774999999999999</v>
          </cell>
          <cell r="AR3534">
            <v>0</v>
          </cell>
          <cell r="AS3534">
            <v>67.55</v>
          </cell>
          <cell r="BA3534" t="str">
            <v>MECANICA</v>
          </cell>
        </row>
        <row r="3535">
          <cell r="G3535" t="str">
            <v>SEPARADO</v>
          </cell>
          <cell r="H3535" t="str">
            <v>006586</v>
          </cell>
          <cell r="AP3535" t="str">
            <v>FATURAMENTO</v>
          </cell>
          <cell r="AQ3535">
            <v>33.774999999999999</v>
          </cell>
          <cell r="AR3535">
            <v>0</v>
          </cell>
          <cell r="AS3535">
            <v>33.774999999999999</v>
          </cell>
          <cell r="BA3535" t="str">
            <v>SHEET METAL</v>
          </cell>
        </row>
        <row r="3536">
          <cell r="G3536" t="str">
            <v>FALTA</v>
          </cell>
          <cell r="H3536" t="str">
            <v>006586</v>
          </cell>
          <cell r="AP3536" t="str">
            <v>PAGO</v>
          </cell>
          <cell r="AQ3536">
            <v>145</v>
          </cell>
          <cell r="AR3536">
            <v>0</v>
          </cell>
          <cell r="AS3536">
            <v>145</v>
          </cell>
          <cell r="BA3536" t="str">
            <v>SHEET METAL</v>
          </cell>
        </row>
        <row r="3537">
          <cell r="G3537" t="str">
            <v>FALTA</v>
          </cell>
          <cell r="H3537" t="str">
            <v>006586</v>
          </cell>
          <cell r="AP3537" t="str">
            <v>PAGO</v>
          </cell>
          <cell r="AQ3537">
            <v>450</v>
          </cell>
          <cell r="AR3537">
            <v>0</v>
          </cell>
          <cell r="AS3537">
            <v>450</v>
          </cell>
          <cell r="BA3537" t="str">
            <v>ELETRICA</v>
          </cell>
        </row>
        <row r="3538">
          <cell r="G3538" t="str">
            <v>SEPARADO</v>
          </cell>
          <cell r="H3538" t="str">
            <v>006586</v>
          </cell>
          <cell r="AP3538" t="str">
            <v>FATURAMENTO</v>
          </cell>
          <cell r="AQ3538">
            <v>96.5</v>
          </cell>
          <cell r="AR3538">
            <v>0</v>
          </cell>
          <cell r="AS3538">
            <v>96.5</v>
          </cell>
          <cell r="BA3538" t="e">
            <v>#N/A</v>
          </cell>
        </row>
        <row r="3539">
          <cell r="G3539" t="str">
            <v>SEPARADO</v>
          </cell>
          <cell r="H3539" t="str">
            <v>006586</v>
          </cell>
          <cell r="AP3539" t="str">
            <v>FATURAMENTO</v>
          </cell>
          <cell r="AQ3539">
            <v>91.674999999999997</v>
          </cell>
          <cell r="AR3539">
            <v>0</v>
          </cell>
          <cell r="AS3539">
            <v>91.674999999999997</v>
          </cell>
          <cell r="BA3539" t="e">
            <v>#N/A</v>
          </cell>
        </row>
        <row r="3540">
          <cell r="G3540" t="str">
            <v>SEPARADO</v>
          </cell>
          <cell r="H3540" t="str">
            <v>006586</v>
          </cell>
          <cell r="AP3540" t="str">
            <v>FATURAMENTO</v>
          </cell>
          <cell r="AQ3540">
            <v>3377.5</v>
          </cell>
          <cell r="AR3540">
            <v>0</v>
          </cell>
          <cell r="AS3540">
            <v>3377.5</v>
          </cell>
          <cell r="BA3540" t="str">
            <v>CARENAGEM</v>
          </cell>
        </row>
        <row r="3541">
          <cell r="G3541" t="str">
            <v>SEPARADO</v>
          </cell>
          <cell r="H3541" t="str">
            <v>006586</v>
          </cell>
          <cell r="AP3541" t="str">
            <v>PAGO</v>
          </cell>
          <cell r="AQ3541">
            <v>1363.04</v>
          </cell>
          <cell r="AR3541">
            <v>6.5000000000000002E-2</v>
          </cell>
          <cell r="AS3541">
            <v>1451.6376</v>
          </cell>
          <cell r="BA3541" t="str">
            <v>MECANICA</v>
          </cell>
        </row>
        <row r="3542">
          <cell r="G3542" t="str">
            <v>SEPARADO</v>
          </cell>
          <cell r="H3542" t="str">
            <v>006586</v>
          </cell>
          <cell r="AP3542" t="str">
            <v>PAGO</v>
          </cell>
          <cell r="AQ3542">
            <v>772.34</v>
          </cell>
          <cell r="AR3542">
            <v>6.5000000000000002E-2</v>
          </cell>
          <cell r="AS3542">
            <v>822.5421</v>
          </cell>
          <cell r="BA3542" t="str">
            <v>MECANICA</v>
          </cell>
        </row>
        <row r="3543">
          <cell r="G3543" t="str">
            <v>SEPARADO</v>
          </cell>
          <cell r="H3543" t="str">
            <v>006586</v>
          </cell>
          <cell r="AP3543" t="str">
            <v>PAGO</v>
          </cell>
          <cell r="AQ3543">
            <v>209.6</v>
          </cell>
          <cell r="AR3543">
            <v>0</v>
          </cell>
          <cell r="AS3543">
            <v>209.6</v>
          </cell>
          <cell r="BA3543" t="str">
            <v>ELETRICA</v>
          </cell>
        </row>
        <row r="3544">
          <cell r="G3544" t="str">
            <v>SEPARADO</v>
          </cell>
          <cell r="H3544" t="str">
            <v>006586</v>
          </cell>
          <cell r="AP3544" t="str">
            <v>PA</v>
          </cell>
          <cell r="AQ3544">
            <v>441</v>
          </cell>
          <cell r="AR3544">
            <v>0</v>
          </cell>
          <cell r="AS3544">
            <v>441</v>
          </cell>
          <cell r="BA3544" t="str">
            <v>MECANICA</v>
          </cell>
        </row>
        <row r="3545">
          <cell r="G3545" t="str">
            <v>FALTA</v>
          </cell>
          <cell r="H3545" t="str">
            <v>006586</v>
          </cell>
          <cell r="AP3545" t="str">
            <v>PAGO</v>
          </cell>
          <cell r="AQ3545">
            <v>900</v>
          </cell>
          <cell r="AR3545">
            <v>3.2500000000000001E-2</v>
          </cell>
          <cell r="AS3545">
            <v>929.25</v>
          </cell>
          <cell r="BA3545" t="str">
            <v>MECANICA</v>
          </cell>
        </row>
        <row r="3546">
          <cell r="G3546" t="str">
            <v>SEPARADO</v>
          </cell>
          <cell r="H3546" t="str">
            <v>006586</v>
          </cell>
          <cell r="AP3546" t="str">
            <v>FATURAMENTO</v>
          </cell>
          <cell r="AQ3546">
            <v>965</v>
          </cell>
          <cell r="AR3546">
            <v>0</v>
          </cell>
          <cell r="AS3546">
            <v>965</v>
          </cell>
          <cell r="BA3546" t="str">
            <v>BASE</v>
          </cell>
        </row>
        <row r="3547">
          <cell r="G3547" t="str">
            <v>FALTA</v>
          </cell>
          <cell r="H3547" t="str">
            <v>006586</v>
          </cell>
          <cell r="AP3547" t="str">
            <v>PAGO</v>
          </cell>
          <cell r="AQ3547">
            <v>103.7</v>
          </cell>
          <cell r="AR3547">
            <v>0</v>
          </cell>
          <cell r="AS3547">
            <v>414.8</v>
          </cell>
          <cell r="BA3547" t="str">
            <v>MECANICA</v>
          </cell>
        </row>
        <row r="3548">
          <cell r="G3548" t="str">
            <v>SEPARADO</v>
          </cell>
          <cell r="H3548" t="str">
            <v>006586</v>
          </cell>
          <cell r="AP3548" t="str">
            <v>FATURAMENTO</v>
          </cell>
          <cell r="AQ3548">
            <v>241.25</v>
          </cell>
          <cell r="AR3548">
            <v>0</v>
          </cell>
          <cell r="AS3548">
            <v>241.25</v>
          </cell>
          <cell r="BA3548" t="e">
            <v>#N/A</v>
          </cell>
        </row>
        <row r="3549">
          <cell r="G3549" t="str">
            <v>SEPARADO</v>
          </cell>
          <cell r="H3549" t="str">
            <v>006586</v>
          </cell>
          <cell r="AP3549" t="str">
            <v>FATURAMENTO</v>
          </cell>
          <cell r="AQ3549">
            <v>241.25</v>
          </cell>
          <cell r="AR3549">
            <v>0</v>
          </cell>
          <cell r="AS3549">
            <v>241.25</v>
          </cell>
          <cell r="BA3549" t="e">
            <v>#N/A</v>
          </cell>
        </row>
        <row r="3550">
          <cell r="G3550" t="str">
            <v>SEPARADO</v>
          </cell>
          <cell r="H3550" t="str">
            <v>006586</v>
          </cell>
          <cell r="AP3550" t="str">
            <v>FATURAMENTO</v>
          </cell>
          <cell r="AQ3550">
            <v>731.47</v>
          </cell>
          <cell r="AR3550">
            <v>0</v>
          </cell>
          <cell r="AS3550">
            <v>731.47</v>
          </cell>
          <cell r="BA3550" t="e">
            <v>#N/A</v>
          </cell>
        </row>
        <row r="3551">
          <cell r="G3551" t="str">
            <v>SEPARADO</v>
          </cell>
          <cell r="H3551" t="str">
            <v>006586</v>
          </cell>
          <cell r="AP3551" t="str">
            <v>PA</v>
          </cell>
          <cell r="AQ3551">
            <v>6.4</v>
          </cell>
          <cell r="AR3551">
            <v>0</v>
          </cell>
          <cell r="AS3551">
            <v>19.200000000000003</v>
          </cell>
          <cell r="BA3551" t="str">
            <v>MECANICA</v>
          </cell>
        </row>
        <row r="3552">
          <cell r="G3552" t="str">
            <v>SEPARADO</v>
          </cell>
          <cell r="H3552" t="str">
            <v>006586</v>
          </cell>
          <cell r="AP3552" t="str">
            <v>FATURAMENTO</v>
          </cell>
          <cell r="AQ3552">
            <v>33.774999999999999</v>
          </cell>
          <cell r="AR3552">
            <v>0</v>
          </cell>
          <cell r="AS3552">
            <v>33.774999999999999</v>
          </cell>
          <cell r="BA3552" t="e">
            <v>#N/A</v>
          </cell>
        </row>
        <row r="3553">
          <cell r="G3553" t="str">
            <v>SEPARADO</v>
          </cell>
          <cell r="H3553" t="str">
            <v>006586</v>
          </cell>
          <cell r="AP3553" t="str">
            <v>FATURAMENTO</v>
          </cell>
          <cell r="AQ3553">
            <v>33.774999999999999</v>
          </cell>
          <cell r="AR3553">
            <v>0</v>
          </cell>
          <cell r="AS3553">
            <v>33.774999999999999</v>
          </cell>
          <cell r="BA3553" t="e">
            <v>#N/A</v>
          </cell>
        </row>
        <row r="3554">
          <cell r="G3554" t="str">
            <v>SEPARADO</v>
          </cell>
          <cell r="H3554" t="str">
            <v>006586</v>
          </cell>
          <cell r="AP3554" t="str">
            <v>FATURAMENTO</v>
          </cell>
          <cell r="AQ3554">
            <v>24.125</v>
          </cell>
          <cell r="AR3554">
            <v>0</v>
          </cell>
          <cell r="AS3554">
            <v>24.125</v>
          </cell>
          <cell r="BA3554" t="e">
            <v>#N/A</v>
          </cell>
        </row>
        <row r="3555">
          <cell r="G3555" t="str">
            <v>SEPARADO</v>
          </cell>
          <cell r="H3555" t="str">
            <v>006586</v>
          </cell>
          <cell r="AP3555" t="str">
            <v>FATURAMENTO</v>
          </cell>
          <cell r="AQ3555">
            <v>33.774999999999999</v>
          </cell>
          <cell r="AR3555">
            <v>0</v>
          </cell>
          <cell r="AS3555">
            <v>33.774999999999999</v>
          </cell>
          <cell r="BA3555" t="e">
            <v>#N/A</v>
          </cell>
        </row>
        <row r="3556">
          <cell r="G3556" t="str">
            <v>SEPARADO</v>
          </cell>
          <cell r="H3556" t="str">
            <v>006586</v>
          </cell>
          <cell r="AP3556" t="str">
            <v>PA</v>
          </cell>
          <cell r="AQ3556">
            <v>313.24</v>
          </cell>
          <cell r="AR3556">
            <v>6.5000000000000002E-2</v>
          </cell>
          <cell r="AS3556">
            <v>333.60059999999999</v>
          </cell>
          <cell r="BA3556" t="e">
            <v>#N/A</v>
          </cell>
        </row>
        <row r="3557">
          <cell r="G3557" t="str">
            <v>SEPARADO</v>
          </cell>
          <cell r="H3557" t="str">
            <v>006586</v>
          </cell>
          <cell r="AP3557" t="str">
            <v>PA</v>
          </cell>
          <cell r="AQ3557">
            <v>48.61</v>
          </cell>
          <cell r="AS3557">
            <v>48.61</v>
          </cell>
          <cell r="BA3557" t="str">
            <v>ELETRICA</v>
          </cell>
        </row>
        <row r="3558">
          <cell r="G3558" t="str">
            <v>SEPARADO</v>
          </cell>
          <cell r="H3558" t="str">
            <v>006586</v>
          </cell>
          <cell r="AP3558" t="str">
            <v>PA</v>
          </cell>
          <cell r="AQ3558">
            <v>5.86</v>
          </cell>
          <cell r="AR3558">
            <v>0</v>
          </cell>
          <cell r="AS3558">
            <v>11.72</v>
          </cell>
          <cell r="BA3558" t="e">
            <v>#N/A</v>
          </cell>
        </row>
        <row r="3559">
          <cell r="G3559" t="str">
            <v>SEPARADO</v>
          </cell>
          <cell r="H3559" t="str">
            <v>006586</v>
          </cell>
          <cell r="AP3559" t="str">
            <v>PA</v>
          </cell>
          <cell r="AQ3559">
            <v>91</v>
          </cell>
          <cell r="AR3559">
            <v>6.5000000000000002E-2</v>
          </cell>
          <cell r="AS3559">
            <v>290.745</v>
          </cell>
          <cell r="BA3559" t="e">
            <v>#N/A</v>
          </cell>
        </row>
        <row r="3560">
          <cell r="G3560" t="str">
            <v>FALTA</v>
          </cell>
          <cell r="H3560" t="str">
            <v>006586</v>
          </cell>
          <cell r="AP3560" t="str">
            <v>PAGO</v>
          </cell>
          <cell r="AQ3560">
            <v>9.33</v>
          </cell>
          <cell r="AR3560">
            <v>9.7500000000000003E-2</v>
          </cell>
          <cell r="AS3560">
            <v>20.47935</v>
          </cell>
          <cell r="BA3560" t="str">
            <v>ELETRICA</v>
          </cell>
        </row>
        <row r="3561">
          <cell r="G3561" t="str">
            <v>SEPARADO</v>
          </cell>
          <cell r="H3561" t="str">
            <v>006586</v>
          </cell>
          <cell r="AP3561" t="str">
            <v>PA</v>
          </cell>
          <cell r="AQ3561">
            <v>78.838709677419303</v>
          </cell>
          <cell r="AR3561">
            <v>0</v>
          </cell>
          <cell r="AS3561">
            <v>78.838709677419303</v>
          </cell>
          <cell r="BA3561" t="e">
            <v>#N/A</v>
          </cell>
        </row>
        <row r="3562">
          <cell r="G3562" t="str">
            <v>SEPARADO</v>
          </cell>
          <cell r="H3562" t="str">
            <v>006586</v>
          </cell>
          <cell r="AP3562" t="str">
            <v>PA</v>
          </cell>
          <cell r="AQ3562">
            <v>5.58</v>
          </cell>
          <cell r="AS3562">
            <v>66.960000000000008</v>
          </cell>
          <cell r="BA3562" t="str">
            <v>KANBAN</v>
          </cell>
        </row>
        <row r="3563">
          <cell r="G3563" t="str">
            <v>SEPARADO</v>
          </cell>
          <cell r="H3563" t="str">
            <v>006586</v>
          </cell>
          <cell r="AP3563" t="str">
            <v>PA</v>
          </cell>
          <cell r="AQ3563">
            <v>5.1099999999999994</v>
          </cell>
          <cell r="AS3563">
            <v>40.879999999999995</v>
          </cell>
          <cell r="BA3563" t="str">
            <v>KANBAN</v>
          </cell>
        </row>
        <row r="3564">
          <cell r="G3564" t="str">
            <v>KANBAN</v>
          </cell>
          <cell r="H3564" t="str">
            <v>006586</v>
          </cell>
          <cell r="AP3564" t="str">
            <v>PA</v>
          </cell>
          <cell r="AQ3564">
            <v>0.85</v>
          </cell>
          <cell r="AR3564">
            <v>0</v>
          </cell>
          <cell r="AS3564">
            <v>17</v>
          </cell>
          <cell r="BA3564" t="e">
            <v>#N/A</v>
          </cell>
        </row>
        <row r="3565">
          <cell r="G3565" t="str">
            <v>SEPARADO</v>
          </cell>
          <cell r="H3565" t="str">
            <v>006586</v>
          </cell>
          <cell r="AP3565" t="str">
            <v>PA</v>
          </cell>
          <cell r="AQ3565">
            <v>26.88</v>
          </cell>
          <cell r="AR3565">
            <v>0</v>
          </cell>
          <cell r="AS3565">
            <v>53.76</v>
          </cell>
          <cell r="BA3565" t="str">
            <v>MECANICA</v>
          </cell>
        </row>
        <row r="3566">
          <cell r="G3566" t="str">
            <v>FALTA</v>
          </cell>
          <cell r="H3566" t="str">
            <v>006586</v>
          </cell>
          <cell r="AP3566" t="str">
            <v>PAGO</v>
          </cell>
          <cell r="AQ3566">
            <v>26.88</v>
          </cell>
          <cell r="AR3566">
            <v>0</v>
          </cell>
          <cell r="AS3566">
            <v>26.88</v>
          </cell>
          <cell r="BA3566" t="str">
            <v>MECANICA</v>
          </cell>
        </row>
        <row r="3567">
          <cell r="G3567" t="str">
            <v>FALTA</v>
          </cell>
          <cell r="H3567" t="str">
            <v>006586</v>
          </cell>
          <cell r="AP3567" t="str">
            <v>ENTRADA DE NF</v>
          </cell>
          <cell r="AQ3567">
            <v>8.34</v>
          </cell>
          <cell r="AR3567">
            <v>0</v>
          </cell>
          <cell r="AS3567">
            <v>8.34</v>
          </cell>
          <cell r="BA3567" t="str">
            <v>MECANICA</v>
          </cell>
        </row>
        <row r="3568">
          <cell r="G3568" t="str">
            <v>SEPARADO</v>
          </cell>
          <cell r="H3568" t="str">
            <v>006586</v>
          </cell>
          <cell r="AP3568" t="str">
            <v>PA</v>
          </cell>
          <cell r="AQ3568">
            <v>26.88</v>
          </cell>
          <cell r="AR3568">
            <v>0</v>
          </cell>
          <cell r="AS3568">
            <v>26.88</v>
          </cell>
          <cell r="BA3568" t="str">
            <v>MECANICA</v>
          </cell>
        </row>
        <row r="3569">
          <cell r="G3569" t="str">
            <v>FALTA</v>
          </cell>
          <cell r="H3569" t="str">
            <v>006586</v>
          </cell>
          <cell r="AP3569" t="str">
            <v>PAGO</v>
          </cell>
          <cell r="AQ3569">
            <v>26.88</v>
          </cell>
          <cell r="AR3569">
            <v>0</v>
          </cell>
          <cell r="AS3569">
            <v>53.76</v>
          </cell>
          <cell r="BA3569" t="str">
            <v>MECANICA</v>
          </cell>
        </row>
        <row r="3570">
          <cell r="G3570" t="str">
            <v>SEPARADO</v>
          </cell>
          <cell r="H3570" t="str">
            <v>006586</v>
          </cell>
          <cell r="AP3570" t="str">
            <v>PA</v>
          </cell>
          <cell r="AQ3570">
            <v>26.88</v>
          </cell>
          <cell r="AR3570">
            <v>0</v>
          </cell>
          <cell r="AS3570">
            <v>26.88</v>
          </cell>
          <cell r="BA3570" t="str">
            <v>MECANICA</v>
          </cell>
        </row>
        <row r="3571">
          <cell r="G3571" t="str">
            <v>SEPARADO</v>
          </cell>
          <cell r="H3571" t="str">
            <v>006586</v>
          </cell>
          <cell r="AP3571" t="str">
            <v>PA</v>
          </cell>
          <cell r="AQ3571">
            <v>26.88</v>
          </cell>
          <cell r="AR3571">
            <v>0</v>
          </cell>
          <cell r="AS3571">
            <v>26.88</v>
          </cell>
          <cell r="BA3571" t="str">
            <v>MECANICA</v>
          </cell>
        </row>
        <row r="3572">
          <cell r="G3572" t="str">
            <v>FALTA</v>
          </cell>
          <cell r="H3572" t="str">
            <v>006586</v>
          </cell>
          <cell r="AP3572" t="str">
            <v>PAGO</v>
          </cell>
          <cell r="AQ3572">
            <v>26.88</v>
          </cell>
          <cell r="AR3572">
            <v>0</v>
          </cell>
          <cell r="AS3572">
            <v>26.88</v>
          </cell>
          <cell r="BA3572" t="str">
            <v>MECANICA</v>
          </cell>
        </row>
        <row r="3573">
          <cell r="G3573" t="str">
            <v>FALTA</v>
          </cell>
          <cell r="H3573" t="str">
            <v>006586</v>
          </cell>
          <cell r="AP3573" t="str">
            <v>PAGO</v>
          </cell>
          <cell r="AQ3573">
            <v>26.88</v>
          </cell>
          <cell r="AR3573">
            <v>0</v>
          </cell>
          <cell r="AS3573">
            <v>26.88</v>
          </cell>
          <cell r="BA3573" t="str">
            <v>MECANICA</v>
          </cell>
        </row>
        <row r="3574">
          <cell r="G3574" t="str">
            <v>SEPARADO</v>
          </cell>
          <cell r="H3574" t="str">
            <v>006586</v>
          </cell>
          <cell r="AP3574" t="str">
            <v>PA</v>
          </cell>
          <cell r="AQ3574">
            <v>26.88</v>
          </cell>
          <cell r="AR3574">
            <v>0</v>
          </cell>
          <cell r="AS3574">
            <v>26.88</v>
          </cell>
          <cell r="BA3574" t="str">
            <v>MECANICA</v>
          </cell>
        </row>
        <row r="3575">
          <cell r="G3575" t="str">
            <v>FALTA</v>
          </cell>
          <cell r="H3575" t="str">
            <v>006586</v>
          </cell>
          <cell r="AP3575" t="str">
            <v>PAGO</v>
          </cell>
          <cell r="AQ3575">
            <v>4.1500000000000004</v>
          </cell>
          <cell r="AR3575">
            <v>0</v>
          </cell>
          <cell r="AS3575">
            <v>8.3000000000000007</v>
          </cell>
          <cell r="BA3575" t="str">
            <v>MECANICA</v>
          </cell>
        </row>
        <row r="3576">
          <cell r="G3576" t="str">
            <v>SEPARADO</v>
          </cell>
          <cell r="H3576" t="str">
            <v>006586</v>
          </cell>
          <cell r="AP3576" t="str">
            <v>PA</v>
          </cell>
          <cell r="AQ3576">
            <v>1.1000000000000001</v>
          </cell>
          <cell r="AR3576">
            <v>0</v>
          </cell>
          <cell r="AS3576">
            <v>2.2000000000000002</v>
          </cell>
          <cell r="BA3576" t="str">
            <v>KANBAN</v>
          </cell>
        </row>
        <row r="3577">
          <cell r="G3577" t="str">
            <v>SEPARADO</v>
          </cell>
          <cell r="H3577" t="str">
            <v>006586</v>
          </cell>
          <cell r="AP3577" t="str">
            <v>PA</v>
          </cell>
          <cell r="AQ3577">
            <v>88.15</v>
          </cell>
          <cell r="AR3577">
            <v>0</v>
          </cell>
          <cell r="AS3577">
            <v>88.15</v>
          </cell>
          <cell r="BA3577" t="str">
            <v>MECANICA</v>
          </cell>
        </row>
        <row r="3578">
          <cell r="G3578" t="str">
            <v>SEPARADO</v>
          </cell>
          <cell r="H3578" t="str">
            <v>006586</v>
          </cell>
          <cell r="AP3578" t="str">
            <v>PAGO</v>
          </cell>
          <cell r="AQ3578">
            <v>62.82</v>
          </cell>
          <cell r="AR3578">
            <v>0</v>
          </cell>
          <cell r="AS3578">
            <v>62.82</v>
          </cell>
          <cell r="BA3578" t="str">
            <v>MECANICA</v>
          </cell>
        </row>
        <row r="3579">
          <cell r="G3579" t="str">
            <v>FALTA</v>
          </cell>
          <cell r="H3579" t="str">
            <v>006586</v>
          </cell>
          <cell r="AP3579" t="str">
            <v>PAGO</v>
          </cell>
          <cell r="AQ3579">
            <v>27.95</v>
          </cell>
          <cell r="AR3579">
            <v>6.5000000000000002E-2</v>
          </cell>
          <cell r="AS3579">
            <v>29.766749999999998</v>
          </cell>
          <cell r="BA3579" t="str">
            <v>ELETRICA</v>
          </cell>
        </row>
        <row r="3580">
          <cell r="G3580" t="str">
            <v>SEPARADO</v>
          </cell>
          <cell r="H3580" t="str">
            <v>006586</v>
          </cell>
          <cell r="AP3580" t="str">
            <v>PAGO</v>
          </cell>
          <cell r="AQ3580">
            <v>1.02</v>
          </cell>
          <cell r="AR3580">
            <v>9.7500000000000003E-2</v>
          </cell>
          <cell r="AS3580">
            <v>3.3583500000000002</v>
          </cell>
          <cell r="BA3580" t="str">
            <v>ELETRICA</v>
          </cell>
        </row>
        <row r="3581">
          <cell r="G3581" t="str">
            <v>SEPARADO</v>
          </cell>
          <cell r="H3581" t="str">
            <v>006586</v>
          </cell>
          <cell r="AP3581" t="str">
            <v>PA</v>
          </cell>
          <cell r="AQ3581">
            <v>0</v>
          </cell>
          <cell r="AS3581">
            <v>0</v>
          </cell>
          <cell r="BA3581" t="str">
            <v>ELETRICA</v>
          </cell>
        </row>
        <row r="3582">
          <cell r="G3582" t="str">
            <v>SEPARADO</v>
          </cell>
          <cell r="H3582" t="str">
            <v>006586</v>
          </cell>
          <cell r="AP3582" t="str">
            <v>PA</v>
          </cell>
          <cell r="AQ3582">
            <v>10.2811</v>
          </cell>
          <cell r="AS3582">
            <v>5.1405500000000002</v>
          </cell>
          <cell r="BA3582" t="str">
            <v>KANBAN</v>
          </cell>
        </row>
        <row r="3583">
          <cell r="G3583" t="str">
            <v>SEPARADO</v>
          </cell>
          <cell r="H3583" t="str">
            <v>006586</v>
          </cell>
          <cell r="AP3583" t="str">
            <v>PA</v>
          </cell>
          <cell r="AQ3583">
            <v>40.83</v>
          </cell>
          <cell r="AR3583">
            <v>9.7500000000000003E-2</v>
          </cell>
          <cell r="AS3583">
            <v>44.810924999999997</v>
          </cell>
          <cell r="BA3583" t="e">
            <v>#N/A</v>
          </cell>
        </row>
        <row r="3584">
          <cell r="G3584" t="str">
            <v>SEPARADO</v>
          </cell>
          <cell r="H3584" t="str">
            <v>006586</v>
          </cell>
          <cell r="AP3584" t="str">
            <v>FATURAMENTO</v>
          </cell>
          <cell r="AQ3584">
            <v>27.02</v>
          </cell>
          <cell r="AR3584">
            <v>0</v>
          </cell>
          <cell r="AS3584">
            <v>27.02</v>
          </cell>
          <cell r="BA3584" t="e">
            <v>#N/A</v>
          </cell>
        </row>
        <row r="3585">
          <cell r="G3585" t="str">
            <v>SEPARADO</v>
          </cell>
          <cell r="H3585" t="str">
            <v>006586</v>
          </cell>
          <cell r="AP3585" t="str">
            <v>PA</v>
          </cell>
          <cell r="AQ3585">
            <v>48.61</v>
          </cell>
          <cell r="AS3585">
            <v>97.22</v>
          </cell>
          <cell r="BA3585" t="str">
            <v>ELETRICA</v>
          </cell>
        </row>
        <row r="3586">
          <cell r="G3586" t="str">
            <v>SEPARADO</v>
          </cell>
          <cell r="H3586" t="str">
            <v>006586</v>
          </cell>
          <cell r="AP3586" t="str">
            <v>PA</v>
          </cell>
          <cell r="AQ3586">
            <v>35</v>
          </cell>
          <cell r="AS3586">
            <v>35</v>
          </cell>
          <cell r="BA3586" t="e">
            <v>#N/A</v>
          </cell>
        </row>
        <row r="3587">
          <cell r="G3587" t="str">
            <v>SEPARADO</v>
          </cell>
          <cell r="H3587" t="str">
            <v>006586</v>
          </cell>
          <cell r="AP3587" t="str">
            <v>PA</v>
          </cell>
          <cell r="AQ3587">
            <v>5.86</v>
          </cell>
          <cell r="AR3587">
            <v>0</v>
          </cell>
          <cell r="AS3587">
            <v>23.44</v>
          </cell>
          <cell r="BA3587" t="e">
            <v>#N/A</v>
          </cell>
        </row>
        <row r="3588">
          <cell r="G3588" t="str">
            <v>FALTA</v>
          </cell>
          <cell r="H3588" t="str">
            <v>006586</v>
          </cell>
          <cell r="AP3588" t="str">
            <v>FATURAMENTO</v>
          </cell>
          <cell r="AQ3588">
            <v>842.74</v>
          </cell>
          <cell r="AR3588">
            <v>9.7500000000000003E-2</v>
          </cell>
          <cell r="AS3588">
            <v>924.90715</v>
          </cell>
          <cell r="BA3588" t="e">
            <v>#N/A</v>
          </cell>
        </row>
        <row r="3589">
          <cell r="G3589" t="str">
            <v>SEPARADO</v>
          </cell>
          <cell r="H3589" t="str">
            <v>006586</v>
          </cell>
          <cell r="AP3589" t="str">
            <v>PA</v>
          </cell>
          <cell r="AQ3589">
            <v>466.33</v>
          </cell>
          <cell r="AR3589">
            <v>0</v>
          </cell>
          <cell r="AS3589">
            <v>466.33</v>
          </cell>
          <cell r="BA3589" t="e">
            <v>#N/A</v>
          </cell>
        </row>
        <row r="3590">
          <cell r="G3590" t="str">
            <v>FALTA</v>
          </cell>
          <cell r="H3590" t="str">
            <v>006586</v>
          </cell>
          <cell r="AP3590" t="str">
            <v>PAGO</v>
          </cell>
          <cell r="AQ3590">
            <v>5.55</v>
          </cell>
          <cell r="AR3590">
            <v>9.7500000000000003E-2</v>
          </cell>
          <cell r="AS3590">
            <v>6.0911249999999999</v>
          </cell>
          <cell r="BA3590" t="str">
            <v>SHEET METAL</v>
          </cell>
        </row>
        <row r="3591">
          <cell r="G3591" t="str">
            <v>FALTA</v>
          </cell>
          <cell r="H3591" t="str">
            <v>006586</v>
          </cell>
          <cell r="AP3591" t="str">
            <v>PAGO</v>
          </cell>
          <cell r="AQ3591">
            <v>9.33</v>
          </cell>
          <cell r="AR3591">
            <v>9.7500000000000003E-2</v>
          </cell>
          <cell r="AS3591">
            <v>10.239675</v>
          </cell>
          <cell r="BA3591" t="str">
            <v>ELETRICA</v>
          </cell>
        </row>
        <row r="3592">
          <cell r="G3592" t="str">
            <v>FALTA</v>
          </cell>
          <cell r="H3592" t="str">
            <v>006586</v>
          </cell>
          <cell r="AP3592" t="str">
            <v>PAGO</v>
          </cell>
          <cell r="AQ3592">
            <v>40.97</v>
          </cell>
          <cell r="AR3592">
            <v>9.7500000000000003E-2</v>
          </cell>
          <cell r="AS3592">
            <v>44.964574999999996</v>
          </cell>
          <cell r="BA3592" t="str">
            <v>ELETRICA</v>
          </cell>
        </row>
        <row r="3593">
          <cell r="G3593" t="str">
            <v>FÁBRICA</v>
          </cell>
          <cell r="H3593" t="str">
            <v>006586</v>
          </cell>
          <cell r="AP3593" t="str">
            <v>PA</v>
          </cell>
          <cell r="AQ3593">
            <v>25.7</v>
          </cell>
          <cell r="AS3593">
            <v>25.7</v>
          </cell>
          <cell r="BA3593" t="str">
            <v>ELETRICA</v>
          </cell>
        </row>
        <row r="3594">
          <cell r="G3594" t="str">
            <v>SEPARADO</v>
          </cell>
          <cell r="H3594" t="str">
            <v>006586</v>
          </cell>
          <cell r="AP3594" t="str">
            <v>PA</v>
          </cell>
          <cell r="AQ3594">
            <v>2.4971000000000001</v>
          </cell>
          <cell r="AR3594">
            <v>0</v>
          </cell>
          <cell r="AS3594">
            <v>60.679530000000007</v>
          </cell>
          <cell r="BA3594" t="e">
            <v>#N/A</v>
          </cell>
        </row>
        <row r="3595">
          <cell r="G3595" t="str">
            <v>SEPARADO</v>
          </cell>
          <cell r="H3595" t="str">
            <v>006586</v>
          </cell>
          <cell r="AP3595" t="str">
            <v>PA</v>
          </cell>
          <cell r="AQ3595">
            <v>16.100000000000001</v>
          </cell>
          <cell r="AS3595">
            <v>16.100000000000001</v>
          </cell>
          <cell r="BA3595" t="str">
            <v>KANBAN</v>
          </cell>
        </row>
        <row r="3596">
          <cell r="G3596" t="str">
            <v>SEPARADO</v>
          </cell>
          <cell r="H3596" t="str">
            <v>006586</v>
          </cell>
          <cell r="AP3596" t="str">
            <v>PA</v>
          </cell>
          <cell r="AQ3596">
            <v>16.39</v>
          </cell>
          <cell r="AS3596">
            <v>16.39</v>
          </cell>
          <cell r="BA3596" t="str">
            <v>KANBAN</v>
          </cell>
        </row>
        <row r="3597">
          <cell r="G3597" t="str">
            <v>SEPARADO</v>
          </cell>
          <cell r="H3597" t="str">
            <v>006586</v>
          </cell>
          <cell r="AP3597" t="str">
            <v>PAGO</v>
          </cell>
          <cell r="AQ3597">
            <v>1.9</v>
          </cell>
          <cell r="AR3597">
            <v>9.7500000000000003E-2</v>
          </cell>
          <cell r="AS3597">
            <v>14.596749999999998</v>
          </cell>
          <cell r="BA3597" t="e">
            <v>#N/A</v>
          </cell>
        </row>
        <row r="3598">
          <cell r="G3598" t="str">
            <v>RETIRADO</v>
          </cell>
          <cell r="H3598" t="str">
            <v>006586</v>
          </cell>
          <cell r="AP3598" t="str">
            <v>PAGO</v>
          </cell>
          <cell r="AQ3598">
            <v>7.42</v>
          </cell>
          <cell r="AR3598">
            <v>9.7500000000000003E-2</v>
          </cell>
          <cell r="AS3598">
            <v>8.1434499999999996</v>
          </cell>
          <cell r="BA3598" t="e">
            <v>#N/A</v>
          </cell>
        </row>
        <row r="3599">
          <cell r="G3599" t="str">
            <v>SEPARADO</v>
          </cell>
          <cell r="H3599" t="str">
            <v>006586</v>
          </cell>
          <cell r="AP3599" t="str">
            <v>PAGO</v>
          </cell>
          <cell r="AQ3599">
            <v>2.0099999999999998</v>
          </cell>
          <cell r="AR3599">
            <v>9.7500000000000003E-2</v>
          </cell>
          <cell r="AS3599">
            <v>2.2059749999999996</v>
          </cell>
          <cell r="BA3599" t="e">
            <v>#N/A</v>
          </cell>
        </row>
        <row r="3600">
          <cell r="G3600" t="str">
            <v>SEPARADO</v>
          </cell>
          <cell r="H3600" t="str">
            <v>006586</v>
          </cell>
          <cell r="AP3600" t="str">
            <v>PAGO</v>
          </cell>
          <cell r="AQ3600">
            <v>1.38</v>
          </cell>
          <cell r="AR3600">
            <v>9.7500000000000003E-2</v>
          </cell>
          <cell r="AS3600">
            <v>3.0290999999999997</v>
          </cell>
          <cell r="BA3600" t="e">
            <v>#N/A</v>
          </cell>
        </row>
        <row r="3601">
          <cell r="G3601" t="str">
            <v>FALTA</v>
          </cell>
          <cell r="H3601" t="str">
            <v>006586</v>
          </cell>
          <cell r="AP3601" t="str">
            <v>PAGO</v>
          </cell>
          <cell r="AQ3601">
            <v>2.06</v>
          </cell>
          <cell r="AR3601">
            <v>9.7500000000000003E-2</v>
          </cell>
          <cell r="AS3601">
            <v>2.26085</v>
          </cell>
          <cell r="BA3601" t="e">
            <v>#N/A</v>
          </cell>
        </row>
        <row r="3602">
          <cell r="G3602" t="str">
            <v>SEPARADO</v>
          </cell>
          <cell r="H3602" t="str">
            <v>006586</v>
          </cell>
          <cell r="AP3602" t="str">
            <v>PA</v>
          </cell>
          <cell r="AQ3602">
            <v>170.95160000000001</v>
          </cell>
          <cell r="AR3602">
            <v>0</v>
          </cell>
          <cell r="AS3602">
            <v>34.190320000000007</v>
          </cell>
          <cell r="BA3602" t="str">
            <v>ELETRICA</v>
          </cell>
        </row>
        <row r="3603">
          <cell r="G3603" t="str">
            <v>FALTA</v>
          </cell>
          <cell r="H3603" t="str">
            <v>006586</v>
          </cell>
          <cell r="AP3603" t="str">
            <v>PAGO</v>
          </cell>
          <cell r="AQ3603">
            <v>92.68</v>
          </cell>
          <cell r="AR3603">
            <v>9.7500000000000003E-2</v>
          </cell>
          <cell r="AS3603">
            <v>101.7163</v>
          </cell>
          <cell r="BA3603" t="str">
            <v>ELETRICA</v>
          </cell>
        </row>
        <row r="3604">
          <cell r="G3604" t="str">
            <v>FALTA</v>
          </cell>
          <cell r="H3604" t="str">
            <v>006586</v>
          </cell>
          <cell r="AP3604" t="str">
            <v>PAGO</v>
          </cell>
          <cell r="AQ3604">
            <v>756.87</v>
          </cell>
          <cell r="AR3604">
            <v>3.2500000000000001E-2</v>
          </cell>
          <cell r="AS3604">
            <v>1562.9365499999999</v>
          </cell>
          <cell r="BA3604" t="e">
            <v>#N/A</v>
          </cell>
        </row>
        <row r="3605">
          <cell r="G3605" t="str">
            <v>SEPARADO</v>
          </cell>
          <cell r="H3605" t="str">
            <v>006586</v>
          </cell>
          <cell r="AP3605" t="str">
            <v>PA</v>
          </cell>
          <cell r="AQ3605">
            <v>0</v>
          </cell>
          <cell r="AS3605">
            <v>0</v>
          </cell>
          <cell r="BA3605" t="e">
            <v>#N/A</v>
          </cell>
        </row>
        <row r="3606">
          <cell r="G3606" t="str">
            <v>SEPARADO</v>
          </cell>
          <cell r="H3606" t="str">
            <v>006586</v>
          </cell>
          <cell r="AP3606" t="str">
            <v>PA</v>
          </cell>
          <cell r="AQ3606">
            <v>53.25</v>
          </cell>
          <cell r="AS3606">
            <v>53.25</v>
          </cell>
          <cell r="BA3606" t="e">
            <v>#N/A</v>
          </cell>
        </row>
        <row r="3607">
          <cell r="G3607" t="str">
            <v>SEPARADO</v>
          </cell>
          <cell r="H3607" t="str">
            <v>006586</v>
          </cell>
          <cell r="AP3607" t="str">
            <v>PA</v>
          </cell>
          <cell r="AQ3607">
            <v>70.95</v>
          </cell>
          <cell r="AS3607">
            <v>53.212500000000006</v>
          </cell>
          <cell r="BA3607" t="str">
            <v>ELETRICA</v>
          </cell>
        </row>
        <row r="3608">
          <cell r="G3608" t="str">
            <v>SEPARADO</v>
          </cell>
          <cell r="H3608" t="str">
            <v>006586</v>
          </cell>
          <cell r="AP3608" t="str">
            <v>PA</v>
          </cell>
          <cell r="AQ3608">
            <v>0</v>
          </cell>
          <cell r="AS3608">
            <v>0</v>
          </cell>
          <cell r="BA3608" t="e">
            <v>#N/A</v>
          </cell>
        </row>
        <row r="3609">
          <cell r="G3609" t="str">
            <v>SEPARADO</v>
          </cell>
          <cell r="H3609" t="str">
            <v>006586</v>
          </cell>
          <cell r="AP3609" t="str">
            <v>PA</v>
          </cell>
          <cell r="AQ3609">
            <v>28.688400000000001</v>
          </cell>
          <cell r="AR3609">
            <v>9.7500000000000003E-2</v>
          </cell>
          <cell r="AS3609">
            <v>125.94207600000001</v>
          </cell>
          <cell r="BA3609" t="e">
            <v>#N/A</v>
          </cell>
        </row>
        <row r="3610">
          <cell r="G3610" t="str">
            <v>SEPARADO</v>
          </cell>
          <cell r="H3610" t="str">
            <v>006586</v>
          </cell>
          <cell r="AP3610" t="str">
            <v>PA</v>
          </cell>
          <cell r="AQ3610">
            <v>0</v>
          </cell>
          <cell r="AS3610">
            <v>0</v>
          </cell>
          <cell r="BA3610" t="e">
            <v>#N/A</v>
          </cell>
        </row>
        <row r="3611">
          <cell r="G3611" t="str">
            <v>FALTA</v>
          </cell>
          <cell r="H3611" t="str">
            <v>006586</v>
          </cell>
          <cell r="AP3611" t="str">
            <v>FATURAMENTO</v>
          </cell>
          <cell r="AQ3611">
            <v>0</v>
          </cell>
          <cell r="AR3611">
            <v>0</v>
          </cell>
          <cell r="AS3611">
            <v>0</v>
          </cell>
          <cell r="BA3611" t="str">
            <v>ELETRICA</v>
          </cell>
        </row>
        <row r="3612">
          <cell r="G3612" t="str">
            <v>FALTA</v>
          </cell>
          <cell r="H3612" t="str">
            <v>006586</v>
          </cell>
          <cell r="AP3612" t="str">
            <v>FATURAMENTO</v>
          </cell>
          <cell r="AQ3612">
            <v>0</v>
          </cell>
          <cell r="AR3612">
            <v>0</v>
          </cell>
          <cell r="AS3612">
            <v>0</v>
          </cell>
          <cell r="BA3612" t="str">
            <v>SHEET METAL</v>
          </cell>
        </row>
        <row r="3613">
          <cell r="G3613" t="str">
            <v>SEPARADO</v>
          </cell>
          <cell r="H3613" t="str">
            <v>006586</v>
          </cell>
          <cell r="AP3613" t="str">
            <v>FATURAMENTO</v>
          </cell>
          <cell r="AQ3613">
            <v>24.125</v>
          </cell>
          <cell r="AR3613">
            <v>0</v>
          </cell>
          <cell r="AS3613">
            <v>24.125</v>
          </cell>
          <cell r="BA3613" t="e">
            <v>#N/A</v>
          </cell>
        </row>
        <row r="3614">
          <cell r="G3614" t="str">
            <v>SEPARADO</v>
          </cell>
          <cell r="H3614" t="str">
            <v>006586</v>
          </cell>
          <cell r="AP3614" t="str">
            <v>FATURAMENTO</v>
          </cell>
          <cell r="AQ3614">
            <v>24.125</v>
          </cell>
          <cell r="AR3614">
            <v>0</v>
          </cell>
          <cell r="AS3614">
            <v>48.25</v>
          </cell>
          <cell r="BA3614" t="e">
            <v>#N/A</v>
          </cell>
        </row>
        <row r="3615">
          <cell r="G3615" t="str">
            <v>SEPARADO</v>
          </cell>
          <cell r="H3615" t="str">
            <v>006586</v>
          </cell>
          <cell r="AP3615" t="str">
            <v>FATURAMENTO</v>
          </cell>
          <cell r="AQ3615">
            <v>627.25</v>
          </cell>
          <cell r="AR3615">
            <v>0</v>
          </cell>
          <cell r="AS3615">
            <v>627.25</v>
          </cell>
          <cell r="BA3615" t="e">
            <v>#N/A</v>
          </cell>
        </row>
        <row r="3616">
          <cell r="G3616" t="str">
            <v>SEPARADO</v>
          </cell>
          <cell r="H3616" t="str">
            <v>006586</v>
          </cell>
          <cell r="AP3616" t="str">
            <v>PA</v>
          </cell>
          <cell r="AQ3616">
            <v>0</v>
          </cell>
          <cell r="AS3616">
            <v>0</v>
          </cell>
          <cell r="BA3616" t="e">
            <v>#N/A</v>
          </cell>
        </row>
        <row r="3617">
          <cell r="G3617" t="str">
            <v>FALTA</v>
          </cell>
          <cell r="H3617" t="str">
            <v>006586</v>
          </cell>
          <cell r="AP3617" t="str">
            <v>PAGO</v>
          </cell>
          <cell r="AQ3617">
            <v>10</v>
          </cell>
          <cell r="AR3617">
            <v>0</v>
          </cell>
          <cell r="AS3617">
            <v>10</v>
          </cell>
          <cell r="BA3617" t="e">
            <v>#N/A</v>
          </cell>
        </row>
        <row r="3618">
          <cell r="G3618" t="str">
            <v>FALTA</v>
          </cell>
          <cell r="H3618" t="str">
            <v>006586</v>
          </cell>
          <cell r="AP3618" t="str">
            <v>PAGO</v>
          </cell>
          <cell r="AQ3618">
            <v>9.85</v>
          </cell>
          <cell r="AR3618">
            <v>0</v>
          </cell>
          <cell r="AS3618">
            <v>9.85</v>
          </cell>
          <cell r="BA3618" t="e">
            <v>#N/A</v>
          </cell>
        </row>
        <row r="3619">
          <cell r="G3619" t="str">
            <v>SEPARADO</v>
          </cell>
          <cell r="H3619" t="str">
            <v>006586</v>
          </cell>
          <cell r="AP3619" t="str">
            <v>PA</v>
          </cell>
          <cell r="AQ3619">
            <v>995.11</v>
          </cell>
          <cell r="AR3619">
            <v>0</v>
          </cell>
          <cell r="AS3619">
            <v>995.11</v>
          </cell>
          <cell r="BA3619" t="str">
            <v>ELETRICA</v>
          </cell>
        </row>
        <row r="3620">
          <cell r="G3620" t="str">
            <v>SEPARADO</v>
          </cell>
          <cell r="H3620" t="str">
            <v>006588</v>
          </cell>
          <cell r="AP3620" t="str">
            <v>PA</v>
          </cell>
          <cell r="AQ3620">
            <v>210.79</v>
          </cell>
          <cell r="AS3620">
            <v>210.79</v>
          </cell>
          <cell r="BA3620" t="str">
            <v>ELETRICA</v>
          </cell>
        </row>
        <row r="3621">
          <cell r="G3621" t="str">
            <v>SEPARADO</v>
          </cell>
          <cell r="H3621" t="str">
            <v>006588</v>
          </cell>
          <cell r="AP3621" t="str">
            <v>PA</v>
          </cell>
          <cell r="AQ3621">
            <v>0</v>
          </cell>
          <cell r="AS3621">
            <v>0</v>
          </cell>
          <cell r="BA3621" t="e">
            <v>#N/A</v>
          </cell>
        </row>
        <row r="3622">
          <cell r="G3622" t="str">
            <v>SEPARADO</v>
          </cell>
          <cell r="H3622" t="str">
            <v>006588</v>
          </cell>
          <cell r="AP3622" t="str">
            <v>PA</v>
          </cell>
          <cell r="AQ3622">
            <v>53.25</v>
          </cell>
          <cell r="AS3622">
            <v>149.1</v>
          </cell>
          <cell r="BA3622" t="e">
            <v>#N/A</v>
          </cell>
        </row>
        <row r="3623">
          <cell r="G3623" t="str">
            <v>SEPARADO</v>
          </cell>
          <cell r="H3623" t="str">
            <v>006588</v>
          </cell>
          <cell r="AP3623" t="str">
            <v>PA</v>
          </cell>
          <cell r="AQ3623">
            <v>26.9</v>
          </cell>
          <cell r="AR3623">
            <v>0</v>
          </cell>
          <cell r="AS3623">
            <v>53.8</v>
          </cell>
          <cell r="BA3623" t="str">
            <v>ELETRICA</v>
          </cell>
        </row>
        <row r="3624">
          <cell r="G3624" t="str">
            <v>SEPARADO</v>
          </cell>
          <cell r="H3624" t="str">
            <v>006588</v>
          </cell>
          <cell r="AP3624" t="str">
            <v>FATURAMENTO</v>
          </cell>
          <cell r="AQ3624">
            <v>33.774999999999999</v>
          </cell>
          <cell r="AR3624">
            <v>0</v>
          </cell>
          <cell r="AS3624">
            <v>135.1</v>
          </cell>
          <cell r="BA3624">
            <v>0</v>
          </cell>
        </row>
        <row r="3625">
          <cell r="G3625" t="str">
            <v>FALTA</v>
          </cell>
          <cell r="H3625" t="str">
            <v>006588</v>
          </cell>
          <cell r="AP3625" t="str">
            <v>PAGO</v>
          </cell>
          <cell r="AQ3625">
            <v>26.88</v>
          </cell>
          <cell r="AR3625">
            <v>0</v>
          </cell>
          <cell r="AS3625">
            <v>26.88</v>
          </cell>
          <cell r="BA3625" t="str">
            <v>MECANICA</v>
          </cell>
        </row>
        <row r="3626">
          <cell r="G3626" t="str">
            <v>SEPARADO</v>
          </cell>
          <cell r="H3626" t="str">
            <v>006588</v>
          </cell>
          <cell r="AP3626" t="str">
            <v>PA</v>
          </cell>
          <cell r="AQ3626">
            <v>0</v>
          </cell>
          <cell r="AS3626">
            <v>0</v>
          </cell>
          <cell r="BA3626" t="e">
            <v>#N/A</v>
          </cell>
        </row>
        <row r="3627">
          <cell r="G3627" t="str">
            <v>KANBAN</v>
          </cell>
          <cell r="H3627" t="str">
            <v>006588</v>
          </cell>
          <cell r="AP3627" t="str">
            <v>PA</v>
          </cell>
          <cell r="AQ3627">
            <v>1.1499999999999999</v>
          </cell>
          <cell r="AS3627">
            <v>23</v>
          </cell>
          <cell r="BA3627" t="e">
            <v>#N/A</v>
          </cell>
        </row>
        <row r="3628">
          <cell r="G3628" t="str">
            <v>FALTA</v>
          </cell>
          <cell r="H3628" t="str">
            <v>006588</v>
          </cell>
          <cell r="AP3628" t="str">
            <v>FATURAMENTO</v>
          </cell>
          <cell r="AQ3628">
            <v>24.125</v>
          </cell>
          <cell r="AR3628">
            <v>0</v>
          </cell>
          <cell r="AS3628">
            <v>48.25</v>
          </cell>
          <cell r="BA3628" t="str">
            <v>MECANICA</v>
          </cell>
        </row>
        <row r="3629">
          <cell r="G3629" t="str">
            <v>SEPARADO</v>
          </cell>
          <cell r="H3629" t="str">
            <v>006588</v>
          </cell>
          <cell r="AP3629" t="str">
            <v>PA</v>
          </cell>
          <cell r="AQ3629">
            <v>8548.9321</v>
          </cell>
          <cell r="AS3629">
            <v>8548.9321</v>
          </cell>
          <cell r="BA3629" t="str">
            <v>ELETRICA</v>
          </cell>
        </row>
        <row r="3630">
          <cell r="G3630" t="str">
            <v>FALTA</v>
          </cell>
          <cell r="H3630" t="str">
            <v>006588</v>
          </cell>
          <cell r="AP3630" t="str">
            <v>PAGO</v>
          </cell>
          <cell r="AQ3630">
            <v>4.1500000000000004</v>
          </cell>
          <cell r="AR3630">
            <v>0</v>
          </cell>
          <cell r="AS3630">
            <v>16.600000000000001</v>
          </cell>
          <cell r="BA3630" t="str">
            <v>MECANICA</v>
          </cell>
        </row>
        <row r="3631">
          <cell r="G3631" t="str">
            <v>SEPARADO</v>
          </cell>
          <cell r="H3631" t="str">
            <v>006588</v>
          </cell>
          <cell r="AP3631" t="str">
            <v>PAGO</v>
          </cell>
          <cell r="AQ3631">
            <v>28</v>
          </cell>
          <cell r="AR3631">
            <v>6.5000000000000002E-2</v>
          </cell>
          <cell r="AS3631">
            <v>29.82</v>
          </cell>
          <cell r="BA3631" t="str">
            <v>MECANICA</v>
          </cell>
        </row>
        <row r="3632">
          <cell r="G3632" t="str">
            <v>FÁBRICA</v>
          </cell>
          <cell r="H3632" t="str">
            <v>006588</v>
          </cell>
          <cell r="AP3632" t="str">
            <v>PA</v>
          </cell>
          <cell r="AQ3632">
            <v>5</v>
          </cell>
          <cell r="AR3632">
            <v>0</v>
          </cell>
          <cell r="AS3632">
            <v>5</v>
          </cell>
          <cell r="BA3632" t="str">
            <v>MECANICA</v>
          </cell>
        </row>
        <row r="3633">
          <cell r="G3633" t="str">
            <v>FÁBRICA</v>
          </cell>
          <cell r="H3633" t="str">
            <v>006588</v>
          </cell>
          <cell r="AP3633" t="str">
            <v>PA</v>
          </cell>
          <cell r="AQ3633">
            <v>6</v>
          </cell>
          <cell r="AR3633">
            <v>0</v>
          </cell>
          <cell r="AS3633">
            <v>6</v>
          </cell>
          <cell r="BA3633" t="str">
            <v>MECANICA</v>
          </cell>
        </row>
        <row r="3634">
          <cell r="G3634" t="str">
            <v>KANBAN</v>
          </cell>
          <cell r="H3634" t="str">
            <v>006588</v>
          </cell>
          <cell r="AP3634" t="str">
            <v>PA</v>
          </cell>
          <cell r="AQ3634">
            <v>102.78</v>
          </cell>
          <cell r="AS3634">
            <v>61.667999999999999</v>
          </cell>
          <cell r="BA3634" t="str">
            <v>KANBAN</v>
          </cell>
        </row>
        <row r="3635">
          <cell r="G3635" t="str">
            <v>KANBAN</v>
          </cell>
          <cell r="H3635" t="str">
            <v>006588</v>
          </cell>
          <cell r="AP3635" t="str">
            <v>PA</v>
          </cell>
          <cell r="AQ3635">
            <v>138.6</v>
          </cell>
          <cell r="AS3635">
            <v>83.16</v>
          </cell>
          <cell r="BA3635" t="str">
            <v>KANBAN</v>
          </cell>
        </row>
        <row r="3636">
          <cell r="G3636" t="str">
            <v>SEPARADO</v>
          </cell>
          <cell r="H3636" t="str">
            <v>006588</v>
          </cell>
          <cell r="AP3636" t="str">
            <v>PA</v>
          </cell>
          <cell r="AQ3636">
            <v>25322.58</v>
          </cell>
          <cell r="AR3636">
            <v>0</v>
          </cell>
          <cell r="AS3636">
            <v>25322.58</v>
          </cell>
          <cell r="BA3636" t="str">
            <v>MOTOR</v>
          </cell>
        </row>
        <row r="3637">
          <cell r="G3637" t="str">
            <v>SEPARADO</v>
          </cell>
          <cell r="H3637" t="str">
            <v>006588</v>
          </cell>
          <cell r="AP3637" t="str">
            <v>PA</v>
          </cell>
          <cell r="AQ3637">
            <v>10554.29</v>
          </cell>
          <cell r="AR3637">
            <v>0</v>
          </cell>
          <cell r="AS3637">
            <v>10554.29</v>
          </cell>
          <cell r="BA3637" t="str">
            <v>ALTERNADOR</v>
          </cell>
        </row>
        <row r="3638">
          <cell r="G3638" t="str">
            <v>FALTA</v>
          </cell>
          <cell r="H3638" t="str">
            <v>006588</v>
          </cell>
          <cell r="AP3638" t="str">
            <v>FATURAMENTO</v>
          </cell>
          <cell r="AQ3638">
            <v>900</v>
          </cell>
          <cell r="AR3638">
            <v>3.2500000000000001E-2</v>
          </cell>
          <cell r="AS3638">
            <v>929.25</v>
          </cell>
          <cell r="BA3638" t="e">
            <v>#N/A</v>
          </cell>
        </row>
        <row r="3639">
          <cell r="G3639" t="str">
            <v>SEPARADO</v>
          </cell>
          <cell r="H3639" t="str">
            <v>006588</v>
          </cell>
          <cell r="AP3639" t="str">
            <v>PA</v>
          </cell>
          <cell r="AQ3639">
            <v>48</v>
          </cell>
          <cell r="AR3639">
            <v>0</v>
          </cell>
          <cell r="AS3639">
            <v>48</v>
          </cell>
          <cell r="BA3639" t="str">
            <v>SHEET METAL</v>
          </cell>
        </row>
        <row r="3640">
          <cell r="G3640" t="str">
            <v>SEPARADO</v>
          </cell>
          <cell r="H3640" t="str">
            <v>006588</v>
          </cell>
          <cell r="AP3640" t="str">
            <v>FATURAMENTO</v>
          </cell>
          <cell r="AQ3640">
            <v>72.375</v>
          </cell>
          <cell r="AR3640">
            <v>0</v>
          </cell>
          <cell r="AS3640">
            <v>72.375</v>
          </cell>
          <cell r="BA3640" t="str">
            <v>MECANICA</v>
          </cell>
        </row>
        <row r="3641">
          <cell r="G3641" t="str">
            <v>SEPARADO</v>
          </cell>
          <cell r="H3641" t="str">
            <v>006588</v>
          </cell>
          <cell r="AP3641" t="str">
            <v>FATURAMENTO</v>
          </cell>
          <cell r="AQ3641">
            <v>33.774999999999999</v>
          </cell>
          <cell r="AR3641">
            <v>0</v>
          </cell>
          <cell r="AS3641">
            <v>67.55</v>
          </cell>
          <cell r="BA3641" t="str">
            <v>MECANICA</v>
          </cell>
        </row>
        <row r="3642">
          <cell r="G3642" t="str">
            <v>FALTA</v>
          </cell>
          <cell r="H3642" t="str">
            <v>006588</v>
          </cell>
          <cell r="AP3642" t="str">
            <v>PAGO</v>
          </cell>
          <cell r="AQ3642">
            <v>1563.79</v>
          </cell>
          <cell r="AR3642">
            <v>0</v>
          </cell>
          <cell r="AS3642">
            <v>1563.79</v>
          </cell>
          <cell r="BA3642" t="str">
            <v>MECANICA</v>
          </cell>
        </row>
        <row r="3643">
          <cell r="G3643" t="str">
            <v>SEPARADO</v>
          </cell>
          <cell r="H3643" t="str">
            <v>006588</v>
          </cell>
          <cell r="AP3643" t="str">
            <v>FATURAMENTO</v>
          </cell>
          <cell r="AQ3643">
            <v>33.774999999999999</v>
          </cell>
          <cell r="AR3643">
            <v>0</v>
          </cell>
          <cell r="AS3643">
            <v>67.55</v>
          </cell>
          <cell r="BA3643" t="str">
            <v>MECANICA</v>
          </cell>
        </row>
        <row r="3644">
          <cell r="G3644" t="str">
            <v>SEPARADO</v>
          </cell>
          <cell r="H3644" t="str">
            <v>006588</v>
          </cell>
          <cell r="AP3644" t="str">
            <v>FATURAMENTO</v>
          </cell>
          <cell r="AQ3644">
            <v>33.774999999999999</v>
          </cell>
          <cell r="AR3644">
            <v>0</v>
          </cell>
          <cell r="AS3644">
            <v>33.774999999999999</v>
          </cell>
          <cell r="BA3644" t="str">
            <v>SHEET METAL</v>
          </cell>
        </row>
        <row r="3645">
          <cell r="G3645" t="str">
            <v>FALTA</v>
          </cell>
          <cell r="H3645" t="str">
            <v>006588</v>
          </cell>
          <cell r="AP3645" t="str">
            <v>PAGO</v>
          </cell>
          <cell r="AQ3645">
            <v>145</v>
          </cell>
          <cell r="AR3645">
            <v>0</v>
          </cell>
          <cell r="AS3645">
            <v>145</v>
          </cell>
          <cell r="BA3645" t="str">
            <v>SHEET METAL</v>
          </cell>
        </row>
        <row r="3646">
          <cell r="G3646" t="str">
            <v>FALTA</v>
          </cell>
          <cell r="H3646" t="str">
            <v>006588</v>
          </cell>
          <cell r="AP3646" t="str">
            <v>PAGO</v>
          </cell>
          <cell r="AQ3646">
            <v>450</v>
          </cell>
          <cell r="AR3646">
            <v>0</v>
          </cell>
          <cell r="AS3646">
            <v>450</v>
          </cell>
          <cell r="BA3646" t="str">
            <v>ELETRICA</v>
          </cell>
        </row>
        <row r="3647">
          <cell r="G3647" t="str">
            <v>SEPARADO</v>
          </cell>
          <cell r="H3647" t="str">
            <v>006588</v>
          </cell>
          <cell r="AP3647" t="str">
            <v>FATURAMENTO</v>
          </cell>
          <cell r="AQ3647">
            <v>96.5</v>
          </cell>
          <cell r="AR3647">
            <v>0</v>
          </cell>
          <cell r="AS3647">
            <v>96.5</v>
          </cell>
          <cell r="BA3647" t="e">
            <v>#N/A</v>
          </cell>
        </row>
        <row r="3648">
          <cell r="G3648" t="str">
            <v>SEPARADO</v>
          </cell>
          <cell r="H3648" t="str">
            <v>006588</v>
          </cell>
          <cell r="AP3648" t="str">
            <v>FATURAMENTO</v>
          </cell>
          <cell r="AQ3648">
            <v>91.674999999999997</v>
          </cell>
          <cell r="AR3648">
            <v>0</v>
          </cell>
          <cell r="AS3648">
            <v>91.674999999999997</v>
          </cell>
          <cell r="BA3648" t="e">
            <v>#N/A</v>
          </cell>
        </row>
        <row r="3649">
          <cell r="G3649" t="str">
            <v>SEPARADO</v>
          </cell>
          <cell r="H3649" t="str">
            <v>006588</v>
          </cell>
          <cell r="AP3649" t="str">
            <v>FATURAMENTO</v>
          </cell>
          <cell r="AQ3649">
            <v>3377.5</v>
          </cell>
          <cell r="AR3649">
            <v>0</v>
          </cell>
          <cell r="AS3649">
            <v>3377.5</v>
          </cell>
          <cell r="BA3649" t="str">
            <v>CARENAGEM</v>
          </cell>
        </row>
        <row r="3650">
          <cell r="G3650" t="str">
            <v>SEPARADO</v>
          </cell>
          <cell r="H3650" t="str">
            <v>006588</v>
          </cell>
          <cell r="AP3650" t="str">
            <v>PAGO</v>
          </cell>
          <cell r="AQ3650">
            <v>1363.04</v>
          </cell>
          <cell r="AR3650">
            <v>6.5000000000000002E-2</v>
          </cell>
          <cell r="AS3650">
            <v>1451.6376</v>
          </cell>
          <cell r="BA3650" t="str">
            <v>MECANICA</v>
          </cell>
        </row>
        <row r="3651">
          <cell r="G3651" t="str">
            <v>SEPARADO</v>
          </cell>
          <cell r="H3651" t="str">
            <v>006588</v>
          </cell>
          <cell r="AP3651" t="str">
            <v>PAGO</v>
          </cell>
          <cell r="AQ3651">
            <v>772.34</v>
          </cell>
          <cell r="AR3651">
            <v>6.5000000000000002E-2</v>
          </cell>
          <cell r="AS3651">
            <v>822.5421</v>
          </cell>
          <cell r="BA3651" t="str">
            <v>MECANICA</v>
          </cell>
        </row>
        <row r="3652">
          <cell r="G3652" t="str">
            <v>SEPARADO</v>
          </cell>
          <cell r="H3652" t="str">
            <v>006588</v>
          </cell>
          <cell r="AP3652" t="str">
            <v>PAGO</v>
          </cell>
          <cell r="AQ3652">
            <v>209.6</v>
          </cell>
          <cell r="AR3652">
            <v>0</v>
          </cell>
          <cell r="AS3652">
            <v>209.6</v>
          </cell>
          <cell r="BA3652" t="str">
            <v>ELETRICA</v>
          </cell>
        </row>
        <row r="3653">
          <cell r="G3653" t="str">
            <v>SEPARADO</v>
          </cell>
          <cell r="H3653" t="str">
            <v>006588</v>
          </cell>
          <cell r="AP3653" t="str">
            <v>PA</v>
          </cell>
          <cell r="AQ3653">
            <v>441</v>
          </cell>
          <cell r="AR3653">
            <v>0</v>
          </cell>
          <cell r="AS3653">
            <v>441</v>
          </cell>
          <cell r="BA3653" t="str">
            <v>MECANICA</v>
          </cell>
        </row>
        <row r="3654">
          <cell r="G3654" t="str">
            <v>FALTA</v>
          </cell>
          <cell r="H3654" t="str">
            <v>006588</v>
          </cell>
          <cell r="AP3654" t="str">
            <v>PAGO</v>
          </cell>
          <cell r="AQ3654">
            <v>900</v>
          </cell>
          <cell r="AR3654">
            <v>3.2500000000000001E-2</v>
          </cell>
          <cell r="AS3654">
            <v>929.25</v>
          </cell>
          <cell r="BA3654" t="str">
            <v>MECANICA</v>
          </cell>
        </row>
        <row r="3655">
          <cell r="G3655" t="str">
            <v>SEPARADO</v>
          </cell>
          <cell r="H3655" t="str">
            <v>006588</v>
          </cell>
          <cell r="AP3655" t="str">
            <v>FATURAMENTO</v>
          </cell>
          <cell r="AQ3655">
            <v>965</v>
          </cell>
          <cell r="AR3655">
            <v>0</v>
          </cell>
          <cell r="AS3655">
            <v>965</v>
          </cell>
          <cell r="BA3655" t="str">
            <v>BASE</v>
          </cell>
        </row>
        <row r="3656">
          <cell r="G3656" t="str">
            <v>FALTA</v>
          </cell>
          <cell r="H3656" t="str">
            <v>006588</v>
          </cell>
          <cell r="AP3656" t="str">
            <v>PAGO</v>
          </cell>
          <cell r="AQ3656">
            <v>103.7</v>
          </cell>
          <cell r="AR3656">
            <v>0</v>
          </cell>
          <cell r="AS3656">
            <v>414.8</v>
          </cell>
          <cell r="BA3656" t="str">
            <v>MECANICA</v>
          </cell>
        </row>
        <row r="3657">
          <cell r="G3657" t="str">
            <v>SEPARADO</v>
          </cell>
          <cell r="H3657" t="str">
            <v>006588</v>
          </cell>
          <cell r="AP3657" t="str">
            <v>FATURAMENTO</v>
          </cell>
          <cell r="AQ3657">
            <v>241.25</v>
          </cell>
          <cell r="AR3657">
            <v>0</v>
          </cell>
          <cell r="AS3657">
            <v>241.25</v>
          </cell>
          <cell r="BA3657" t="e">
            <v>#N/A</v>
          </cell>
        </row>
        <row r="3658">
          <cell r="G3658" t="str">
            <v>SEPARADO</v>
          </cell>
          <cell r="H3658" t="str">
            <v>006588</v>
          </cell>
          <cell r="AP3658" t="str">
            <v>FATURAMENTO</v>
          </cell>
          <cell r="AQ3658">
            <v>241.25</v>
          </cell>
          <cell r="AR3658">
            <v>0</v>
          </cell>
          <cell r="AS3658">
            <v>241.25</v>
          </cell>
          <cell r="BA3658" t="e">
            <v>#N/A</v>
          </cell>
        </row>
        <row r="3659">
          <cell r="G3659" t="str">
            <v>SEPARADO</v>
          </cell>
          <cell r="H3659" t="str">
            <v>006588</v>
          </cell>
          <cell r="AP3659" t="str">
            <v>FATURAMENTO</v>
          </cell>
          <cell r="AQ3659">
            <v>731.47</v>
          </cell>
          <cell r="AR3659">
            <v>0</v>
          </cell>
          <cell r="AS3659">
            <v>731.47</v>
          </cell>
          <cell r="BA3659" t="e">
            <v>#N/A</v>
          </cell>
        </row>
        <row r="3660">
          <cell r="G3660" t="str">
            <v>SEPARADO</v>
          </cell>
          <cell r="H3660" t="str">
            <v>006588</v>
          </cell>
          <cell r="AP3660" t="str">
            <v>PA</v>
          </cell>
          <cell r="AQ3660">
            <v>6.4</v>
          </cell>
          <cell r="AR3660">
            <v>0</v>
          </cell>
          <cell r="AS3660">
            <v>19.200000000000003</v>
          </cell>
          <cell r="BA3660" t="str">
            <v>MECANICA</v>
          </cell>
        </row>
        <row r="3661">
          <cell r="G3661" t="str">
            <v>SEPARADO</v>
          </cell>
          <cell r="H3661" t="str">
            <v>006588</v>
          </cell>
          <cell r="AP3661" t="str">
            <v>FATURAMENTO</v>
          </cell>
          <cell r="AQ3661">
            <v>33.774999999999999</v>
          </cell>
          <cell r="AR3661">
            <v>0</v>
          </cell>
          <cell r="AS3661">
            <v>33.774999999999999</v>
          </cell>
          <cell r="BA3661" t="e">
            <v>#N/A</v>
          </cell>
        </row>
        <row r="3662">
          <cell r="G3662" t="str">
            <v>SEPARADO</v>
          </cell>
          <cell r="H3662" t="str">
            <v>006588</v>
          </cell>
          <cell r="AP3662" t="str">
            <v>FATURAMENTO</v>
          </cell>
          <cell r="AQ3662">
            <v>33.774999999999999</v>
          </cell>
          <cell r="AR3662">
            <v>0</v>
          </cell>
          <cell r="AS3662">
            <v>33.774999999999999</v>
          </cell>
          <cell r="BA3662" t="e">
            <v>#N/A</v>
          </cell>
        </row>
        <row r="3663">
          <cell r="G3663" t="str">
            <v>SEPARADO</v>
          </cell>
          <cell r="H3663" t="str">
            <v>006588</v>
          </cell>
          <cell r="AP3663" t="str">
            <v>FATURAMENTO</v>
          </cell>
          <cell r="AQ3663">
            <v>24.125</v>
          </cell>
          <cell r="AR3663">
            <v>0</v>
          </cell>
          <cell r="AS3663">
            <v>24.125</v>
          </cell>
          <cell r="BA3663" t="e">
            <v>#N/A</v>
          </cell>
        </row>
        <row r="3664">
          <cell r="G3664" t="str">
            <v>SEPARADO</v>
          </cell>
          <cell r="H3664" t="str">
            <v>006588</v>
          </cell>
          <cell r="AP3664" t="str">
            <v>FATURAMENTO</v>
          </cell>
          <cell r="AQ3664">
            <v>33.774999999999999</v>
          </cell>
          <cell r="AR3664">
            <v>0</v>
          </cell>
          <cell r="AS3664">
            <v>33.774999999999999</v>
          </cell>
          <cell r="BA3664" t="e">
            <v>#N/A</v>
          </cell>
        </row>
        <row r="3665">
          <cell r="G3665" t="str">
            <v>SEPARADO</v>
          </cell>
          <cell r="H3665" t="str">
            <v>006588</v>
          </cell>
          <cell r="AP3665" t="str">
            <v>PA</v>
          </cell>
          <cell r="AQ3665">
            <v>313.24</v>
          </cell>
          <cell r="AR3665">
            <v>6.5000000000000002E-2</v>
          </cell>
          <cell r="AS3665">
            <v>333.60059999999999</v>
          </cell>
          <cell r="BA3665" t="e">
            <v>#N/A</v>
          </cell>
        </row>
        <row r="3666">
          <cell r="G3666" t="str">
            <v>SEPARADO</v>
          </cell>
          <cell r="H3666" t="str">
            <v>006588</v>
          </cell>
          <cell r="AP3666" t="str">
            <v>PA</v>
          </cell>
          <cell r="AQ3666">
            <v>48.61</v>
          </cell>
          <cell r="AS3666">
            <v>48.61</v>
          </cell>
          <cell r="BA3666" t="str">
            <v>ELETRICA</v>
          </cell>
        </row>
        <row r="3667">
          <cell r="G3667" t="str">
            <v>SEPARADO</v>
          </cell>
          <cell r="H3667" t="str">
            <v>006588</v>
          </cell>
          <cell r="AP3667" t="str">
            <v>PA</v>
          </cell>
          <cell r="AQ3667">
            <v>5.86</v>
          </cell>
          <cell r="AR3667">
            <v>0</v>
          </cell>
          <cell r="AS3667">
            <v>11.72</v>
          </cell>
          <cell r="BA3667" t="e">
            <v>#N/A</v>
          </cell>
        </row>
        <row r="3668">
          <cell r="G3668" t="str">
            <v>SEPARADO</v>
          </cell>
          <cell r="H3668" t="str">
            <v>006588</v>
          </cell>
          <cell r="AP3668" t="str">
            <v>PA</v>
          </cell>
          <cell r="AQ3668">
            <v>91</v>
          </cell>
          <cell r="AR3668">
            <v>6.5000000000000002E-2</v>
          </cell>
          <cell r="AS3668">
            <v>290.745</v>
          </cell>
          <cell r="BA3668" t="e">
            <v>#N/A</v>
          </cell>
        </row>
        <row r="3669">
          <cell r="G3669" t="str">
            <v>FALTA</v>
          </cell>
          <cell r="H3669" t="str">
            <v>006588</v>
          </cell>
          <cell r="AP3669" t="str">
            <v>PAGO</v>
          </cell>
          <cell r="AQ3669">
            <v>9.33</v>
          </cell>
          <cell r="AR3669">
            <v>9.7500000000000003E-2</v>
          </cell>
          <cell r="AS3669">
            <v>20.47935</v>
          </cell>
          <cell r="BA3669" t="str">
            <v>ELETRICA</v>
          </cell>
        </row>
        <row r="3670">
          <cell r="G3670" t="str">
            <v>SEPARADO</v>
          </cell>
          <cell r="H3670" t="str">
            <v>006588</v>
          </cell>
          <cell r="AP3670" t="str">
            <v>PA</v>
          </cell>
          <cell r="AQ3670">
            <v>78.838709677419303</v>
          </cell>
          <cell r="AR3670">
            <v>0</v>
          </cell>
          <cell r="AS3670">
            <v>78.838709677419303</v>
          </cell>
          <cell r="BA3670" t="e">
            <v>#N/A</v>
          </cell>
        </row>
        <row r="3671">
          <cell r="G3671" t="str">
            <v>SEPARADO</v>
          </cell>
          <cell r="H3671" t="str">
            <v>006588</v>
          </cell>
          <cell r="AP3671" t="str">
            <v>PA</v>
          </cell>
          <cell r="AQ3671">
            <v>5.58</v>
          </cell>
          <cell r="AS3671">
            <v>66.960000000000008</v>
          </cell>
          <cell r="BA3671" t="str">
            <v>KANBAN</v>
          </cell>
        </row>
        <row r="3672">
          <cell r="G3672" t="str">
            <v>SEPARADO</v>
          </cell>
          <cell r="H3672" t="str">
            <v>006588</v>
          </cell>
          <cell r="AP3672" t="str">
            <v>PA</v>
          </cell>
          <cell r="AQ3672">
            <v>5.1099999999999994</v>
          </cell>
          <cell r="AS3672">
            <v>40.879999999999995</v>
          </cell>
          <cell r="BA3672" t="str">
            <v>KANBAN</v>
          </cell>
        </row>
        <row r="3673">
          <cell r="G3673" t="str">
            <v>KANBAN</v>
          </cell>
          <cell r="H3673" t="str">
            <v>006588</v>
          </cell>
          <cell r="AP3673" t="str">
            <v>PA</v>
          </cell>
          <cell r="AQ3673">
            <v>0.85</v>
          </cell>
          <cell r="AR3673">
            <v>0</v>
          </cell>
          <cell r="AS3673">
            <v>17</v>
          </cell>
          <cell r="BA3673" t="e">
            <v>#N/A</v>
          </cell>
        </row>
        <row r="3674">
          <cell r="G3674" t="str">
            <v>FALTA</v>
          </cell>
          <cell r="H3674" t="str">
            <v>006588</v>
          </cell>
          <cell r="AP3674" t="str">
            <v>PAGO</v>
          </cell>
          <cell r="AQ3674">
            <v>26.88</v>
          </cell>
          <cell r="AR3674">
            <v>0</v>
          </cell>
          <cell r="AS3674">
            <v>53.76</v>
          </cell>
          <cell r="BA3674" t="str">
            <v>MECANICA</v>
          </cell>
        </row>
        <row r="3675">
          <cell r="G3675" t="str">
            <v>FALTA</v>
          </cell>
          <cell r="H3675" t="str">
            <v>006588</v>
          </cell>
          <cell r="AP3675" t="str">
            <v>PAGO</v>
          </cell>
          <cell r="AQ3675">
            <v>26.88</v>
          </cell>
          <cell r="AR3675">
            <v>0</v>
          </cell>
          <cell r="AS3675">
            <v>26.88</v>
          </cell>
          <cell r="BA3675" t="str">
            <v>MECANICA</v>
          </cell>
        </row>
        <row r="3676">
          <cell r="G3676" t="str">
            <v>FALTA</v>
          </cell>
          <cell r="H3676" t="str">
            <v>006588</v>
          </cell>
          <cell r="AP3676" t="str">
            <v>ENTRADA DE NF</v>
          </cell>
          <cell r="AQ3676">
            <v>8.34</v>
          </cell>
          <cell r="AR3676">
            <v>0</v>
          </cell>
          <cell r="AS3676">
            <v>8.34</v>
          </cell>
          <cell r="BA3676" t="str">
            <v>MECANICA</v>
          </cell>
        </row>
        <row r="3677">
          <cell r="G3677" t="str">
            <v>SEPARADO</v>
          </cell>
          <cell r="H3677" t="str">
            <v>006588</v>
          </cell>
          <cell r="AP3677" t="str">
            <v>PA</v>
          </cell>
          <cell r="AQ3677">
            <v>26.88</v>
          </cell>
          <cell r="AR3677">
            <v>0</v>
          </cell>
          <cell r="AS3677">
            <v>26.88</v>
          </cell>
          <cell r="BA3677" t="str">
            <v>MECANICA</v>
          </cell>
        </row>
        <row r="3678">
          <cell r="G3678" t="str">
            <v>FALTA</v>
          </cell>
          <cell r="H3678" t="str">
            <v>006588</v>
          </cell>
          <cell r="AP3678" t="str">
            <v>PAGO</v>
          </cell>
          <cell r="AQ3678">
            <v>26.88</v>
          </cell>
          <cell r="AR3678">
            <v>0</v>
          </cell>
          <cell r="AS3678">
            <v>53.76</v>
          </cell>
          <cell r="BA3678" t="str">
            <v>MECANICA</v>
          </cell>
        </row>
        <row r="3679">
          <cell r="G3679" t="str">
            <v>SEPARADO</v>
          </cell>
          <cell r="H3679" t="str">
            <v>006588</v>
          </cell>
          <cell r="AP3679" t="str">
            <v>PA</v>
          </cell>
          <cell r="AQ3679">
            <v>26.88</v>
          </cell>
          <cell r="AR3679">
            <v>0</v>
          </cell>
          <cell r="AS3679">
            <v>26.88</v>
          </cell>
          <cell r="BA3679" t="str">
            <v>MECANICA</v>
          </cell>
        </row>
        <row r="3680">
          <cell r="G3680" t="str">
            <v>SEPARADO</v>
          </cell>
          <cell r="H3680" t="str">
            <v>006588</v>
          </cell>
          <cell r="AP3680" t="str">
            <v>PA</v>
          </cell>
          <cell r="AQ3680">
            <v>26.88</v>
          </cell>
          <cell r="AR3680">
            <v>0</v>
          </cell>
          <cell r="AS3680">
            <v>26.88</v>
          </cell>
          <cell r="BA3680" t="str">
            <v>MECANICA</v>
          </cell>
        </row>
        <row r="3681">
          <cell r="G3681" t="str">
            <v>FALTA</v>
          </cell>
          <cell r="H3681" t="str">
            <v>006588</v>
          </cell>
          <cell r="AP3681" t="str">
            <v>PAGO</v>
          </cell>
          <cell r="AQ3681">
            <v>26.88</v>
          </cell>
          <cell r="AR3681">
            <v>0</v>
          </cell>
          <cell r="AS3681">
            <v>26.88</v>
          </cell>
          <cell r="BA3681" t="str">
            <v>MECANICA</v>
          </cell>
        </row>
        <row r="3682">
          <cell r="G3682" t="str">
            <v>FALTA</v>
          </cell>
          <cell r="H3682" t="str">
            <v>006588</v>
          </cell>
          <cell r="AP3682" t="str">
            <v>PAGO</v>
          </cell>
          <cell r="AQ3682">
            <v>26.88</v>
          </cell>
          <cell r="AR3682">
            <v>0</v>
          </cell>
          <cell r="AS3682">
            <v>26.88</v>
          </cell>
          <cell r="BA3682" t="str">
            <v>MECANICA</v>
          </cell>
        </row>
        <row r="3683">
          <cell r="G3683" t="str">
            <v>SEPARADO</v>
          </cell>
          <cell r="H3683" t="str">
            <v>006588</v>
          </cell>
          <cell r="AP3683" t="str">
            <v>PA</v>
          </cell>
          <cell r="AQ3683">
            <v>26.88</v>
          </cell>
          <cell r="AR3683">
            <v>0</v>
          </cell>
          <cell r="AS3683">
            <v>26.88</v>
          </cell>
          <cell r="BA3683" t="str">
            <v>MECANICA</v>
          </cell>
        </row>
        <row r="3684">
          <cell r="G3684" t="str">
            <v>FALTA</v>
          </cell>
          <cell r="H3684" t="str">
            <v>006588</v>
          </cell>
          <cell r="AP3684" t="str">
            <v>PAGO</v>
          </cell>
          <cell r="AQ3684">
            <v>4.1500000000000004</v>
          </cell>
          <cell r="AR3684">
            <v>0</v>
          </cell>
          <cell r="AS3684">
            <v>8.3000000000000007</v>
          </cell>
          <cell r="BA3684" t="str">
            <v>MECANICA</v>
          </cell>
        </row>
        <row r="3685">
          <cell r="G3685" t="str">
            <v>SEPARADO</v>
          </cell>
          <cell r="H3685" t="str">
            <v>006588</v>
          </cell>
          <cell r="AP3685" t="str">
            <v>PA</v>
          </cell>
          <cell r="AQ3685">
            <v>1.1000000000000001</v>
          </cell>
          <cell r="AR3685">
            <v>0</v>
          </cell>
          <cell r="AS3685">
            <v>2.2000000000000002</v>
          </cell>
          <cell r="BA3685" t="str">
            <v>KANBAN</v>
          </cell>
        </row>
        <row r="3686">
          <cell r="G3686" t="str">
            <v>SEPARADO</v>
          </cell>
          <cell r="H3686" t="str">
            <v>006588</v>
          </cell>
          <cell r="AP3686" t="str">
            <v>PA</v>
          </cell>
          <cell r="AQ3686">
            <v>88.15</v>
          </cell>
          <cell r="AR3686">
            <v>0</v>
          </cell>
          <cell r="AS3686">
            <v>88.15</v>
          </cell>
          <cell r="BA3686" t="str">
            <v>MECANICA</v>
          </cell>
        </row>
        <row r="3687">
          <cell r="G3687" t="str">
            <v>SEPARADO</v>
          </cell>
          <cell r="H3687" t="str">
            <v>006588</v>
          </cell>
          <cell r="AP3687" t="str">
            <v>PAGO</v>
          </cell>
          <cell r="AQ3687">
            <v>62.82</v>
          </cell>
          <cell r="AR3687">
            <v>0</v>
          </cell>
          <cell r="AS3687">
            <v>62.82</v>
          </cell>
          <cell r="BA3687" t="str">
            <v>MECANICA</v>
          </cell>
        </row>
        <row r="3688">
          <cell r="G3688" t="str">
            <v>FALTA</v>
          </cell>
          <cell r="H3688" t="str">
            <v>006588</v>
          </cell>
          <cell r="AP3688" t="str">
            <v>PAGO</v>
          </cell>
          <cell r="AQ3688">
            <v>27.95</v>
          </cell>
          <cell r="AR3688">
            <v>6.5000000000000002E-2</v>
          </cell>
          <cell r="AS3688">
            <v>29.766749999999998</v>
          </cell>
          <cell r="BA3688" t="str">
            <v>ELETRICA</v>
          </cell>
        </row>
        <row r="3689">
          <cell r="G3689" t="str">
            <v>SEPARADO</v>
          </cell>
          <cell r="H3689" t="str">
            <v>006588</v>
          </cell>
          <cell r="AP3689" t="str">
            <v>PAGO</v>
          </cell>
          <cell r="AQ3689">
            <v>1.02</v>
          </cell>
          <cell r="AR3689">
            <v>9.7500000000000003E-2</v>
          </cell>
          <cell r="AS3689">
            <v>3.3583500000000002</v>
          </cell>
          <cell r="BA3689" t="str">
            <v>ELETRICA</v>
          </cell>
        </row>
        <row r="3690">
          <cell r="G3690" t="str">
            <v>SEPARADO</v>
          </cell>
          <cell r="H3690" t="str">
            <v>006588</v>
          </cell>
          <cell r="AP3690" t="str">
            <v>PA</v>
          </cell>
          <cell r="AQ3690">
            <v>0</v>
          </cell>
          <cell r="AS3690">
            <v>0</v>
          </cell>
          <cell r="BA3690" t="str">
            <v>ELETRICA</v>
          </cell>
        </row>
        <row r="3691">
          <cell r="G3691" t="str">
            <v>SEPARADO</v>
          </cell>
          <cell r="H3691" t="str">
            <v>006588</v>
          </cell>
          <cell r="AP3691" t="str">
            <v>PA</v>
          </cell>
          <cell r="AQ3691">
            <v>10.2811</v>
          </cell>
          <cell r="AS3691">
            <v>5.1405500000000002</v>
          </cell>
          <cell r="BA3691" t="str">
            <v>KANBAN</v>
          </cell>
        </row>
        <row r="3692">
          <cell r="G3692" t="str">
            <v>FALTA</v>
          </cell>
          <cell r="H3692" t="str">
            <v>006588</v>
          </cell>
          <cell r="AP3692" t="str">
            <v>PAGO</v>
          </cell>
          <cell r="AQ3692">
            <v>40.83</v>
          </cell>
          <cell r="AR3692">
            <v>9.7500000000000003E-2</v>
          </cell>
          <cell r="AS3692">
            <v>44.810924999999997</v>
          </cell>
          <cell r="BA3692" t="e">
            <v>#N/A</v>
          </cell>
        </row>
        <row r="3693">
          <cell r="G3693" t="str">
            <v>SEPARADO</v>
          </cell>
          <cell r="H3693" t="str">
            <v>006588</v>
          </cell>
          <cell r="AP3693" t="str">
            <v>FATURAMENTO</v>
          </cell>
          <cell r="AQ3693">
            <v>27.02</v>
          </cell>
          <cell r="AR3693">
            <v>0</v>
          </cell>
          <cell r="AS3693">
            <v>27.02</v>
          </cell>
          <cell r="BA3693" t="e">
            <v>#N/A</v>
          </cell>
        </row>
        <row r="3694">
          <cell r="G3694" t="str">
            <v>SEPARADO</v>
          </cell>
          <cell r="H3694" t="str">
            <v>006588</v>
          </cell>
          <cell r="AP3694" t="str">
            <v>PA</v>
          </cell>
          <cell r="AQ3694">
            <v>48.61</v>
          </cell>
          <cell r="AS3694">
            <v>97.22</v>
          </cell>
          <cell r="BA3694" t="str">
            <v>ELETRICA</v>
          </cell>
        </row>
        <row r="3695">
          <cell r="G3695" t="str">
            <v>SEPARADO</v>
          </cell>
          <cell r="H3695" t="str">
            <v>006588</v>
          </cell>
          <cell r="AP3695" t="str">
            <v>PA</v>
          </cell>
          <cell r="AQ3695">
            <v>35</v>
          </cell>
          <cell r="AS3695">
            <v>35</v>
          </cell>
          <cell r="BA3695" t="e">
            <v>#N/A</v>
          </cell>
        </row>
        <row r="3696">
          <cell r="G3696" t="str">
            <v>SEPARADO</v>
          </cell>
          <cell r="H3696" t="str">
            <v>006588</v>
          </cell>
          <cell r="AP3696" t="str">
            <v>PA</v>
          </cell>
          <cell r="AQ3696">
            <v>5.86</v>
          </cell>
          <cell r="AR3696">
            <v>0</v>
          </cell>
          <cell r="AS3696">
            <v>23.44</v>
          </cell>
          <cell r="BA3696" t="e">
            <v>#N/A</v>
          </cell>
        </row>
        <row r="3697">
          <cell r="G3697" t="str">
            <v>FALTA</v>
          </cell>
          <cell r="H3697" t="str">
            <v>006588</v>
          </cell>
          <cell r="AP3697" t="str">
            <v>FATURAMENTO</v>
          </cell>
          <cell r="AQ3697">
            <v>842.74</v>
          </cell>
          <cell r="AR3697">
            <v>9.7500000000000003E-2</v>
          </cell>
          <cell r="AS3697">
            <v>924.90715</v>
          </cell>
          <cell r="BA3697" t="e">
            <v>#N/A</v>
          </cell>
        </row>
        <row r="3698">
          <cell r="G3698" t="str">
            <v>SEPARADO</v>
          </cell>
          <cell r="H3698" t="str">
            <v>006588</v>
          </cell>
          <cell r="AP3698" t="str">
            <v>PA</v>
          </cell>
          <cell r="AQ3698">
            <v>466.33</v>
          </cell>
          <cell r="AR3698">
            <v>0</v>
          </cell>
          <cell r="AS3698">
            <v>466.33</v>
          </cell>
          <cell r="BA3698" t="e">
            <v>#N/A</v>
          </cell>
        </row>
        <row r="3699">
          <cell r="G3699" t="str">
            <v>FALTA</v>
          </cell>
          <cell r="H3699" t="str">
            <v>006588</v>
          </cell>
          <cell r="AP3699" t="str">
            <v>PAGO</v>
          </cell>
          <cell r="AQ3699">
            <v>5.55</v>
          </cell>
          <cell r="AR3699">
            <v>9.7500000000000003E-2</v>
          </cell>
          <cell r="AS3699">
            <v>6.0911249999999999</v>
          </cell>
          <cell r="BA3699" t="str">
            <v>SHEET METAL</v>
          </cell>
        </row>
        <row r="3700">
          <cell r="G3700" t="str">
            <v>FALTA</v>
          </cell>
          <cell r="H3700" t="str">
            <v>006588</v>
          </cell>
          <cell r="AP3700" t="str">
            <v>PAGO</v>
          </cell>
          <cell r="AQ3700">
            <v>9.33</v>
          </cell>
          <cell r="AR3700">
            <v>9.7500000000000003E-2</v>
          </cell>
          <cell r="AS3700">
            <v>10.239675</v>
          </cell>
          <cell r="BA3700" t="str">
            <v>ELETRICA</v>
          </cell>
        </row>
        <row r="3701">
          <cell r="G3701" t="str">
            <v>FALTA</v>
          </cell>
          <cell r="H3701" t="str">
            <v>006588</v>
          </cell>
          <cell r="AP3701" t="str">
            <v>PAGO</v>
          </cell>
          <cell r="AQ3701">
            <v>40.97</v>
          </cell>
          <cell r="AR3701">
            <v>9.7500000000000003E-2</v>
          </cell>
          <cell r="AS3701">
            <v>44.964574999999996</v>
          </cell>
          <cell r="BA3701" t="str">
            <v>ELETRICA</v>
          </cell>
        </row>
        <row r="3702">
          <cell r="G3702" t="str">
            <v>FÁBRICA</v>
          </cell>
          <cell r="H3702" t="str">
            <v>006588</v>
          </cell>
          <cell r="AP3702" t="str">
            <v>PA</v>
          </cell>
          <cell r="AQ3702">
            <v>25.7</v>
          </cell>
          <cell r="AS3702">
            <v>25.7</v>
          </cell>
          <cell r="BA3702" t="str">
            <v>ELETRICA</v>
          </cell>
        </row>
        <row r="3703">
          <cell r="G3703" t="str">
            <v>SEPARADO</v>
          </cell>
          <cell r="H3703" t="str">
            <v>006588</v>
          </cell>
          <cell r="AP3703" t="str">
            <v>PA</v>
          </cell>
          <cell r="AQ3703">
            <v>2.4971000000000001</v>
          </cell>
          <cell r="AR3703">
            <v>0</v>
          </cell>
          <cell r="AS3703">
            <v>60.679530000000007</v>
          </cell>
          <cell r="BA3703" t="e">
            <v>#N/A</v>
          </cell>
        </row>
        <row r="3704">
          <cell r="G3704" t="str">
            <v>SEPARADO</v>
          </cell>
          <cell r="H3704" t="str">
            <v>006588</v>
          </cell>
          <cell r="AP3704" t="str">
            <v>PA</v>
          </cell>
          <cell r="AQ3704">
            <v>16.100000000000001</v>
          </cell>
          <cell r="AS3704">
            <v>16.100000000000001</v>
          </cell>
          <cell r="BA3704" t="str">
            <v>KANBAN</v>
          </cell>
        </row>
        <row r="3705">
          <cell r="G3705" t="str">
            <v>SEPARADO</v>
          </cell>
          <cell r="H3705" t="str">
            <v>006588</v>
          </cell>
          <cell r="AP3705" t="str">
            <v>PA</v>
          </cell>
          <cell r="AQ3705">
            <v>16.39</v>
          </cell>
          <cell r="AS3705">
            <v>16.39</v>
          </cell>
          <cell r="BA3705" t="str">
            <v>KANBAN</v>
          </cell>
        </row>
        <row r="3706">
          <cell r="G3706" t="str">
            <v>SEPARADO</v>
          </cell>
          <cell r="H3706" t="str">
            <v>006588</v>
          </cell>
          <cell r="AP3706" t="str">
            <v>PAGO</v>
          </cell>
          <cell r="AQ3706">
            <v>1.9</v>
          </cell>
          <cell r="AR3706">
            <v>9.7500000000000003E-2</v>
          </cell>
          <cell r="AS3706">
            <v>14.596749999999998</v>
          </cell>
          <cell r="BA3706" t="e">
            <v>#N/A</v>
          </cell>
        </row>
        <row r="3707">
          <cell r="G3707" t="str">
            <v>RETIRADO</v>
          </cell>
          <cell r="H3707" t="str">
            <v>006588</v>
          </cell>
          <cell r="AP3707" t="str">
            <v>PAGO</v>
          </cell>
          <cell r="AQ3707">
            <v>7.42</v>
          </cell>
          <cell r="AR3707">
            <v>9.7500000000000003E-2</v>
          </cell>
          <cell r="AS3707">
            <v>8.1434499999999996</v>
          </cell>
          <cell r="BA3707" t="e">
            <v>#N/A</v>
          </cell>
        </row>
        <row r="3708">
          <cell r="G3708" t="str">
            <v>SEPARADO</v>
          </cell>
          <cell r="H3708" t="str">
            <v>006588</v>
          </cell>
          <cell r="AP3708" t="str">
            <v>PAGO</v>
          </cell>
          <cell r="AQ3708">
            <v>2.0099999999999998</v>
          </cell>
          <cell r="AR3708">
            <v>9.7500000000000003E-2</v>
          </cell>
          <cell r="AS3708">
            <v>2.2059749999999996</v>
          </cell>
          <cell r="BA3708" t="e">
            <v>#N/A</v>
          </cell>
        </row>
        <row r="3709">
          <cell r="G3709" t="str">
            <v>SEPARADO</v>
          </cell>
          <cell r="H3709" t="str">
            <v>006588</v>
          </cell>
          <cell r="AP3709" t="str">
            <v>PAGO</v>
          </cell>
          <cell r="AQ3709">
            <v>1.38</v>
          </cell>
          <cell r="AR3709">
            <v>9.7500000000000003E-2</v>
          </cell>
          <cell r="AS3709">
            <v>3.0290999999999997</v>
          </cell>
          <cell r="BA3709" t="e">
            <v>#N/A</v>
          </cell>
        </row>
        <row r="3710">
          <cell r="G3710" t="str">
            <v>FALTA</v>
          </cell>
          <cell r="H3710" t="str">
            <v>006588</v>
          </cell>
          <cell r="AP3710" t="str">
            <v>PAGO</v>
          </cell>
          <cell r="AQ3710">
            <v>2.06</v>
          </cell>
          <cell r="AR3710">
            <v>9.7500000000000003E-2</v>
          </cell>
          <cell r="AS3710">
            <v>2.26085</v>
          </cell>
          <cell r="BA3710" t="e">
            <v>#N/A</v>
          </cell>
        </row>
        <row r="3711">
          <cell r="G3711" t="str">
            <v>SEPARADO</v>
          </cell>
          <cell r="H3711" t="str">
            <v>006588</v>
          </cell>
          <cell r="AP3711" t="str">
            <v>PA</v>
          </cell>
          <cell r="AQ3711">
            <v>170.95160000000001</v>
          </cell>
          <cell r="AR3711">
            <v>0</v>
          </cell>
          <cell r="AS3711">
            <v>34.190320000000007</v>
          </cell>
          <cell r="BA3711" t="str">
            <v>ELETRICA</v>
          </cell>
        </row>
        <row r="3712">
          <cell r="G3712" t="str">
            <v>FALTA</v>
          </cell>
          <cell r="H3712" t="str">
            <v>006588</v>
          </cell>
          <cell r="AP3712" t="str">
            <v>PAGO</v>
          </cell>
          <cell r="AQ3712">
            <v>92.68</v>
          </cell>
          <cell r="AR3712">
            <v>9.7500000000000003E-2</v>
          </cell>
          <cell r="AS3712">
            <v>101.7163</v>
          </cell>
          <cell r="BA3712" t="str">
            <v>ELETRICA</v>
          </cell>
        </row>
        <row r="3713">
          <cell r="G3713" t="str">
            <v>FALTA</v>
          </cell>
          <cell r="H3713" t="str">
            <v>006588</v>
          </cell>
          <cell r="AP3713" t="str">
            <v>PAGO</v>
          </cell>
          <cell r="AQ3713">
            <v>756.87</v>
          </cell>
          <cell r="AR3713">
            <v>3.2500000000000001E-2</v>
          </cell>
          <cell r="AS3713">
            <v>1562.9365499999999</v>
          </cell>
          <cell r="BA3713" t="e">
            <v>#N/A</v>
          </cell>
        </row>
        <row r="3714">
          <cell r="G3714" t="str">
            <v>SEPARADO</v>
          </cell>
          <cell r="H3714" t="str">
            <v>006588</v>
          </cell>
          <cell r="AP3714" t="str">
            <v>PA</v>
          </cell>
          <cell r="AQ3714">
            <v>0</v>
          </cell>
          <cell r="AS3714">
            <v>0</v>
          </cell>
          <cell r="BA3714" t="e">
            <v>#N/A</v>
          </cell>
        </row>
        <row r="3715">
          <cell r="G3715" t="str">
            <v>SEPARADO</v>
          </cell>
          <cell r="H3715" t="str">
            <v>006588</v>
          </cell>
          <cell r="AP3715" t="str">
            <v>PA</v>
          </cell>
          <cell r="AQ3715">
            <v>53.25</v>
          </cell>
          <cell r="AS3715">
            <v>53.25</v>
          </cell>
          <cell r="BA3715" t="e">
            <v>#N/A</v>
          </cell>
        </row>
        <row r="3716">
          <cell r="G3716" t="str">
            <v>SEPARADO</v>
          </cell>
          <cell r="H3716" t="str">
            <v>006588</v>
          </cell>
          <cell r="AP3716" t="str">
            <v>PA</v>
          </cell>
          <cell r="AQ3716">
            <v>70.95</v>
          </cell>
          <cell r="AS3716">
            <v>53.212500000000006</v>
          </cell>
          <cell r="BA3716" t="str">
            <v>ELETRICA</v>
          </cell>
        </row>
        <row r="3717">
          <cell r="G3717" t="str">
            <v>SEPARADO</v>
          </cell>
          <cell r="H3717" t="str">
            <v>006588</v>
          </cell>
          <cell r="AP3717" t="str">
            <v>PA</v>
          </cell>
          <cell r="AQ3717">
            <v>0</v>
          </cell>
          <cell r="AS3717">
            <v>0</v>
          </cell>
          <cell r="BA3717" t="e">
            <v>#N/A</v>
          </cell>
        </row>
        <row r="3718">
          <cell r="G3718" t="str">
            <v>SEPARADO</v>
          </cell>
          <cell r="H3718" t="str">
            <v>006588</v>
          </cell>
          <cell r="AP3718" t="str">
            <v>PA</v>
          </cell>
          <cell r="AQ3718">
            <v>28.688400000000001</v>
          </cell>
          <cell r="AR3718">
            <v>9.7500000000000003E-2</v>
          </cell>
          <cell r="AS3718">
            <v>125.94207600000001</v>
          </cell>
          <cell r="BA3718" t="e">
            <v>#N/A</v>
          </cell>
        </row>
        <row r="3719">
          <cell r="G3719" t="str">
            <v>SEPARADO</v>
          </cell>
          <cell r="H3719" t="str">
            <v>006588</v>
          </cell>
          <cell r="AP3719" t="str">
            <v>PA</v>
          </cell>
          <cell r="AQ3719">
            <v>0</v>
          </cell>
          <cell r="AS3719">
            <v>0</v>
          </cell>
          <cell r="BA3719" t="e">
            <v>#N/A</v>
          </cell>
        </row>
        <row r="3720">
          <cell r="G3720" t="str">
            <v>FALTA</v>
          </cell>
          <cell r="H3720" t="str">
            <v>006588</v>
          </cell>
          <cell r="AP3720" t="str">
            <v>FATURAMENTO</v>
          </cell>
          <cell r="AQ3720">
            <v>0</v>
          </cell>
          <cell r="AR3720">
            <v>0</v>
          </cell>
          <cell r="AS3720">
            <v>0</v>
          </cell>
          <cell r="BA3720" t="str">
            <v>ELETRICA</v>
          </cell>
        </row>
        <row r="3721">
          <cell r="G3721" t="str">
            <v>FALTA</v>
          </cell>
          <cell r="H3721" t="str">
            <v>006588</v>
          </cell>
          <cell r="AP3721" t="str">
            <v>FATURAMENTO</v>
          </cell>
          <cell r="AQ3721">
            <v>0</v>
          </cell>
          <cell r="AR3721">
            <v>0</v>
          </cell>
          <cell r="AS3721">
            <v>0</v>
          </cell>
          <cell r="BA3721" t="str">
            <v>SHEET METAL</v>
          </cell>
        </row>
        <row r="3722">
          <cell r="G3722" t="str">
            <v>SEPARADO</v>
          </cell>
          <cell r="H3722" t="str">
            <v>006588</v>
          </cell>
          <cell r="AP3722" t="str">
            <v>FATURAMENTO</v>
          </cell>
          <cell r="AQ3722">
            <v>24.125</v>
          </cell>
          <cell r="AR3722">
            <v>0</v>
          </cell>
          <cell r="AS3722">
            <v>24.125</v>
          </cell>
          <cell r="BA3722" t="e">
            <v>#N/A</v>
          </cell>
        </row>
        <row r="3723">
          <cell r="G3723" t="str">
            <v>SEPARADO</v>
          </cell>
          <cell r="H3723" t="str">
            <v>006588</v>
          </cell>
          <cell r="AP3723" t="str">
            <v>FATURAMENTO</v>
          </cell>
          <cell r="AQ3723">
            <v>24.125</v>
          </cell>
          <cell r="AR3723">
            <v>0</v>
          </cell>
          <cell r="AS3723">
            <v>48.25</v>
          </cell>
          <cell r="BA3723" t="e">
            <v>#N/A</v>
          </cell>
        </row>
        <row r="3724">
          <cell r="G3724" t="str">
            <v>SEPARADO</v>
          </cell>
          <cell r="H3724" t="str">
            <v>006588</v>
          </cell>
          <cell r="AP3724" t="str">
            <v>FATURAMENTO</v>
          </cell>
          <cell r="AQ3724">
            <v>627.25</v>
          </cell>
          <cell r="AR3724">
            <v>0</v>
          </cell>
          <cell r="AS3724">
            <v>627.25</v>
          </cell>
          <cell r="BA3724" t="e">
            <v>#N/A</v>
          </cell>
        </row>
        <row r="3725">
          <cell r="G3725" t="str">
            <v>SEPARADO</v>
          </cell>
          <cell r="H3725" t="str">
            <v>006588</v>
          </cell>
          <cell r="AP3725" t="str">
            <v>PA</v>
          </cell>
          <cell r="AQ3725">
            <v>0</v>
          </cell>
          <cell r="AS3725">
            <v>0</v>
          </cell>
          <cell r="BA3725" t="e">
            <v>#N/A</v>
          </cell>
        </row>
        <row r="3726">
          <cell r="G3726" t="str">
            <v>FALTA</v>
          </cell>
          <cell r="H3726" t="str">
            <v>006588</v>
          </cell>
          <cell r="AP3726" t="str">
            <v>PAGO</v>
          </cell>
          <cell r="AQ3726">
            <v>10</v>
          </cell>
          <cell r="AR3726">
            <v>0</v>
          </cell>
          <cell r="AS3726">
            <v>10</v>
          </cell>
          <cell r="BA3726" t="e">
            <v>#N/A</v>
          </cell>
        </row>
        <row r="3727">
          <cell r="G3727" t="str">
            <v>FALTA</v>
          </cell>
          <cell r="H3727" t="str">
            <v>006588</v>
          </cell>
          <cell r="AP3727" t="str">
            <v>PAGO</v>
          </cell>
          <cell r="AQ3727">
            <v>9.85</v>
          </cell>
          <cell r="AR3727">
            <v>0</v>
          </cell>
          <cell r="AS3727">
            <v>9.85</v>
          </cell>
          <cell r="BA3727" t="e">
            <v>#N/A</v>
          </cell>
        </row>
        <row r="3728">
          <cell r="G3728" t="str">
            <v>FALTA</v>
          </cell>
          <cell r="H3728" t="str">
            <v>006588</v>
          </cell>
          <cell r="AP3728" t="str">
            <v>FATURAMENTO</v>
          </cell>
          <cell r="AQ3728">
            <v>995.11</v>
          </cell>
          <cell r="AR3728">
            <v>6.5000000000000002E-2</v>
          </cell>
          <cell r="AS3728">
            <v>1059.79215</v>
          </cell>
          <cell r="BA3728" t="str">
            <v>ELETRICA</v>
          </cell>
        </row>
        <row r="3729">
          <cell r="G3729" t="str">
            <v>SEPARADO</v>
          </cell>
          <cell r="H3729" t="str">
            <v>006590</v>
          </cell>
          <cell r="AP3729" t="str">
            <v>PA</v>
          </cell>
          <cell r="AQ3729">
            <v>210.79</v>
          </cell>
          <cell r="AS3729">
            <v>210.79</v>
          </cell>
          <cell r="BA3729" t="str">
            <v>ELETRICA</v>
          </cell>
        </row>
        <row r="3730">
          <cell r="G3730" t="str">
            <v>SEPARADO</v>
          </cell>
          <cell r="H3730" t="str">
            <v>006590</v>
          </cell>
          <cell r="AP3730" t="str">
            <v>PA</v>
          </cell>
          <cell r="AQ3730">
            <v>0</v>
          </cell>
          <cell r="AS3730">
            <v>0</v>
          </cell>
          <cell r="BA3730" t="e">
            <v>#N/A</v>
          </cell>
        </row>
        <row r="3731">
          <cell r="G3731" t="str">
            <v>SEPARADO</v>
          </cell>
          <cell r="H3731" t="str">
            <v>006590</v>
          </cell>
          <cell r="AP3731" t="str">
            <v>PA</v>
          </cell>
          <cell r="AQ3731">
            <v>53.25</v>
          </cell>
          <cell r="AS3731">
            <v>149.1</v>
          </cell>
          <cell r="BA3731" t="e">
            <v>#N/A</v>
          </cell>
        </row>
        <row r="3732">
          <cell r="G3732" t="str">
            <v>SEPARADO</v>
          </cell>
          <cell r="H3732" t="str">
            <v>006590</v>
          </cell>
          <cell r="AP3732" t="str">
            <v>PA</v>
          </cell>
          <cell r="AQ3732">
            <v>26.9</v>
          </cell>
          <cell r="AR3732">
            <v>0</v>
          </cell>
          <cell r="AS3732">
            <v>53.8</v>
          </cell>
          <cell r="BA3732" t="str">
            <v>ELETRICA</v>
          </cell>
        </row>
        <row r="3733">
          <cell r="G3733" t="str">
            <v>SEPARADO</v>
          </cell>
          <cell r="H3733" t="str">
            <v>006590</v>
          </cell>
          <cell r="AP3733" t="str">
            <v>FATURAMENTO</v>
          </cell>
          <cell r="AQ3733">
            <v>33.774999999999999</v>
          </cell>
          <cell r="AR3733">
            <v>0</v>
          </cell>
          <cell r="AS3733">
            <v>135.1</v>
          </cell>
          <cell r="BA3733">
            <v>0</v>
          </cell>
        </row>
        <row r="3734">
          <cell r="G3734" t="str">
            <v>FALTA</v>
          </cell>
          <cell r="H3734" t="str">
            <v>006590</v>
          </cell>
          <cell r="AP3734" t="str">
            <v>PAGO</v>
          </cell>
          <cell r="AQ3734">
            <v>26.88</v>
          </cell>
          <cell r="AR3734">
            <v>0</v>
          </cell>
          <cell r="AS3734">
            <v>26.88</v>
          </cell>
          <cell r="BA3734" t="str">
            <v>MECANICA</v>
          </cell>
        </row>
        <row r="3735">
          <cell r="G3735" t="str">
            <v>SEPARADO</v>
          </cell>
          <cell r="H3735" t="str">
            <v>006590</v>
          </cell>
          <cell r="AP3735" t="str">
            <v>PA</v>
          </cell>
          <cell r="AQ3735">
            <v>0</v>
          </cell>
          <cell r="AS3735">
            <v>0</v>
          </cell>
          <cell r="BA3735" t="e">
            <v>#N/A</v>
          </cell>
        </row>
        <row r="3736">
          <cell r="G3736" t="str">
            <v>KANBAN</v>
          </cell>
          <cell r="H3736" t="str">
            <v>006590</v>
          </cell>
          <cell r="AP3736" t="str">
            <v>PA</v>
          </cell>
          <cell r="AQ3736">
            <v>1.1499999999999999</v>
          </cell>
          <cell r="AS3736">
            <v>23</v>
          </cell>
          <cell r="BA3736" t="e">
            <v>#N/A</v>
          </cell>
        </row>
        <row r="3737">
          <cell r="G3737" t="str">
            <v>FALTA</v>
          </cell>
          <cell r="H3737" t="str">
            <v>006590</v>
          </cell>
          <cell r="AP3737" t="str">
            <v>FATURAMENTO</v>
          </cell>
          <cell r="AQ3737">
            <v>24.125</v>
          </cell>
          <cell r="AR3737">
            <v>0</v>
          </cell>
          <cell r="AS3737">
            <v>48.25</v>
          </cell>
          <cell r="BA3737" t="str">
            <v>MECANICA</v>
          </cell>
        </row>
        <row r="3738">
          <cell r="G3738" t="str">
            <v>SEPARADO</v>
          </cell>
          <cell r="H3738" t="str">
            <v>006590</v>
          </cell>
          <cell r="AP3738" t="str">
            <v>PA</v>
          </cell>
          <cell r="AQ3738">
            <v>8548.9321</v>
          </cell>
          <cell r="AS3738">
            <v>8548.9321</v>
          </cell>
          <cell r="BA3738" t="str">
            <v>ELETRICA</v>
          </cell>
        </row>
        <row r="3739">
          <cell r="G3739" t="str">
            <v>FALTA</v>
          </cell>
          <cell r="H3739" t="str">
            <v>006590</v>
          </cell>
          <cell r="AP3739" t="str">
            <v>PAGO</v>
          </cell>
          <cell r="AQ3739">
            <v>4.1500000000000004</v>
          </cell>
          <cell r="AR3739">
            <v>0</v>
          </cell>
          <cell r="AS3739">
            <v>16.600000000000001</v>
          </cell>
          <cell r="BA3739" t="str">
            <v>MECANICA</v>
          </cell>
        </row>
        <row r="3740">
          <cell r="G3740" t="str">
            <v>SEPARADO</v>
          </cell>
          <cell r="H3740" t="str">
            <v>006590</v>
          </cell>
          <cell r="AP3740" t="str">
            <v>PAGO</v>
          </cell>
          <cell r="AQ3740">
            <v>28</v>
          </cell>
          <cell r="AR3740">
            <v>6.5000000000000002E-2</v>
          </cell>
          <cell r="AS3740">
            <v>29.82</v>
          </cell>
          <cell r="BA3740" t="str">
            <v>MECANICA</v>
          </cell>
        </row>
        <row r="3741">
          <cell r="G3741" t="str">
            <v>FÁBRICA</v>
          </cell>
          <cell r="H3741" t="str">
            <v>006590</v>
          </cell>
          <cell r="AP3741" t="str">
            <v>PA</v>
          </cell>
          <cell r="AQ3741">
            <v>5</v>
          </cell>
          <cell r="AR3741">
            <v>0</v>
          </cell>
          <cell r="AS3741">
            <v>5</v>
          </cell>
          <cell r="BA3741" t="str">
            <v>MECANICA</v>
          </cell>
        </row>
        <row r="3742">
          <cell r="G3742" t="str">
            <v>FÁBRICA</v>
          </cell>
          <cell r="H3742" t="str">
            <v>006590</v>
          </cell>
          <cell r="AP3742" t="str">
            <v>PA</v>
          </cell>
          <cell r="AQ3742">
            <v>6</v>
          </cell>
          <cell r="AR3742">
            <v>0</v>
          </cell>
          <cell r="AS3742">
            <v>6</v>
          </cell>
          <cell r="BA3742" t="str">
            <v>MECANICA</v>
          </cell>
        </row>
        <row r="3743">
          <cell r="G3743" t="str">
            <v>KANBAN</v>
          </cell>
          <cell r="H3743" t="str">
            <v>006590</v>
          </cell>
          <cell r="AP3743" t="str">
            <v>PA</v>
          </cell>
          <cell r="AQ3743">
            <v>102.78</v>
          </cell>
          <cell r="AS3743">
            <v>61.667999999999999</v>
          </cell>
          <cell r="BA3743" t="str">
            <v>KANBAN</v>
          </cell>
        </row>
        <row r="3744">
          <cell r="G3744" t="str">
            <v>KANBAN</v>
          </cell>
          <cell r="H3744" t="str">
            <v>006590</v>
          </cell>
          <cell r="AP3744" t="str">
            <v>PA</v>
          </cell>
          <cell r="AQ3744">
            <v>138.6</v>
          </cell>
          <cell r="AS3744">
            <v>83.16</v>
          </cell>
          <cell r="BA3744" t="str">
            <v>KANBAN</v>
          </cell>
        </row>
        <row r="3745">
          <cell r="G3745" t="str">
            <v>SEPARADO</v>
          </cell>
          <cell r="H3745" t="str">
            <v>006590</v>
          </cell>
          <cell r="AP3745" t="str">
            <v>PA</v>
          </cell>
          <cell r="AQ3745">
            <v>25322.58</v>
          </cell>
          <cell r="AR3745">
            <v>0</v>
          </cell>
          <cell r="AS3745">
            <v>25322.58</v>
          </cell>
          <cell r="BA3745" t="str">
            <v>MOTOR</v>
          </cell>
        </row>
        <row r="3746">
          <cell r="G3746" t="str">
            <v>SEPARADO</v>
          </cell>
          <cell r="H3746" t="str">
            <v>006590</v>
          </cell>
          <cell r="AP3746" t="str">
            <v>PA</v>
          </cell>
          <cell r="AQ3746">
            <v>10554.29</v>
          </cell>
          <cell r="AR3746">
            <v>0</v>
          </cell>
          <cell r="AS3746">
            <v>10554.29</v>
          </cell>
          <cell r="BA3746" t="str">
            <v>ALTERNADOR</v>
          </cell>
        </row>
        <row r="3747">
          <cell r="G3747" t="str">
            <v>FALTA</v>
          </cell>
          <cell r="H3747" t="str">
            <v>006590</v>
          </cell>
          <cell r="AP3747" t="str">
            <v>FATURAMENTO</v>
          </cell>
          <cell r="AQ3747">
            <v>900</v>
          </cell>
          <cell r="AR3747">
            <v>3.2500000000000001E-2</v>
          </cell>
          <cell r="AS3747">
            <v>929.25</v>
          </cell>
          <cell r="BA3747" t="e">
            <v>#N/A</v>
          </cell>
        </row>
        <row r="3748">
          <cell r="G3748" t="str">
            <v>SEPARADO</v>
          </cell>
          <cell r="H3748" t="str">
            <v>006590</v>
          </cell>
          <cell r="AP3748" t="str">
            <v>PA</v>
          </cell>
          <cell r="AQ3748">
            <v>48</v>
          </cell>
          <cell r="AR3748">
            <v>0</v>
          </cell>
          <cell r="AS3748">
            <v>48</v>
          </cell>
          <cell r="BA3748" t="str">
            <v>SHEET METAL</v>
          </cell>
        </row>
        <row r="3749">
          <cell r="G3749" t="str">
            <v>SEPARADO</v>
          </cell>
          <cell r="H3749" t="str">
            <v>006590</v>
          </cell>
          <cell r="AP3749" t="str">
            <v>FATURAMENTO</v>
          </cell>
          <cell r="AQ3749">
            <v>72.375</v>
          </cell>
          <cell r="AR3749">
            <v>0</v>
          </cell>
          <cell r="AS3749">
            <v>72.375</v>
          </cell>
          <cell r="BA3749" t="str">
            <v>MECANICA</v>
          </cell>
        </row>
        <row r="3750">
          <cell r="G3750" t="str">
            <v>SEPARADO</v>
          </cell>
          <cell r="H3750" t="str">
            <v>006590</v>
          </cell>
          <cell r="AP3750" t="str">
            <v>FATURAMENTO</v>
          </cell>
          <cell r="AQ3750">
            <v>33.774999999999999</v>
          </cell>
          <cell r="AR3750">
            <v>0</v>
          </cell>
          <cell r="AS3750">
            <v>67.55</v>
          </cell>
          <cell r="BA3750" t="str">
            <v>MECANICA</v>
          </cell>
        </row>
        <row r="3751">
          <cell r="G3751" t="str">
            <v>FALTA</v>
          </cell>
          <cell r="H3751" t="str">
            <v>006590</v>
          </cell>
          <cell r="AP3751" t="str">
            <v>PAGO</v>
          </cell>
          <cell r="AQ3751">
            <v>1563.79</v>
          </cell>
          <cell r="AR3751">
            <v>0</v>
          </cell>
          <cell r="AS3751">
            <v>1563.79</v>
          </cell>
          <cell r="BA3751" t="str">
            <v>MECANICA</v>
          </cell>
        </row>
        <row r="3752">
          <cell r="G3752" t="str">
            <v>SEPARADO</v>
          </cell>
          <cell r="H3752" t="str">
            <v>006590</v>
          </cell>
          <cell r="AP3752" t="str">
            <v>FATURAMENTO</v>
          </cell>
          <cell r="AQ3752">
            <v>33.774999999999999</v>
          </cell>
          <cell r="AR3752">
            <v>0</v>
          </cell>
          <cell r="AS3752">
            <v>67.55</v>
          </cell>
          <cell r="BA3752" t="str">
            <v>MECANICA</v>
          </cell>
        </row>
        <row r="3753">
          <cell r="G3753" t="str">
            <v>SEPARADO</v>
          </cell>
          <cell r="H3753" t="str">
            <v>006590</v>
          </cell>
          <cell r="AP3753" t="str">
            <v>FATURAMENTO</v>
          </cell>
          <cell r="AQ3753">
            <v>33.774999999999999</v>
          </cell>
          <cell r="AR3753">
            <v>0</v>
          </cell>
          <cell r="AS3753">
            <v>33.774999999999999</v>
          </cell>
          <cell r="BA3753" t="str">
            <v>SHEET METAL</v>
          </cell>
        </row>
        <row r="3754">
          <cell r="G3754" t="str">
            <v>FALTA</v>
          </cell>
          <cell r="H3754" t="str">
            <v>006590</v>
          </cell>
          <cell r="AP3754" t="str">
            <v>PAGO</v>
          </cell>
          <cell r="AQ3754">
            <v>145</v>
          </cell>
          <cell r="AR3754">
            <v>0</v>
          </cell>
          <cell r="AS3754">
            <v>145</v>
          </cell>
          <cell r="BA3754" t="str">
            <v>SHEET METAL</v>
          </cell>
        </row>
        <row r="3755">
          <cell r="G3755" t="str">
            <v>FALTA</v>
          </cell>
          <cell r="H3755" t="str">
            <v>006590</v>
          </cell>
          <cell r="AP3755" t="str">
            <v>PAGO</v>
          </cell>
          <cell r="AQ3755">
            <v>450</v>
          </cell>
          <cell r="AR3755">
            <v>0</v>
          </cell>
          <cell r="AS3755">
            <v>450</v>
          </cell>
          <cell r="BA3755" t="str">
            <v>ELETRICA</v>
          </cell>
        </row>
        <row r="3756">
          <cell r="G3756" t="str">
            <v>SEPARADO</v>
          </cell>
          <cell r="H3756" t="str">
            <v>006590</v>
          </cell>
          <cell r="AP3756" t="str">
            <v>FATURAMENTO</v>
          </cell>
          <cell r="AQ3756">
            <v>96.5</v>
          </cell>
          <cell r="AR3756">
            <v>0</v>
          </cell>
          <cell r="AS3756">
            <v>96.5</v>
          </cell>
          <cell r="BA3756" t="e">
            <v>#N/A</v>
          </cell>
        </row>
        <row r="3757">
          <cell r="G3757" t="str">
            <v>SEPARADO</v>
          </cell>
          <cell r="H3757" t="str">
            <v>006590</v>
          </cell>
          <cell r="AP3757" t="str">
            <v>FATURAMENTO</v>
          </cell>
          <cell r="AQ3757">
            <v>91.674999999999997</v>
          </cell>
          <cell r="AR3757">
            <v>0</v>
          </cell>
          <cell r="AS3757">
            <v>91.674999999999997</v>
          </cell>
          <cell r="BA3757" t="e">
            <v>#N/A</v>
          </cell>
        </row>
        <row r="3758">
          <cell r="G3758" t="str">
            <v>SEPARADO</v>
          </cell>
          <cell r="H3758" t="str">
            <v>006590</v>
          </cell>
          <cell r="AP3758" t="str">
            <v>FATURAMENTO</v>
          </cell>
          <cell r="AQ3758">
            <v>3377.5</v>
          </cell>
          <cell r="AR3758">
            <v>0</v>
          </cell>
          <cell r="AS3758">
            <v>3377.5</v>
          </cell>
          <cell r="BA3758" t="str">
            <v>CARENAGEM</v>
          </cell>
        </row>
        <row r="3759">
          <cell r="G3759" t="str">
            <v>SEPARADO</v>
          </cell>
          <cell r="H3759" t="str">
            <v>006590</v>
          </cell>
          <cell r="AP3759" t="str">
            <v>PAGO</v>
          </cell>
          <cell r="AQ3759">
            <v>1363.04</v>
          </cell>
          <cell r="AR3759">
            <v>6.5000000000000002E-2</v>
          </cell>
          <cell r="AS3759">
            <v>1451.6376</v>
          </cell>
          <cell r="BA3759" t="str">
            <v>MECANICA</v>
          </cell>
        </row>
        <row r="3760">
          <cell r="G3760" t="str">
            <v>SEPARADO</v>
          </cell>
          <cell r="H3760" t="str">
            <v>006590</v>
          </cell>
          <cell r="AP3760" t="str">
            <v>PAGO</v>
          </cell>
          <cell r="AQ3760">
            <v>772.34</v>
          </cell>
          <cell r="AR3760">
            <v>6.5000000000000002E-2</v>
          </cell>
          <cell r="AS3760">
            <v>822.5421</v>
          </cell>
          <cell r="BA3760" t="str">
            <v>MECANICA</v>
          </cell>
        </row>
        <row r="3761">
          <cell r="G3761" t="str">
            <v>SEPARADO</v>
          </cell>
          <cell r="H3761" t="str">
            <v>006590</v>
          </cell>
          <cell r="AP3761" t="str">
            <v>PAGO</v>
          </cell>
          <cell r="AQ3761">
            <v>209.6</v>
          </cell>
          <cell r="AR3761">
            <v>0</v>
          </cell>
          <cell r="AS3761">
            <v>209.6</v>
          </cell>
          <cell r="BA3761" t="str">
            <v>ELETRICA</v>
          </cell>
        </row>
        <row r="3762">
          <cell r="G3762" t="str">
            <v>SEPARADO</v>
          </cell>
          <cell r="H3762" t="str">
            <v>006590</v>
          </cell>
          <cell r="AP3762" t="str">
            <v>PA</v>
          </cell>
          <cell r="AQ3762">
            <v>441</v>
          </cell>
          <cell r="AR3762">
            <v>0</v>
          </cell>
          <cell r="AS3762">
            <v>441</v>
          </cell>
          <cell r="BA3762" t="str">
            <v>MECANICA</v>
          </cell>
        </row>
        <row r="3763">
          <cell r="G3763" t="str">
            <v>FALTA</v>
          </cell>
          <cell r="H3763" t="str">
            <v>006590</v>
          </cell>
          <cell r="AP3763" t="str">
            <v>PAGO</v>
          </cell>
          <cell r="AQ3763">
            <v>900</v>
          </cell>
          <cell r="AR3763">
            <v>3.2500000000000001E-2</v>
          </cell>
          <cell r="AS3763">
            <v>929.25</v>
          </cell>
          <cell r="BA3763" t="str">
            <v>MECANICA</v>
          </cell>
        </row>
        <row r="3764">
          <cell r="G3764" t="str">
            <v>SEPARADO</v>
          </cell>
          <cell r="H3764" t="str">
            <v>006590</v>
          </cell>
          <cell r="AP3764" t="str">
            <v>FATURAMENTO</v>
          </cell>
          <cell r="AQ3764">
            <v>965</v>
          </cell>
          <cell r="AR3764">
            <v>0</v>
          </cell>
          <cell r="AS3764">
            <v>965</v>
          </cell>
          <cell r="BA3764" t="str">
            <v>BASE</v>
          </cell>
        </row>
        <row r="3765">
          <cell r="G3765" t="str">
            <v>FALTA</v>
          </cell>
          <cell r="H3765" t="str">
            <v>006590</v>
          </cell>
          <cell r="AP3765" t="str">
            <v>PAGO</v>
          </cell>
          <cell r="AQ3765">
            <v>103.7</v>
          </cell>
          <cell r="AR3765">
            <v>0</v>
          </cell>
          <cell r="AS3765">
            <v>414.8</v>
          </cell>
          <cell r="BA3765" t="str">
            <v>MECANICA</v>
          </cell>
        </row>
        <row r="3766">
          <cell r="G3766" t="str">
            <v>SEPARADO</v>
          </cell>
          <cell r="H3766" t="str">
            <v>006590</v>
          </cell>
          <cell r="AP3766" t="str">
            <v>FATURAMENTO</v>
          </cell>
          <cell r="AQ3766">
            <v>241.25</v>
          </cell>
          <cell r="AR3766">
            <v>0</v>
          </cell>
          <cell r="AS3766">
            <v>241.25</v>
          </cell>
          <cell r="BA3766" t="e">
            <v>#N/A</v>
          </cell>
        </row>
        <row r="3767">
          <cell r="G3767" t="str">
            <v>SEPARADO</v>
          </cell>
          <cell r="H3767" t="str">
            <v>006590</v>
          </cell>
          <cell r="AP3767" t="str">
            <v>FATURAMENTO</v>
          </cell>
          <cell r="AQ3767">
            <v>241.25</v>
          </cell>
          <cell r="AR3767">
            <v>0</v>
          </cell>
          <cell r="AS3767">
            <v>241.25</v>
          </cell>
          <cell r="BA3767" t="e">
            <v>#N/A</v>
          </cell>
        </row>
        <row r="3768">
          <cell r="G3768" t="str">
            <v>SEPARADO</v>
          </cell>
          <cell r="H3768" t="str">
            <v>006590</v>
          </cell>
          <cell r="AP3768" t="str">
            <v>FATURAMENTO</v>
          </cell>
          <cell r="AQ3768">
            <v>731.47</v>
          </cell>
          <cell r="AR3768">
            <v>0</v>
          </cell>
          <cell r="AS3768">
            <v>731.47</v>
          </cell>
          <cell r="BA3768" t="e">
            <v>#N/A</v>
          </cell>
        </row>
        <row r="3769">
          <cell r="G3769" t="str">
            <v>SEPARADO</v>
          </cell>
          <cell r="H3769" t="str">
            <v>006590</v>
          </cell>
          <cell r="AP3769" t="str">
            <v>PA</v>
          </cell>
          <cell r="AQ3769">
            <v>6.4</v>
          </cell>
          <cell r="AR3769">
            <v>0</v>
          </cell>
          <cell r="AS3769">
            <v>19.200000000000003</v>
          </cell>
          <cell r="BA3769" t="str">
            <v>MECANICA</v>
          </cell>
        </row>
        <row r="3770">
          <cell r="G3770" t="str">
            <v>SEPARADO</v>
          </cell>
          <cell r="H3770" t="str">
            <v>006590</v>
          </cell>
          <cell r="AP3770" t="str">
            <v>FATURAMENTO</v>
          </cell>
          <cell r="AQ3770">
            <v>33.774999999999999</v>
          </cell>
          <cell r="AR3770">
            <v>0</v>
          </cell>
          <cell r="AS3770">
            <v>33.774999999999999</v>
          </cell>
          <cell r="BA3770" t="e">
            <v>#N/A</v>
          </cell>
        </row>
        <row r="3771">
          <cell r="G3771" t="str">
            <v>SEPARADO</v>
          </cell>
          <cell r="H3771" t="str">
            <v>006590</v>
          </cell>
          <cell r="AP3771" t="str">
            <v>FATURAMENTO</v>
          </cell>
          <cell r="AQ3771">
            <v>33.774999999999999</v>
          </cell>
          <cell r="AR3771">
            <v>0</v>
          </cell>
          <cell r="AS3771">
            <v>33.774999999999999</v>
          </cell>
          <cell r="BA3771" t="e">
            <v>#N/A</v>
          </cell>
        </row>
        <row r="3772">
          <cell r="G3772" t="str">
            <v>SEPARADO</v>
          </cell>
          <cell r="H3772" t="str">
            <v>006590</v>
          </cell>
          <cell r="AP3772" t="str">
            <v>FATURAMENTO</v>
          </cell>
          <cell r="AQ3772">
            <v>24.125</v>
          </cell>
          <cell r="AR3772">
            <v>0</v>
          </cell>
          <cell r="AS3772">
            <v>24.125</v>
          </cell>
          <cell r="BA3772" t="e">
            <v>#N/A</v>
          </cell>
        </row>
        <row r="3773">
          <cell r="G3773" t="str">
            <v>SEPARADO</v>
          </cell>
          <cell r="H3773" t="str">
            <v>006590</v>
          </cell>
          <cell r="AP3773" t="str">
            <v>FATURAMENTO</v>
          </cell>
          <cell r="AQ3773">
            <v>33.774999999999999</v>
          </cell>
          <cell r="AR3773">
            <v>0</v>
          </cell>
          <cell r="AS3773">
            <v>33.774999999999999</v>
          </cell>
          <cell r="BA3773" t="e">
            <v>#N/A</v>
          </cell>
        </row>
        <row r="3774">
          <cell r="G3774" t="str">
            <v>SEPARADO</v>
          </cell>
          <cell r="H3774" t="str">
            <v>006590</v>
          </cell>
          <cell r="AP3774" t="str">
            <v>PA</v>
          </cell>
          <cell r="AQ3774">
            <v>313.24</v>
          </cell>
          <cell r="AR3774">
            <v>6.5000000000000002E-2</v>
          </cell>
          <cell r="AS3774">
            <v>333.60059999999999</v>
          </cell>
          <cell r="BA3774" t="e">
            <v>#N/A</v>
          </cell>
        </row>
        <row r="3775">
          <cell r="G3775" t="str">
            <v>RETIRADO</v>
          </cell>
          <cell r="H3775" t="str">
            <v>006590</v>
          </cell>
          <cell r="AP3775" t="str">
            <v>PA</v>
          </cell>
          <cell r="AQ3775">
            <v>48.61</v>
          </cell>
          <cell r="AS3775">
            <v>48.61</v>
          </cell>
          <cell r="BA3775" t="e">
            <v>#N/A</v>
          </cell>
        </row>
        <row r="3776">
          <cell r="G3776" t="str">
            <v>SEPARADO</v>
          </cell>
          <cell r="H3776" t="str">
            <v>006590</v>
          </cell>
          <cell r="AP3776" t="str">
            <v>PA</v>
          </cell>
          <cell r="AQ3776">
            <v>5.86</v>
          </cell>
          <cell r="AR3776">
            <v>0</v>
          </cell>
          <cell r="AS3776">
            <v>11.72</v>
          </cell>
          <cell r="BA3776" t="e">
            <v>#N/A</v>
          </cell>
        </row>
        <row r="3777">
          <cell r="G3777" t="str">
            <v>SEPARADO</v>
          </cell>
          <cell r="H3777" t="str">
            <v>006590</v>
          </cell>
          <cell r="AP3777" t="str">
            <v>PA</v>
          </cell>
          <cell r="AQ3777">
            <v>91</v>
          </cell>
          <cell r="AR3777">
            <v>6.5000000000000002E-2</v>
          </cell>
          <cell r="AS3777">
            <v>290.745</v>
          </cell>
          <cell r="BA3777" t="e">
            <v>#N/A</v>
          </cell>
        </row>
        <row r="3778">
          <cell r="G3778" t="str">
            <v>FALTA</v>
          </cell>
          <cell r="H3778" t="str">
            <v>006590</v>
          </cell>
          <cell r="AP3778" t="str">
            <v>PAGO</v>
          </cell>
          <cell r="AQ3778">
            <v>9.33</v>
          </cell>
          <cell r="AR3778">
            <v>9.7500000000000003E-2</v>
          </cell>
          <cell r="AS3778">
            <v>20.47935</v>
          </cell>
          <cell r="BA3778" t="str">
            <v>ELETRICA</v>
          </cell>
        </row>
        <row r="3779">
          <cell r="G3779" t="str">
            <v>SEPARADO</v>
          </cell>
          <cell r="H3779" t="str">
            <v>006590</v>
          </cell>
          <cell r="AP3779" t="str">
            <v>PA</v>
          </cell>
          <cell r="AQ3779">
            <v>78.838709677419303</v>
          </cell>
          <cell r="AR3779">
            <v>0</v>
          </cell>
          <cell r="AS3779">
            <v>78.838709677419303</v>
          </cell>
          <cell r="BA3779" t="e">
            <v>#N/A</v>
          </cell>
        </row>
        <row r="3780">
          <cell r="G3780" t="str">
            <v>SEPARADO</v>
          </cell>
          <cell r="H3780" t="str">
            <v>006590</v>
          </cell>
          <cell r="AP3780" t="str">
            <v>PA</v>
          </cell>
          <cell r="AQ3780">
            <v>5.58</v>
          </cell>
          <cell r="AS3780">
            <v>66.960000000000008</v>
          </cell>
          <cell r="BA3780" t="str">
            <v>KANBAN</v>
          </cell>
        </row>
        <row r="3781">
          <cell r="G3781" t="str">
            <v>SEPARADO</v>
          </cell>
          <cell r="H3781" t="str">
            <v>006590</v>
          </cell>
          <cell r="AP3781" t="str">
            <v>PA</v>
          </cell>
          <cell r="AQ3781">
            <v>5.1099999999999994</v>
          </cell>
          <cell r="AS3781">
            <v>40.879999999999995</v>
          </cell>
          <cell r="BA3781" t="str">
            <v>KANBAN</v>
          </cell>
        </row>
        <row r="3782">
          <cell r="G3782" t="str">
            <v>KANBAN</v>
          </cell>
          <cell r="H3782" t="str">
            <v>006590</v>
          </cell>
          <cell r="AP3782" t="str">
            <v>PA</v>
          </cell>
          <cell r="AQ3782">
            <v>0.85</v>
          </cell>
          <cell r="AR3782">
            <v>0</v>
          </cell>
          <cell r="AS3782">
            <v>17</v>
          </cell>
          <cell r="BA3782" t="e">
            <v>#N/A</v>
          </cell>
        </row>
        <row r="3783">
          <cell r="G3783" t="str">
            <v>FALTA</v>
          </cell>
          <cell r="H3783" t="str">
            <v>006590</v>
          </cell>
          <cell r="AP3783" t="str">
            <v>PAGO</v>
          </cell>
          <cell r="AQ3783">
            <v>26.88</v>
          </cell>
          <cell r="AR3783">
            <v>0</v>
          </cell>
          <cell r="AS3783">
            <v>53.76</v>
          </cell>
          <cell r="BA3783" t="str">
            <v>MECANICA</v>
          </cell>
        </row>
        <row r="3784">
          <cell r="G3784" t="str">
            <v>FALTA</v>
          </cell>
          <cell r="H3784" t="str">
            <v>006590</v>
          </cell>
          <cell r="AP3784" t="str">
            <v>PAGO</v>
          </cell>
          <cell r="AQ3784">
            <v>26.88</v>
          </cell>
          <cell r="AR3784">
            <v>0</v>
          </cell>
          <cell r="AS3784">
            <v>26.88</v>
          </cell>
          <cell r="BA3784" t="str">
            <v>MECANICA</v>
          </cell>
        </row>
        <row r="3785">
          <cell r="G3785" t="str">
            <v>FALTA</v>
          </cell>
          <cell r="H3785" t="str">
            <v>006590</v>
          </cell>
          <cell r="AP3785" t="str">
            <v>ENTRADA DE NF</v>
          </cell>
          <cell r="AQ3785">
            <v>8.34</v>
          </cell>
          <cell r="AR3785">
            <v>0</v>
          </cell>
          <cell r="AS3785">
            <v>8.34</v>
          </cell>
          <cell r="BA3785" t="str">
            <v>MECANICA</v>
          </cell>
        </row>
        <row r="3786">
          <cell r="G3786" t="str">
            <v>SEPARADO</v>
          </cell>
          <cell r="H3786" t="str">
            <v>006590</v>
          </cell>
          <cell r="AP3786" t="str">
            <v>PA</v>
          </cell>
          <cell r="AQ3786">
            <v>26.88</v>
          </cell>
          <cell r="AR3786">
            <v>0</v>
          </cell>
          <cell r="AS3786">
            <v>26.88</v>
          </cell>
          <cell r="BA3786" t="str">
            <v>MECANICA</v>
          </cell>
        </row>
        <row r="3787">
          <cell r="G3787" t="str">
            <v>FALTA</v>
          </cell>
          <cell r="H3787" t="str">
            <v>006590</v>
          </cell>
          <cell r="AP3787" t="str">
            <v>PAGO</v>
          </cell>
          <cell r="AQ3787">
            <v>26.88</v>
          </cell>
          <cell r="AR3787">
            <v>0</v>
          </cell>
          <cell r="AS3787">
            <v>53.76</v>
          </cell>
          <cell r="BA3787" t="str">
            <v>MECANICA</v>
          </cell>
        </row>
        <row r="3788">
          <cell r="G3788" t="str">
            <v>SEPARADO</v>
          </cell>
          <cell r="H3788" t="str">
            <v>006590</v>
          </cell>
          <cell r="AP3788" t="str">
            <v>PA</v>
          </cell>
          <cell r="AQ3788">
            <v>26.88</v>
          </cell>
          <cell r="AR3788">
            <v>0</v>
          </cell>
          <cell r="AS3788">
            <v>26.88</v>
          </cell>
          <cell r="BA3788" t="str">
            <v>MECANICA</v>
          </cell>
        </row>
        <row r="3789">
          <cell r="G3789" t="str">
            <v>SEPARADO</v>
          </cell>
          <cell r="H3789" t="str">
            <v>006590</v>
          </cell>
          <cell r="AP3789" t="str">
            <v>PA</v>
          </cell>
          <cell r="AQ3789">
            <v>26.88</v>
          </cell>
          <cell r="AR3789">
            <v>0</v>
          </cell>
          <cell r="AS3789">
            <v>26.88</v>
          </cell>
          <cell r="BA3789" t="str">
            <v>MECANICA</v>
          </cell>
        </row>
        <row r="3790">
          <cell r="G3790" t="str">
            <v>FALTA</v>
          </cell>
          <cell r="H3790" t="str">
            <v>006590</v>
          </cell>
          <cell r="AP3790" t="str">
            <v>PAGO</v>
          </cell>
          <cell r="AQ3790">
            <v>26.88</v>
          </cell>
          <cell r="AR3790">
            <v>0</v>
          </cell>
          <cell r="AS3790">
            <v>26.88</v>
          </cell>
          <cell r="BA3790" t="str">
            <v>MECANICA</v>
          </cell>
        </row>
        <row r="3791">
          <cell r="G3791" t="str">
            <v>FALTA</v>
          </cell>
          <cell r="H3791" t="str">
            <v>006590</v>
          </cell>
          <cell r="AP3791" t="str">
            <v>PAGO</v>
          </cell>
          <cell r="AQ3791">
            <v>26.88</v>
          </cell>
          <cell r="AR3791">
            <v>0</v>
          </cell>
          <cell r="AS3791">
            <v>26.88</v>
          </cell>
          <cell r="BA3791" t="str">
            <v>MECANICA</v>
          </cell>
        </row>
        <row r="3792">
          <cell r="G3792" t="str">
            <v>SEPARADO</v>
          </cell>
          <cell r="H3792" t="str">
            <v>006590</v>
          </cell>
          <cell r="AP3792" t="str">
            <v>PA</v>
          </cell>
          <cell r="AQ3792">
            <v>26.88</v>
          </cell>
          <cell r="AR3792">
            <v>0</v>
          </cell>
          <cell r="AS3792">
            <v>26.88</v>
          </cell>
          <cell r="BA3792" t="str">
            <v>MECANICA</v>
          </cell>
        </row>
        <row r="3793">
          <cell r="G3793" t="str">
            <v>FALTA</v>
          </cell>
          <cell r="H3793" t="str">
            <v>006590</v>
          </cell>
          <cell r="AP3793" t="str">
            <v>PAGO</v>
          </cell>
          <cell r="AQ3793">
            <v>4.1500000000000004</v>
          </cell>
          <cell r="AR3793">
            <v>0</v>
          </cell>
          <cell r="AS3793">
            <v>8.3000000000000007</v>
          </cell>
          <cell r="BA3793" t="str">
            <v>MECANICA</v>
          </cell>
        </row>
        <row r="3794">
          <cell r="G3794" t="str">
            <v>SEPARADO</v>
          </cell>
          <cell r="H3794" t="str">
            <v>006590</v>
          </cell>
          <cell r="AP3794" t="str">
            <v>PA</v>
          </cell>
          <cell r="AQ3794">
            <v>1.1000000000000001</v>
          </cell>
          <cell r="AR3794">
            <v>0</v>
          </cell>
          <cell r="AS3794">
            <v>2.2000000000000002</v>
          </cell>
          <cell r="BA3794" t="str">
            <v>KANBAN</v>
          </cell>
        </row>
        <row r="3795">
          <cell r="G3795" t="str">
            <v>SEPARADO</v>
          </cell>
          <cell r="H3795" t="str">
            <v>006590</v>
          </cell>
          <cell r="AP3795" t="str">
            <v>PA</v>
          </cell>
          <cell r="AQ3795">
            <v>88.15</v>
          </cell>
          <cell r="AR3795">
            <v>0</v>
          </cell>
          <cell r="AS3795">
            <v>88.15</v>
          </cell>
          <cell r="BA3795" t="str">
            <v>MECANICA</v>
          </cell>
        </row>
        <row r="3796">
          <cell r="G3796" t="str">
            <v>SEPARADO</v>
          </cell>
          <cell r="H3796" t="str">
            <v>006590</v>
          </cell>
          <cell r="AP3796" t="str">
            <v>PAGO</v>
          </cell>
          <cell r="AQ3796">
            <v>62.82</v>
          </cell>
          <cell r="AR3796">
            <v>0</v>
          </cell>
          <cell r="AS3796">
            <v>62.82</v>
          </cell>
          <cell r="BA3796" t="str">
            <v>MECANICA</v>
          </cell>
        </row>
        <row r="3797">
          <cell r="G3797" t="str">
            <v>FALTA</v>
          </cell>
          <cell r="H3797" t="str">
            <v>006590</v>
          </cell>
          <cell r="AP3797" t="str">
            <v>PAGO</v>
          </cell>
          <cell r="AQ3797">
            <v>27.95</v>
          </cell>
          <cell r="AR3797">
            <v>6.5000000000000002E-2</v>
          </cell>
          <cell r="AS3797">
            <v>29.766749999999998</v>
          </cell>
          <cell r="BA3797" t="str">
            <v>ELETRICA</v>
          </cell>
        </row>
        <row r="3798">
          <cell r="G3798" t="str">
            <v>SEPARADO</v>
          </cell>
          <cell r="H3798" t="str">
            <v>006590</v>
          </cell>
          <cell r="AP3798" t="str">
            <v>PAGO</v>
          </cell>
          <cell r="AQ3798">
            <v>1.02</v>
          </cell>
          <cell r="AR3798">
            <v>9.7500000000000003E-2</v>
          </cell>
          <cell r="AS3798">
            <v>3.3583500000000002</v>
          </cell>
          <cell r="BA3798" t="str">
            <v>ELETRICA</v>
          </cell>
        </row>
        <row r="3799">
          <cell r="G3799" t="str">
            <v>SEPARADO</v>
          </cell>
          <cell r="H3799" t="str">
            <v>006590</v>
          </cell>
          <cell r="AP3799" t="str">
            <v>PA</v>
          </cell>
          <cell r="AQ3799">
            <v>0</v>
          </cell>
          <cell r="AS3799">
            <v>0</v>
          </cell>
          <cell r="BA3799" t="str">
            <v>ELETRICA</v>
          </cell>
        </row>
        <row r="3800">
          <cell r="G3800" t="str">
            <v>SEPARADO</v>
          </cell>
          <cell r="H3800" t="str">
            <v>006590</v>
          </cell>
          <cell r="AP3800" t="str">
            <v>PA</v>
          </cell>
          <cell r="AQ3800">
            <v>10.2811</v>
          </cell>
          <cell r="AS3800">
            <v>5.1405500000000002</v>
          </cell>
          <cell r="BA3800" t="str">
            <v>KANBAN</v>
          </cell>
        </row>
        <row r="3801">
          <cell r="G3801" t="str">
            <v>FALTA</v>
          </cell>
          <cell r="H3801" t="str">
            <v>006590</v>
          </cell>
          <cell r="AP3801" t="str">
            <v>PAGO</v>
          </cell>
          <cell r="AQ3801">
            <v>40.83</v>
          </cell>
          <cell r="AR3801">
            <v>9.7500000000000003E-2</v>
          </cell>
          <cell r="AS3801">
            <v>44.810924999999997</v>
          </cell>
          <cell r="BA3801" t="e">
            <v>#N/A</v>
          </cell>
        </row>
        <row r="3802">
          <cell r="G3802" t="str">
            <v>SEPARADO</v>
          </cell>
          <cell r="H3802" t="str">
            <v>006590</v>
          </cell>
          <cell r="AP3802" t="str">
            <v>FATURAMENTO</v>
          </cell>
          <cell r="AQ3802">
            <v>27.02</v>
          </cell>
          <cell r="AR3802">
            <v>0</v>
          </cell>
          <cell r="AS3802">
            <v>27.02</v>
          </cell>
          <cell r="BA3802" t="e">
            <v>#N/A</v>
          </cell>
        </row>
        <row r="3803">
          <cell r="G3803" t="str">
            <v>SEPARADO</v>
          </cell>
          <cell r="H3803" t="str">
            <v>006590</v>
          </cell>
          <cell r="AP3803" t="str">
            <v>PA</v>
          </cell>
          <cell r="AQ3803">
            <v>48.61</v>
          </cell>
          <cell r="AS3803">
            <v>97.22</v>
          </cell>
          <cell r="BA3803" t="str">
            <v>ELETRICA</v>
          </cell>
        </row>
        <row r="3804">
          <cell r="G3804" t="str">
            <v>SEPARADO</v>
          </cell>
          <cell r="H3804" t="str">
            <v>006590</v>
          </cell>
          <cell r="AP3804" t="str">
            <v>PA</v>
          </cell>
          <cell r="AQ3804">
            <v>35</v>
          </cell>
          <cell r="AS3804">
            <v>35</v>
          </cell>
          <cell r="BA3804" t="e">
            <v>#N/A</v>
          </cell>
        </row>
        <row r="3805">
          <cell r="G3805" t="str">
            <v>SEPARADO</v>
          </cell>
          <cell r="H3805" t="str">
            <v>006590</v>
          </cell>
          <cell r="AP3805" t="str">
            <v>PA</v>
          </cell>
          <cell r="AQ3805">
            <v>5.86</v>
          </cell>
          <cell r="AR3805">
            <v>0</v>
          </cell>
          <cell r="AS3805">
            <v>23.44</v>
          </cell>
          <cell r="BA3805" t="e">
            <v>#N/A</v>
          </cell>
        </row>
        <row r="3806">
          <cell r="G3806" t="str">
            <v>FALTA</v>
          </cell>
          <cell r="H3806" t="str">
            <v>006590</v>
          </cell>
          <cell r="AP3806" t="str">
            <v>FATURAMENTO</v>
          </cell>
          <cell r="AQ3806">
            <v>842.74</v>
          </cell>
          <cell r="AR3806">
            <v>9.7500000000000003E-2</v>
          </cell>
          <cell r="AS3806">
            <v>924.90715</v>
          </cell>
          <cell r="BA3806" t="e">
            <v>#N/A</v>
          </cell>
        </row>
        <row r="3807">
          <cell r="G3807" t="str">
            <v>SEPARADO</v>
          </cell>
          <cell r="H3807" t="str">
            <v>006590</v>
          </cell>
          <cell r="AP3807" t="str">
            <v>PA</v>
          </cell>
          <cell r="AQ3807">
            <v>466.33</v>
          </cell>
          <cell r="AR3807">
            <v>0</v>
          </cell>
          <cell r="AS3807">
            <v>466.33</v>
          </cell>
          <cell r="BA3807" t="e">
            <v>#N/A</v>
          </cell>
        </row>
        <row r="3808">
          <cell r="G3808" t="str">
            <v>FALTA</v>
          </cell>
          <cell r="H3808" t="str">
            <v>006590</v>
          </cell>
          <cell r="AP3808" t="str">
            <v>PAGO</v>
          </cell>
          <cell r="AQ3808">
            <v>5.55</v>
          </cell>
          <cell r="AR3808">
            <v>9.7500000000000003E-2</v>
          </cell>
          <cell r="AS3808">
            <v>6.0911249999999999</v>
          </cell>
          <cell r="BA3808" t="str">
            <v>SHEET METAL</v>
          </cell>
        </row>
        <row r="3809">
          <cell r="G3809" t="str">
            <v>FALTA</v>
          </cell>
          <cell r="H3809" t="str">
            <v>006590</v>
          </cell>
          <cell r="AP3809" t="str">
            <v>PAGO</v>
          </cell>
          <cell r="AQ3809">
            <v>9.33</v>
          </cell>
          <cell r="AR3809">
            <v>9.7500000000000003E-2</v>
          </cell>
          <cell r="AS3809">
            <v>10.239675</v>
          </cell>
          <cell r="BA3809" t="str">
            <v>ELETRICA</v>
          </cell>
        </row>
        <row r="3810">
          <cell r="G3810" t="str">
            <v>FALTA</v>
          </cell>
          <cell r="H3810" t="str">
            <v>006590</v>
          </cell>
          <cell r="AP3810" t="str">
            <v>PAGO</v>
          </cell>
          <cell r="AQ3810">
            <v>40.97</v>
          </cell>
          <cell r="AR3810">
            <v>9.7500000000000003E-2</v>
          </cell>
          <cell r="AS3810">
            <v>44.964574999999996</v>
          </cell>
          <cell r="BA3810" t="str">
            <v>ELETRICA</v>
          </cell>
        </row>
        <row r="3811">
          <cell r="G3811" t="str">
            <v>FÁBRICA</v>
          </cell>
          <cell r="H3811" t="str">
            <v>006590</v>
          </cell>
          <cell r="AP3811" t="str">
            <v>PA</v>
          </cell>
          <cell r="AQ3811">
            <v>25.7</v>
          </cell>
          <cell r="AS3811">
            <v>25.7</v>
          </cell>
          <cell r="BA3811" t="str">
            <v>ELETRICA</v>
          </cell>
        </row>
        <row r="3812">
          <cell r="G3812" t="str">
            <v>SEPARADO</v>
          </cell>
          <cell r="H3812" t="str">
            <v>006590</v>
          </cell>
          <cell r="AP3812" t="str">
            <v>PA</v>
          </cell>
          <cell r="AQ3812">
            <v>2.4971000000000001</v>
          </cell>
          <cell r="AR3812">
            <v>0</v>
          </cell>
          <cell r="AS3812">
            <v>60.679530000000007</v>
          </cell>
          <cell r="BA3812" t="e">
            <v>#N/A</v>
          </cell>
        </row>
        <row r="3813">
          <cell r="G3813" t="str">
            <v>SEPARADO</v>
          </cell>
          <cell r="H3813" t="str">
            <v>006590</v>
          </cell>
          <cell r="AP3813" t="str">
            <v>PA</v>
          </cell>
          <cell r="AQ3813">
            <v>16.100000000000001</v>
          </cell>
          <cell r="AS3813">
            <v>16.100000000000001</v>
          </cell>
          <cell r="BA3813" t="str">
            <v>KANBAN</v>
          </cell>
        </row>
        <row r="3814">
          <cell r="G3814" t="str">
            <v>SEPARADO</v>
          </cell>
          <cell r="H3814" t="str">
            <v>006590</v>
          </cell>
          <cell r="AP3814" t="str">
            <v>PA</v>
          </cell>
          <cell r="AQ3814">
            <v>16.39</v>
          </cell>
          <cell r="AS3814">
            <v>16.39</v>
          </cell>
          <cell r="BA3814" t="str">
            <v>KANBAN</v>
          </cell>
        </row>
        <row r="3815">
          <cell r="G3815" t="str">
            <v>SEPARADO</v>
          </cell>
          <cell r="H3815" t="str">
            <v>006590</v>
          </cell>
          <cell r="AP3815" t="str">
            <v>PAGO</v>
          </cell>
          <cell r="AQ3815">
            <v>1.9</v>
          </cell>
          <cell r="AR3815">
            <v>9.7500000000000003E-2</v>
          </cell>
          <cell r="AS3815">
            <v>14.596749999999998</v>
          </cell>
          <cell r="BA3815" t="e">
            <v>#N/A</v>
          </cell>
        </row>
        <row r="3816">
          <cell r="G3816" t="str">
            <v>RETIRADO</v>
          </cell>
          <cell r="H3816" t="str">
            <v>006590</v>
          </cell>
          <cell r="AP3816" t="str">
            <v>PAGO</v>
          </cell>
          <cell r="AQ3816">
            <v>7.42</v>
          </cell>
          <cell r="AR3816">
            <v>9.7500000000000003E-2</v>
          </cell>
          <cell r="AS3816">
            <v>8.1434499999999996</v>
          </cell>
          <cell r="BA3816" t="e">
            <v>#N/A</v>
          </cell>
        </row>
        <row r="3817">
          <cell r="G3817" t="str">
            <v>SEPARADO</v>
          </cell>
          <cell r="H3817" t="str">
            <v>006590</v>
          </cell>
          <cell r="AP3817" t="str">
            <v>PAGO</v>
          </cell>
          <cell r="AQ3817">
            <v>2.0099999999999998</v>
          </cell>
          <cell r="AR3817">
            <v>9.7500000000000003E-2</v>
          </cell>
          <cell r="AS3817">
            <v>2.2059749999999996</v>
          </cell>
          <cell r="BA3817" t="e">
            <v>#N/A</v>
          </cell>
        </row>
        <row r="3818">
          <cell r="G3818" t="str">
            <v>SEPARADO</v>
          </cell>
          <cell r="H3818" t="str">
            <v>006590</v>
          </cell>
          <cell r="AP3818" t="str">
            <v>PAGO</v>
          </cell>
          <cell r="AQ3818">
            <v>1.38</v>
          </cell>
          <cell r="AR3818">
            <v>9.7500000000000003E-2</v>
          </cell>
          <cell r="AS3818">
            <v>3.0290999999999997</v>
          </cell>
          <cell r="BA3818" t="e">
            <v>#N/A</v>
          </cell>
        </row>
        <row r="3819">
          <cell r="G3819" t="str">
            <v>FALTA</v>
          </cell>
          <cell r="H3819" t="str">
            <v>006590</v>
          </cell>
          <cell r="AP3819" t="str">
            <v>PAGO</v>
          </cell>
          <cell r="AQ3819">
            <v>2.06</v>
          </cell>
          <cell r="AR3819">
            <v>9.7500000000000003E-2</v>
          </cell>
          <cell r="AS3819">
            <v>2.26085</v>
          </cell>
          <cell r="BA3819" t="e">
            <v>#N/A</v>
          </cell>
        </row>
        <row r="3820">
          <cell r="G3820" t="str">
            <v>SEPARADO</v>
          </cell>
          <cell r="H3820" t="str">
            <v>006590</v>
          </cell>
          <cell r="AP3820" t="str">
            <v>PA</v>
          </cell>
          <cell r="AQ3820">
            <v>170.95160000000001</v>
          </cell>
          <cell r="AR3820">
            <v>0</v>
          </cell>
          <cell r="AS3820">
            <v>34.190320000000007</v>
          </cell>
          <cell r="BA3820" t="str">
            <v>ELETRICA</v>
          </cell>
        </row>
        <row r="3821">
          <cell r="G3821" t="str">
            <v>FALTA</v>
          </cell>
          <cell r="H3821" t="str">
            <v>006590</v>
          </cell>
          <cell r="AP3821" t="str">
            <v>PAGO</v>
          </cell>
          <cell r="AQ3821">
            <v>92.68</v>
          </cell>
          <cell r="AR3821">
            <v>9.7500000000000003E-2</v>
          </cell>
          <cell r="AS3821">
            <v>101.7163</v>
          </cell>
          <cell r="BA3821" t="str">
            <v>ELETRICA</v>
          </cell>
        </row>
        <row r="3822">
          <cell r="G3822" t="str">
            <v>FALTA</v>
          </cell>
          <cell r="H3822" t="str">
            <v>006590</v>
          </cell>
          <cell r="AP3822" t="str">
            <v>PAGO</v>
          </cell>
          <cell r="AQ3822">
            <v>756.87</v>
          </cell>
          <cell r="AR3822">
            <v>3.2500000000000001E-2</v>
          </cell>
          <cell r="AS3822">
            <v>1562.9365499999999</v>
          </cell>
          <cell r="BA3822" t="e">
            <v>#N/A</v>
          </cell>
        </row>
        <row r="3823">
          <cell r="G3823" t="str">
            <v>SEPARADO</v>
          </cell>
          <cell r="H3823" t="str">
            <v>006590</v>
          </cell>
          <cell r="AP3823" t="str">
            <v>PA</v>
          </cell>
          <cell r="AQ3823">
            <v>0</v>
          </cell>
          <cell r="AS3823">
            <v>0</v>
          </cell>
          <cell r="BA3823" t="e">
            <v>#N/A</v>
          </cell>
        </row>
        <row r="3824">
          <cell r="G3824" t="str">
            <v>SEPARADO</v>
          </cell>
          <cell r="H3824" t="str">
            <v>006590</v>
          </cell>
          <cell r="AP3824" t="str">
            <v>PA</v>
          </cell>
          <cell r="AQ3824">
            <v>53.25</v>
          </cell>
          <cell r="AS3824">
            <v>53.25</v>
          </cell>
          <cell r="BA3824" t="e">
            <v>#N/A</v>
          </cell>
        </row>
        <row r="3825">
          <cell r="G3825" t="str">
            <v>SEPARADO</v>
          </cell>
          <cell r="H3825" t="str">
            <v>006590</v>
          </cell>
          <cell r="AP3825" t="str">
            <v>PA</v>
          </cell>
          <cell r="AQ3825">
            <v>70.95</v>
          </cell>
          <cell r="AS3825">
            <v>53.212500000000006</v>
          </cell>
          <cell r="BA3825" t="str">
            <v>ELETRICA</v>
          </cell>
        </row>
        <row r="3826">
          <cell r="G3826" t="str">
            <v>SEPARADO</v>
          </cell>
          <cell r="H3826" t="str">
            <v>006590</v>
          </cell>
          <cell r="AP3826" t="str">
            <v>PA</v>
          </cell>
          <cell r="AQ3826">
            <v>0</v>
          </cell>
          <cell r="AS3826">
            <v>0</v>
          </cell>
          <cell r="BA3826" t="e">
            <v>#N/A</v>
          </cell>
        </row>
        <row r="3827">
          <cell r="G3827" t="str">
            <v>SEPARADO</v>
          </cell>
          <cell r="H3827" t="str">
            <v>006590</v>
          </cell>
          <cell r="AP3827" t="str">
            <v>PA</v>
          </cell>
          <cell r="AQ3827">
            <v>28.688400000000001</v>
          </cell>
          <cell r="AR3827">
            <v>9.7500000000000003E-2</v>
          </cell>
          <cell r="AS3827">
            <v>125.94207600000001</v>
          </cell>
          <cell r="BA3827" t="e">
            <v>#N/A</v>
          </cell>
        </row>
        <row r="3828">
          <cell r="G3828" t="str">
            <v>SEPARADO</v>
          </cell>
          <cell r="H3828" t="str">
            <v>006590</v>
          </cell>
          <cell r="AP3828" t="str">
            <v>PA</v>
          </cell>
          <cell r="AQ3828">
            <v>0</v>
          </cell>
          <cell r="AS3828">
            <v>0</v>
          </cell>
          <cell r="BA3828" t="e">
            <v>#N/A</v>
          </cell>
        </row>
        <row r="3829">
          <cell r="G3829" t="str">
            <v>FALTA</v>
          </cell>
          <cell r="H3829" t="str">
            <v>006590</v>
          </cell>
          <cell r="AP3829" t="str">
            <v>FATURAMENTO</v>
          </cell>
          <cell r="AQ3829">
            <v>0</v>
          </cell>
          <cell r="AR3829">
            <v>0</v>
          </cell>
          <cell r="AS3829">
            <v>0</v>
          </cell>
          <cell r="BA3829" t="str">
            <v>ELETRICA</v>
          </cell>
        </row>
        <row r="3830">
          <cell r="G3830" t="str">
            <v>FALTA</v>
          </cell>
          <cell r="H3830" t="str">
            <v>006590</v>
          </cell>
          <cell r="AP3830" t="str">
            <v>FATURAMENTO</v>
          </cell>
          <cell r="AQ3830">
            <v>0</v>
          </cell>
          <cell r="AR3830">
            <v>0</v>
          </cell>
          <cell r="AS3830">
            <v>0</v>
          </cell>
          <cell r="BA3830" t="str">
            <v>SHEET METAL</v>
          </cell>
        </row>
        <row r="3831">
          <cell r="G3831" t="str">
            <v>SEPARADO</v>
          </cell>
          <cell r="H3831" t="str">
            <v>006590</v>
          </cell>
          <cell r="AP3831" t="str">
            <v>FATURAMENTO</v>
          </cell>
          <cell r="AQ3831">
            <v>24.125</v>
          </cell>
          <cell r="AR3831">
            <v>0</v>
          </cell>
          <cell r="AS3831">
            <v>24.125</v>
          </cell>
          <cell r="BA3831" t="e">
            <v>#N/A</v>
          </cell>
        </row>
        <row r="3832">
          <cell r="G3832" t="str">
            <v>SEPARADO</v>
          </cell>
          <cell r="H3832" t="str">
            <v>006590</v>
          </cell>
          <cell r="AP3832" t="str">
            <v>FATURAMENTO</v>
          </cell>
          <cell r="AQ3832">
            <v>24.125</v>
          </cell>
          <cell r="AR3832">
            <v>0</v>
          </cell>
          <cell r="AS3832">
            <v>48.25</v>
          </cell>
          <cell r="BA3832" t="e">
            <v>#N/A</v>
          </cell>
        </row>
        <row r="3833">
          <cell r="G3833" t="str">
            <v>SEPARADO</v>
          </cell>
          <cell r="H3833" t="str">
            <v>006590</v>
          </cell>
          <cell r="AP3833" t="str">
            <v>FATURAMENTO</v>
          </cell>
          <cell r="AQ3833">
            <v>627.25</v>
          </cell>
          <cell r="AR3833">
            <v>0</v>
          </cell>
          <cell r="AS3833">
            <v>627.25</v>
          </cell>
          <cell r="BA3833" t="e">
            <v>#N/A</v>
          </cell>
        </row>
        <row r="3834">
          <cell r="G3834" t="str">
            <v>SEPARADO</v>
          </cell>
          <cell r="H3834" t="str">
            <v>006590</v>
          </cell>
          <cell r="AP3834" t="str">
            <v>PA</v>
          </cell>
          <cell r="AQ3834">
            <v>0</v>
          </cell>
          <cell r="AS3834">
            <v>0</v>
          </cell>
          <cell r="BA3834" t="e">
            <v>#N/A</v>
          </cell>
        </row>
        <row r="3835">
          <cell r="G3835" t="str">
            <v>FALTA</v>
          </cell>
          <cell r="H3835" t="str">
            <v>006590</v>
          </cell>
          <cell r="AP3835" t="str">
            <v>PAGO</v>
          </cell>
          <cell r="AQ3835">
            <v>10</v>
          </cell>
          <cell r="AR3835">
            <v>0</v>
          </cell>
          <cell r="AS3835">
            <v>10</v>
          </cell>
          <cell r="BA3835" t="e">
            <v>#N/A</v>
          </cell>
        </row>
        <row r="3836">
          <cell r="G3836" t="str">
            <v>FALTA</v>
          </cell>
          <cell r="H3836" t="str">
            <v>006590</v>
          </cell>
          <cell r="AP3836" t="str">
            <v>PAGO</v>
          </cell>
          <cell r="AQ3836">
            <v>9.85</v>
          </cell>
          <cell r="AR3836">
            <v>0</v>
          </cell>
          <cell r="AS3836">
            <v>9.85</v>
          </cell>
          <cell r="BA3836" t="e">
            <v>#N/A</v>
          </cell>
        </row>
        <row r="3837">
          <cell r="G3837" t="str">
            <v>FALTA</v>
          </cell>
          <cell r="H3837" t="str">
            <v>006590</v>
          </cell>
          <cell r="AP3837" t="str">
            <v>FATURAMENTO</v>
          </cell>
          <cell r="AQ3837">
            <v>995.11</v>
          </cell>
          <cell r="AR3837">
            <v>6.5000000000000002E-2</v>
          </cell>
          <cell r="AS3837">
            <v>1059.79215</v>
          </cell>
          <cell r="BA3837" t="str">
            <v>ELETRICA</v>
          </cell>
        </row>
        <row r="3838">
          <cell r="G3838" t="str">
            <v>SEPARADO</v>
          </cell>
          <cell r="H3838" t="str">
            <v>006592</v>
          </cell>
          <cell r="AP3838" t="str">
            <v>PA</v>
          </cell>
          <cell r="AQ3838">
            <v>210.79</v>
          </cell>
          <cell r="AS3838">
            <v>210.79</v>
          </cell>
          <cell r="BA3838" t="str">
            <v>ELETRICA</v>
          </cell>
        </row>
        <row r="3839">
          <cell r="G3839" t="str">
            <v>SEPARADO</v>
          </cell>
          <cell r="H3839" t="str">
            <v>006592</v>
          </cell>
          <cell r="AP3839" t="str">
            <v>PA</v>
          </cell>
          <cell r="AQ3839">
            <v>0</v>
          </cell>
          <cell r="AS3839">
            <v>0</v>
          </cell>
          <cell r="BA3839" t="e">
            <v>#N/A</v>
          </cell>
        </row>
        <row r="3840">
          <cell r="G3840" t="str">
            <v>SEPARADO</v>
          </cell>
          <cell r="H3840" t="str">
            <v>006592</v>
          </cell>
          <cell r="AP3840" t="str">
            <v>PA</v>
          </cell>
          <cell r="AQ3840">
            <v>53.25</v>
          </cell>
          <cell r="AS3840">
            <v>149.1</v>
          </cell>
          <cell r="BA3840" t="e">
            <v>#N/A</v>
          </cell>
        </row>
        <row r="3841">
          <cell r="G3841" t="str">
            <v>SEPARADO</v>
          </cell>
          <cell r="H3841" t="str">
            <v>006592</v>
          </cell>
          <cell r="AP3841" t="str">
            <v>PA</v>
          </cell>
          <cell r="AQ3841">
            <v>26.9</v>
          </cell>
          <cell r="AR3841">
            <v>0</v>
          </cell>
          <cell r="AS3841">
            <v>53.8</v>
          </cell>
          <cell r="BA3841" t="str">
            <v>ELETRICA</v>
          </cell>
        </row>
        <row r="3842">
          <cell r="G3842" t="str">
            <v>SEPARADO</v>
          </cell>
          <cell r="H3842" t="str">
            <v>006592</v>
          </cell>
          <cell r="AP3842" t="str">
            <v>FATURAMENTO</v>
          </cell>
          <cell r="AQ3842">
            <v>33.774999999999999</v>
          </cell>
          <cell r="AR3842">
            <v>0</v>
          </cell>
          <cell r="AS3842">
            <v>135.1</v>
          </cell>
          <cell r="BA3842">
            <v>0</v>
          </cell>
        </row>
        <row r="3843">
          <cell r="G3843" t="str">
            <v>FALTA</v>
          </cell>
          <cell r="H3843" t="str">
            <v>006592</v>
          </cell>
          <cell r="AP3843" t="str">
            <v>PAGO</v>
          </cell>
          <cell r="AQ3843">
            <v>26.88</v>
          </cell>
          <cell r="AR3843">
            <v>0</v>
          </cell>
          <cell r="AS3843">
            <v>26.88</v>
          </cell>
          <cell r="BA3843" t="str">
            <v>MECANICA</v>
          </cell>
        </row>
        <row r="3844">
          <cell r="G3844" t="str">
            <v>SEPARADO</v>
          </cell>
          <cell r="H3844" t="str">
            <v>006592</v>
          </cell>
          <cell r="AP3844" t="str">
            <v>PA</v>
          </cell>
          <cell r="AQ3844">
            <v>0</v>
          </cell>
          <cell r="AS3844">
            <v>0</v>
          </cell>
          <cell r="BA3844" t="e">
            <v>#N/A</v>
          </cell>
        </row>
        <row r="3845">
          <cell r="G3845" t="str">
            <v>KANBAN</v>
          </cell>
          <cell r="H3845" t="str">
            <v>006592</v>
          </cell>
          <cell r="AP3845" t="str">
            <v>PA</v>
          </cell>
          <cell r="AQ3845">
            <v>1.1499999999999999</v>
          </cell>
          <cell r="AS3845">
            <v>23</v>
          </cell>
          <cell r="BA3845" t="e">
            <v>#N/A</v>
          </cell>
        </row>
        <row r="3846">
          <cell r="G3846" t="str">
            <v>FALTA</v>
          </cell>
          <cell r="H3846" t="str">
            <v>006592</v>
          </cell>
          <cell r="AP3846" t="str">
            <v>FATURAMENTO</v>
          </cell>
          <cell r="AQ3846">
            <v>24.125</v>
          </cell>
          <cell r="AR3846">
            <v>0</v>
          </cell>
          <cell r="AS3846">
            <v>48.25</v>
          </cell>
          <cell r="BA3846" t="str">
            <v>MECANICA</v>
          </cell>
        </row>
        <row r="3847">
          <cell r="G3847" t="str">
            <v>SEPARADO</v>
          </cell>
          <cell r="H3847" t="str">
            <v>006592</v>
          </cell>
          <cell r="AP3847" t="str">
            <v>PA</v>
          </cell>
          <cell r="AQ3847">
            <v>8548.9321</v>
          </cell>
          <cell r="AS3847">
            <v>8548.9321</v>
          </cell>
          <cell r="BA3847" t="str">
            <v>ELETRICA</v>
          </cell>
        </row>
        <row r="3848">
          <cell r="G3848" t="str">
            <v>FALTA</v>
          </cell>
          <cell r="H3848" t="str">
            <v>006592</v>
          </cell>
          <cell r="AP3848" t="str">
            <v>PAGO</v>
          </cell>
          <cell r="AQ3848">
            <v>4.1500000000000004</v>
          </cell>
          <cell r="AR3848">
            <v>0</v>
          </cell>
          <cell r="AS3848">
            <v>16.600000000000001</v>
          </cell>
          <cell r="BA3848" t="str">
            <v>MECANICA</v>
          </cell>
        </row>
        <row r="3849">
          <cell r="G3849" t="str">
            <v>SEPARADO</v>
          </cell>
          <cell r="H3849" t="str">
            <v>006592</v>
          </cell>
          <cell r="AP3849" t="str">
            <v>PAGO</v>
          </cell>
          <cell r="AQ3849">
            <v>28</v>
          </cell>
          <cell r="AR3849">
            <v>6.5000000000000002E-2</v>
          </cell>
          <cell r="AS3849">
            <v>29.82</v>
          </cell>
          <cell r="BA3849" t="str">
            <v>MECANICA</v>
          </cell>
        </row>
        <row r="3850">
          <cell r="G3850" t="str">
            <v>FÁBRICA</v>
          </cell>
          <cell r="H3850" t="str">
            <v>006592</v>
          </cell>
          <cell r="AP3850" t="str">
            <v>PA</v>
          </cell>
          <cell r="AQ3850">
            <v>5</v>
          </cell>
          <cell r="AR3850">
            <v>0</v>
          </cell>
          <cell r="AS3850">
            <v>5</v>
          </cell>
          <cell r="BA3850" t="str">
            <v>MECANICA</v>
          </cell>
        </row>
        <row r="3851">
          <cell r="G3851" t="str">
            <v>FÁBRICA</v>
          </cell>
          <cell r="H3851" t="str">
            <v>006592</v>
          </cell>
          <cell r="AP3851" t="str">
            <v>PA</v>
          </cell>
          <cell r="AQ3851">
            <v>6</v>
          </cell>
          <cell r="AR3851">
            <v>0</v>
          </cell>
          <cell r="AS3851">
            <v>6</v>
          </cell>
          <cell r="BA3851" t="str">
            <v>MECANICA</v>
          </cell>
        </row>
        <row r="3852">
          <cell r="G3852" t="str">
            <v>KANBAN</v>
          </cell>
          <cell r="H3852" t="str">
            <v>006592</v>
          </cell>
          <cell r="AP3852" t="str">
            <v>PA</v>
          </cell>
          <cell r="AQ3852">
            <v>102.78</v>
          </cell>
          <cell r="AS3852">
            <v>61.667999999999999</v>
          </cell>
          <cell r="BA3852" t="str">
            <v>KANBAN</v>
          </cell>
        </row>
        <row r="3853">
          <cell r="G3853" t="str">
            <v>KANBAN</v>
          </cell>
          <cell r="H3853" t="str">
            <v>006592</v>
          </cell>
          <cell r="AP3853" t="str">
            <v>PA</v>
          </cell>
          <cell r="AQ3853">
            <v>138.6</v>
          </cell>
          <cell r="AS3853">
            <v>83.16</v>
          </cell>
          <cell r="BA3853" t="str">
            <v>KANBAN</v>
          </cell>
        </row>
        <row r="3854">
          <cell r="G3854" t="str">
            <v>SEPARADO</v>
          </cell>
          <cell r="H3854" t="str">
            <v>006592</v>
          </cell>
          <cell r="AP3854" t="str">
            <v>PA</v>
          </cell>
          <cell r="AQ3854">
            <v>25322.58</v>
          </cell>
          <cell r="AR3854">
            <v>0</v>
          </cell>
          <cell r="AS3854">
            <v>25322.58</v>
          </cell>
          <cell r="BA3854" t="str">
            <v>MOTOR</v>
          </cell>
        </row>
        <row r="3855">
          <cell r="G3855" t="str">
            <v>SEPARADO</v>
          </cell>
          <cell r="H3855" t="str">
            <v>006592</v>
          </cell>
          <cell r="AP3855" t="str">
            <v>PA</v>
          </cell>
          <cell r="AQ3855">
            <v>10554.29</v>
          </cell>
          <cell r="AR3855">
            <v>0</v>
          </cell>
          <cell r="AS3855">
            <v>10554.29</v>
          </cell>
          <cell r="BA3855" t="str">
            <v>ALTERNADOR</v>
          </cell>
        </row>
        <row r="3856">
          <cell r="G3856" t="str">
            <v>FALTA</v>
          </cell>
          <cell r="H3856" t="str">
            <v>006592</v>
          </cell>
          <cell r="AP3856" t="str">
            <v>FATURAMENTO</v>
          </cell>
          <cell r="AQ3856">
            <v>900</v>
          </cell>
          <cell r="AR3856">
            <v>3.2500000000000001E-2</v>
          </cell>
          <cell r="AS3856">
            <v>929.25</v>
          </cell>
          <cell r="BA3856" t="e">
            <v>#N/A</v>
          </cell>
        </row>
        <row r="3857">
          <cell r="G3857" t="str">
            <v>SEPARADO</v>
          </cell>
          <cell r="H3857" t="str">
            <v>006592</v>
          </cell>
          <cell r="AP3857" t="str">
            <v>PA</v>
          </cell>
          <cell r="AQ3857">
            <v>48</v>
          </cell>
          <cell r="AR3857">
            <v>0</v>
          </cell>
          <cell r="AS3857">
            <v>48</v>
          </cell>
          <cell r="BA3857" t="str">
            <v>SHEET METAL</v>
          </cell>
        </row>
        <row r="3858">
          <cell r="G3858" t="str">
            <v>SEPARADO</v>
          </cell>
          <cell r="H3858" t="str">
            <v>006592</v>
          </cell>
          <cell r="AP3858" t="str">
            <v>FATURAMENTO</v>
          </cell>
          <cell r="AQ3858">
            <v>72.375</v>
          </cell>
          <cell r="AR3858">
            <v>0</v>
          </cell>
          <cell r="AS3858">
            <v>72.375</v>
          </cell>
          <cell r="BA3858" t="str">
            <v>MECANICA</v>
          </cell>
        </row>
        <row r="3859">
          <cell r="G3859" t="str">
            <v>SEPARADO</v>
          </cell>
          <cell r="H3859" t="str">
            <v>006592</v>
          </cell>
          <cell r="AP3859" t="str">
            <v>FATURAMENTO</v>
          </cell>
          <cell r="AQ3859">
            <v>33.774999999999999</v>
          </cell>
          <cell r="AR3859">
            <v>0</v>
          </cell>
          <cell r="AS3859">
            <v>67.55</v>
          </cell>
          <cell r="BA3859" t="str">
            <v>MECANICA</v>
          </cell>
        </row>
        <row r="3860">
          <cell r="G3860" t="str">
            <v>FALTA</v>
          </cell>
          <cell r="H3860" t="str">
            <v>006592</v>
          </cell>
          <cell r="AP3860" t="str">
            <v>PAGO</v>
          </cell>
          <cell r="AQ3860">
            <v>1563.79</v>
          </cell>
          <cell r="AR3860">
            <v>0</v>
          </cell>
          <cell r="AS3860">
            <v>1563.79</v>
          </cell>
          <cell r="BA3860" t="str">
            <v>MECANICA</v>
          </cell>
        </row>
        <row r="3861">
          <cell r="G3861" t="str">
            <v>SEPARADO</v>
          </cell>
          <cell r="H3861" t="str">
            <v>006592</v>
          </cell>
          <cell r="AP3861" t="str">
            <v>FATURAMENTO</v>
          </cell>
          <cell r="AQ3861">
            <v>33.774999999999999</v>
          </cell>
          <cell r="AR3861">
            <v>0</v>
          </cell>
          <cell r="AS3861">
            <v>67.55</v>
          </cell>
          <cell r="BA3861" t="str">
            <v>MECANICA</v>
          </cell>
        </row>
        <row r="3862">
          <cell r="G3862" t="str">
            <v>SEPARADO</v>
          </cell>
          <cell r="H3862" t="str">
            <v>006592</v>
          </cell>
          <cell r="AP3862" t="str">
            <v>FATURAMENTO</v>
          </cell>
          <cell r="AQ3862">
            <v>33.774999999999999</v>
          </cell>
          <cell r="AR3862">
            <v>0</v>
          </cell>
          <cell r="AS3862">
            <v>33.774999999999999</v>
          </cell>
          <cell r="BA3862" t="str">
            <v>SHEET METAL</v>
          </cell>
        </row>
        <row r="3863">
          <cell r="G3863" t="str">
            <v>FALTA</v>
          </cell>
          <cell r="H3863" t="str">
            <v>006592</v>
          </cell>
          <cell r="AP3863" t="str">
            <v>PAGO</v>
          </cell>
          <cell r="AQ3863">
            <v>145</v>
          </cell>
          <cell r="AR3863">
            <v>0</v>
          </cell>
          <cell r="AS3863">
            <v>145</v>
          </cell>
          <cell r="BA3863" t="str">
            <v>SHEET METAL</v>
          </cell>
        </row>
        <row r="3864">
          <cell r="G3864" t="str">
            <v>FALTA</v>
          </cell>
          <cell r="H3864" t="str">
            <v>006592</v>
          </cell>
          <cell r="AP3864" t="str">
            <v>PAGO</v>
          </cell>
          <cell r="AQ3864">
            <v>450</v>
          </cell>
          <cell r="AR3864">
            <v>0</v>
          </cell>
          <cell r="AS3864">
            <v>450</v>
          </cell>
          <cell r="BA3864" t="str">
            <v>ELETRICA</v>
          </cell>
        </row>
        <row r="3865">
          <cell r="G3865" t="str">
            <v>SEPARADO</v>
          </cell>
          <cell r="H3865" t="str">
            <v>006592</v>
          </cell>
          <cell r="AP3865" t="str">
            <v>FATURAMENTO</v>
          </cell>
          <cell r="AQ3865">
            <v>96.5</v>
          </cell>
          <cell r="AR3865">
            <v>0</v>
          </cell>
          <cell r="AS3865">
            <v>96.5</v>
          </cell>
          <cell r="BA3865" t="e">
            <v>#N/A</v>
          </cell>
        </row>
        <row r="3866">
          <cell r="G3866" t="str">
            <v>SEPARADO</v>
          </cell>
          <cell r="H3866" t="str">
            <v>006592</v>
          </cell>
          <cell r="AP3866" t="str">
            <v>FATURAMENTO</v>
          </cell>
          <cell r="AQ3866">
            <v>91.674999999999997</v>
          </cell>
          <cell r="AR3866">
            <v>0</v>
          </cell>
          <cell r="AS3866">
            <v>91.674999999999997</v>
          </cell>
          <cell r="BA3866" t="e">
            <v>#N/A</v>
          </cell>
        </row>
        <row r="3867">
          <cell r="G3867" t="str">
            <v>SEPARADO</v>
          </cell>
          <cell r="H3867" t="str">
            <v>006592</v>
          </cell>
          <cell r="AP3867" t="str">
            <v>FATURAMENTO</v>
          </cell>
          <cell r="AQ3867">
            <v>3377.5</v>
          </cell>
          <cell r="AR3867">
            <v>0</v>
          </cell>
          <cell r="AS3867">
            <v>3377.5</v>
          </cell>
          <cell r="BA3867" t="str">
            <v>CARENAGEM</v>
          </cell>
        </row>
        <row r="3868">
          <cell r="G3868" t="str">
            <v>SEPARADO</v>
          </cell>
          <cell r="H3868" t="str">
            <v>006592</v>
          </cell>
          <cell r="AP3868" t="str">
            <v>PAGO</v>
          </cell>
          <cell r="AQ3868">
            <v>1363.04</v>
          </cell>
          <cell r="AR3868">
            <v>6.5000000000000002E-2</v>
          </cell>
          <cell r="AS3868">
            <v>1451.6376</v>
          </cell>
          <cell r="BA3868" t="str">
            <v>MECANICA</v>
          </cell>
        </row>
        <row r="3869">
          <cell r="G3869" t="str">
            <v>SEPARADO</v>
          </cell>
          <cell r="H3869" t="str">
            <v>006592</v>
          </cell>
          <cell r="AP3869" t="str">
            <v>PAGO</v>
          </cell>
          <cell r="AQ3869">
            <v>772.34</v>
          </cell>
          <cell r="AR3869">
            <v>6.5000000000000002E-2</v>
          </cell>
          <cell r="AS3869">
            <v>822.5421</v>
          </cell>
          <cell r="BA3869" t="str">
            <v>MECANICA</v>
          </cell>
        </row>
        <row r="3870">
          <cell r="G3870" t="str">
            <v>SEPARADO</v>
          </cell>
          <cell r="H3870" t="str">
            <v>006592</v>
          </cell>
          <cell r="AP3870" t="str">
            <v>PAGO</v>
          </cell>
          <cell r="AQ3870">
            <v>209.6</v>
          </cell>
          <cell r="AR3870">
            <v>0</v>
          </cell>
          <cell r="AS3870">
            <v>209.6</v>
          </cell>
          <cell r="BA3870" t="str">
            <v>ELETRICA</v>
          </cell>
        </row>
        <row r="3871">
          <cell r="G3871" t="str">
            <v>SEPARADO</v>
          </cell>
          <cell r="H3871" t="str">
            <v>006592</v>
          </cell>
          <cell r="AP3871" t="str">
            <v>PA</v>
          </cell>
          <cell r="AQ3871">
            <v>441</v>
          </cell>
          <cell r="AR3871">
            <v>0</v>
          </cell>
          <cell r="AS3871">
            <v>441</v>
          </cell>
          <cell r="BA3871" t="str">
            <v>MECANICA</v>
          </cell>
        </row>
        <row r="3872">
          <cell r="G3872" t="str">
            <v>FALTA</v>
          </cell>
          <cell r="H3872" t="str">
            <v>006592</v>
          </cell>
          <cell r="AP3872" t="str">
            <v>PAGO</v>
          </cell>
          <cell r="AQ3872">
            <v>900</v>
          </cell>
          <cell r="AR3872">
            <v>3.2500000000000001E-2</v>
          </cell>
          <cell r="AS3872">
            <v>929.25</v>
          </cell>
          <cell r="BA3872" t="str">
            <v>MECANICA</v>
          </cell>
        </row>
        <row r="3873">
          <cell r="G3873" t="str">
            <v>SEPARADO</v>
          </cell>
          <cell r="H3873" t="str">
            <v>006592</v>
          </cell>
          <cell r="AP3873" t="str">
            <v>FATURAMENTO</v>
          </cell>
          <cell r="AQ3873">
            <v>965</v>
          </cell>
          <cell r="AR3873">
            <v>0</v>
          </cell>
          <cell r="AS3873">
            <v>965</v>
          </cell>
          <cell r="BA3873" t="str">
            <v>BASE</v>
          </cell>
        </row>
        <row r="3874">
          <cell r="G3874" t="str">
            <v>FALTA</v>
          </cell>
          <cell r="H3874" t="str">
            <v>006592</v>
          </cell>
          <cell r="AP3874" t="str">
            <v>PAGO</v>
          </cell>
          <cell r="AQ3874">
            <v>103.7</v>
          </cell>
          <cell r="AR3874">
            <v>0</v>
          </cell>
          <cell r="AS3874">
            <v>414.8</v>
          </cell>
          <cell r="BA3874" t="str">
            <v>MECANICA</v>
          </cell>
        </row>
        <row r="3875">
          <cell r="G3875" t="str">
            <v>SEPARADO</v>
          </cell>
          <cell r="H3875" t="str">
            <v>006592</v>
          </cell>
          <cell r="AP3875" t="str">
            <v>FATURAMENTO</v>
          </cell>
          <cell r="AQ3875">
            <v>241.25</v>
          </cell>
          <cell r="AR3875">
            <v>0</v>
          </cell>
          <cell r="AS3875">
            <v>241.25</v>
          </cell>
          <cell r="BA3875" t="e">
            <v>#N/A</v>
          </cell>
        </row>
        <row r="3876">
          <cell r="G3876" t="str">
            <v>SEPARADO</v>
          </cell>
          <cell r="H3876" t="str">
            <v>006592</v>
          </cell>
          <cell r="AP3876" t="str">
            <v>FATURAMENTO</v>
          </cell>
          <cell r="AQ3876">
            <v>241.25</v>
          </cell>
          <cell r="AR3876">
            <v>0</v>
          </cell>
          <cell r="AS3876">
            <v>241.25</v>
          </cell>
          <cell r="BA3876" t="e">
            <v>#N/A</v>
          </cell>
        </row>
        <row r="3877">
          <cell r="G3877" t="str">
            <v>SEPARADO</v>
          </cell>
          <cell r="H3877" t="str">
            <v>006592</v>
          </cell>
          <cell r="AP3877" t="str">
            <v>FATURAMENTO</v>
          </cell>
          <cell r="AQ3877">
            <v>731.47</v>
          </cell>
          <cell r="AR3877">
            <v>0</v>
          </cell>
          <cell r="AS3877">
            <v>731.47</v>
          </cell>
          <cell r="BA3877" t="e">
            <v>#N/A</v>
          </cell>
        </row>
        <row r="3878">
          <cell r="G3878" t="str">
            <v>SEPARADO</v>
          </cell>
          <cell r="H3878" t="str">
            <v>006592</v>
          </cell>
          <cell r="AP3878" t="str">
            <v>PA</v>
          </cell>
          <cell r="AQ3878">
            <v>6.4</v>
          </cell>
          <cell r="AR3878">
            <v>0</v>
          </cell>
          <cell r="AS3878">
            <v>19.200000000000003</v>
          </cell>
          <cell r="BA3878" t="str">
            <v>MECANICA</v>
          </cell>
        </row>
        <row r="3879">
          <cell r="G3879" t="str">
            <v>SEPARADO</v>
          </cell>
          <cell r="H3879" t="str">
            <v>006592</v>
          </cell>
          <cell r="AP3879" t="str">
            <v>FATURAMENTO</v>
          </cell>
          <cell r="AQ3879">
            <v>33.774999999999999</v>
          </cell>
          <cell r="AR3879">
            <v>0</v>
          </cell>
          <cell r="AS3879">
            <v>33.774999999999999</v>
          </cell>
          <cell r="BA3879" t="e">
            <v>#N/A</v>
          </cell>
        </row>
        <row r="3880">
          <cell r="G3880" t="str">
            <v>SEPARADO</v>
          </cell>
          <cell r="H3880" t="str">
            <v>006592</v>
          </cell>
          <cell r="AP3880" t="str">
            <v>FATURAMENTO</v>
          </cell>
          <cell r="AQ3880">
            <v>33.774999999999999</v>
          </cell>
          <cell r="AR3880">
            <v>0</v>
          </cell>
          <cell r="AS3880">
            <v>33.774999999999999</v>
          </cell>
          <cell r="BA3880" t="e">
            <v>#N/A</v>
          </cell>
        </row>
        <row r="3881">
          <cell r="G3881" t="str">
            <v>SEPARADO</v>
          </cell>
          <cell r="H3881" t="str">
            <v>006592</v>
          </cell>
          <cell r="AP3881" t="str">
            <v>FATURAMENTO</v>
          </cell>
          <cell r="AQ3881">
            <v>24.125</v>
          </cell>
          <cell r="AR3881">
            <v>0</v>
          </cell>
          <cell r="AS3881">
            <v>24.125</v>
          </cell>
          <cell r="BA3881" t="e">
            <v>#N/A</v>
          </cell>
        </row>
        <row r="3882">
          <cell r="G3882" t="str">
            <v>SEPARADO</v>
          </cell>
          <cell r="H3882" t="str">
            <v>006592</v>
          </cell>
          <cell r="AP3882" t="str">
            <v>FATURAMENTO</v>
          </cell>
          <cell r="AQ3882">
            <v>33.774999999999999</v>
          </cell>
          <cell r="AR3882">
            <v>0</v>
          </cell>
          <cell r="AS3882">
            <v>33.774999999999999</v>
          </cell>
          <cell r="BA3882" t="e">
            <v>#N/A</v>
          </cell>
        </row>
        <row r="3883">
          <cell r="G3883" t="str">
            <v>SEPARADO</v>
          </cell>
          <cell r="H3883" t="str">
            <v>006592</v>
          </cell>
          <cell r="AP3883" t="str">
            <v>PA</v>
          </cell>
          <cell r="AQ3883">
            <v>313.24</v>
          </cell>
          <cell r="AR3883">
            <v>6.5000000000000002E-2</v>
          </cell>
          <cell r="AS3883">
            <v>333.60059999999999</v>
          </cell>
          <cell r="BA3883" t="e">
            <v>#N/A</v>
          </cell>
        </row>
        <row r="3884">
          <cell r="G3884" t="str">
            <v>RETIRADO</v>
          </cell>
          <cell r="H3884" t="str">
            <v>006592</v>
          </cell>
          <cell r="AP3884" t="str">
            <v>PA</v>
          </cell>
          <cell r="AQ3884">
            <v>48.61</v>
          </cell>
          <cell r="AS3884">
            <v>48.61</v>
          </cell>
          <cell r="BA3884" t="e">
            <v>#N/A</v>
          </cell>
        </row>
        <row r="3885">
          <cell r="G3885" t="str">
            <v>SEPARADO</v>
          </cell>
          <cell r="H3885" t="str">
            <v>006592</v>
          </cell>
          <cell r="AP3885" t="str">
            <v>PA</v>
          </cell>
          <cell r="AQ3885">
            <v>5.86</v>
          </cell>
          <cell r="AR3885">
            <v>0</v>
          </cell>
          <cell r="AS3885">
            <v>11.72</v>
          </cell>
          <cell r="BA3885" t="e">
            <v>#N/A</v>
          </cell>
        </row>
        <row r="3886">
          <cell r="G3886" t="str">
            <v>SEPARADO</v>
          </cell>
          <cell r="H3886" t="str">
            <v>006592</v>
          </cell>
          <cell r="AP3886" t="str">
            <v>PA</v>
          </cell>
          <cell r="AQ3886">
            <v>91</v>
          </cell>
          <cell r="AR3886">
            <v>6.5000000000000002E-2</v>
          </cell>
          <cell r="AS3886">
            <v>290.745</v>
          </cell>
          <cell r="BA3886" t="e">
            <v>#N/A</v>
          </cell>
        </row>
        <row r="3887">
          <cell r="G3887" t="str">
            <v>FALTA</v>
          </cell>
          <cell r="H3887" t="str">
            <v>006592</v>
          </cell>
          <cell r="AP3887" t="str">
            <v>PAGO</v>
          </cell>
          <cell r="AQ3887">
            <v>9.33</v>
          </cell>
          <cell r="AR3887">
            <v>9.7500000000000003E-2</v>
          </cell>
          <cell r="AS3887">
            <v>20.47935</v>
          </cell>
          <cell r="BA3887" t="str">
            <v>ELETRICA</v>
          </cell>
        </row>
        <row r="3888">
          <cell r="G3888" t="str">
            <v>SEPARADO</v>
          </cell>
          <cell r="H3888" t="str">
            <v>006592</v>
          </cell>
          <cell r="AP3888" t="str">
            <v>PA</v>
          </cell>
          <cell r="AQ3888">
            <v>78.838709677419303</v>
          </cell>
          <cell r="AR3888">
            <v>0</v>
          </cell>
          <cell r="AS3888">
            <v>78.838709677419303</v>
          </cell>
          <cell r="BA3888" t="e">
            <v>#N/A</v>
          </cell>
        </row>
        <row r="3889">
          <cell r="G3889" t="str">
            <v>SEPARADO</v>
          </cell>
          <cell r="H3889" t="str">
            <v>006592</v>
          </cell>
          <cell r="AP3889" t="str">
            <v>PA</v>
          </cell>
          <cell r="AQ3889">
            <v>5.58</v>
          </cell>
          <cell r="AS3889">
            <v>66.960000000000008</v>
          </cell>
          <cell r="BA3889" t="str">
            <v>KANBAN</v>
          </cell>
        </row>
        <row r="3890">
          <cell r="G3890" t="str">
            <v>SEPARADO</v>
          </cell>
          <cell r="H3890" t="str">
            <v>006592</v>
          </cell>
          <cell r="AP3890" t="str">
            <v>PA</v>
          </cell>
          <cell r="AQ3890">
            <v>5.1099999999999994</v>
          </cell>
          <cell r="AS3890">
            <v>40.879999999999995</v>
          </cell>
          <cell r="BA3890" t="str">
            <v>KANBAN</v>
          </cell>
        </row>
        <row r="3891">
          <cell r="G3891" t="str">
            <v>KANBAN</v>
          </cell>
          <cell r="H3891" t="str">
            <v>006592</v>
          </cell>
          <cell r="AP3891" t="str">
            <v>PA</v>
          </cell>
          <cell r="AQ3891">
            <v>0.85</v>
          </cell>
          <cell r="AR3891">
            <v>0</v>
          </cell>
          <cell r="AS3891">
            <v>17</v>
          </cell>
          <cell r="BA3891" t="e">
            <v>#N/A</v>
          </cell>
        </row>
        <row r="3892">
          <cell r="G3892" t="str">
            <v>FALTA</v>
          </cell>
          <cell r="H3892" t="str">
            <v>006592</v>
          </cell>
          <cell r="AP3892" t="str">
            <v>PAGO</v>
          </cell>
          <cell r="AQ3892">
            <v>26.88</v>
          </cell>
          <cell r="AR3892">
            <v>0</v>
          </cell>
          <cell r="AS3892">
            <v>53.76</v>
          </cell>
          <cell r="BA3892" t="str">
            <v>MECANICA</v>
          </cell>
        </row>
        <row r="3893">
          <cell r="G3893" t="str">
            <v>FALTA</v>
          </cell>
          <cell r="H3893" t="str">
            <v>006592</v>
          </cell>
          <cell r="AP3893" t="str">
            <v>PAGO</v>
          </cell>
          <cell r="AQ3893">
            <v>26.88</v>
          </cell>
          <cell r="AR3893">
            <v>0</v>
          </cell>
          <cell r="AS3893">
            <v>26.88</v>
          </cell>
          <cell r="BA3893" t="str">
            <v>MECANICA</v>
          </cell>
        </row>
        <row r="3894">
          <cell r="G3894" t="str">
            <v>FALTA</v>
          </cell>
          <cell r="H3894" t="str">
            <v>006592</v>
          </cell>
          <cell r="AP3894" t="str">
            <v>ENTRADA DE NF</v>
          </cell>
          <cell r="AQ3894">
            <v>8.34</v>
          </cell>
          <cell r="AR3894">
            <v>0</v>
          </cell>
          <cell r="AS3894">
            <v>8.34</v>
          </cell>
          <cell r="BA3894" t="str">
            <v>MECANICA</v>
          </cell>
        </row>
        <row r="3895">
          <cell r="G3895" t="str">
            <v>SEPARADO</v>
          </cell>
          <cell r="H3895" t="str">
            <v>006592</v>
          </cell>
          <cell r="AP3895" t="str">
            <v>PA</v>
          </cell>
          <cell r="AQ3895">
            <v>26.88</v>
          </cell>
          <cell r="AR3895">
            <v>0</v>
          </cell>
          <cell r="AS3895">
            <v>26.88</v>
          </cell>
          <cell r="BA3895" t="str">
            <v>MECANICA</v>
          </cell>
        </row>
        <row r="3896">
          <cell r="G3896" t="str">
            <v>FALTA</v>
          </cell>
          <cell r="H3896" t="str">
            <v>006592</v>
          </cell>
          <cell r="AP3896" t="str">
            <v>PAGO</v>
          </cell>
          <cell r="AQ3896">
            <v>26.88</v>
          </cell>
          <cell r="AR3896">
            <v>0</v>
          </cell>
          <cell r="AS3896">
            <v>53.76</v>
          </cell>
          <cell r="BA3896" t="str">
            <v>MECANICA</v>
          </cell>
        </row>
        <row r="3897">
          <cell r="G3897" t="str">
            <v>SEPARADO</v>
          </cell>
          <cell r="H3897" t="str">
            <v>006592</v>
          </cell>
          <cell r="AP3897" t="str">
            <v>PA</v>
          </cell>
          <cell r="AQ3897">
            <v>26.88</v>
          </cell>
          <cell r="AR3897">
            <v>0</v>
          </cell>
          <cell r="AS3897">
            <v>26.88</v>
          </cell>
          <cell r="BA3897" t="str">
            <v>MECANICA</v>
          </cell>
        </row>
        <row r="3898">
          <cell r="G3898" t="str">
            <v>SEPARADO</v>
          </cell>
          <cell r="H3898" t="str">
            <v>006592</v>
          </cell>
          <cell r="AP3898" t="str">
            <v>PA</v>
          </cell>
          <cell r="AQ3898">
            <v>26.88</v>
          </cell>
          <cell r="AR3898">
            <v>0</v>
          </cell>
          <cell r="AS3898">
            <v>26.88</v>
          </cell>
          <cell r="BA3898" t="str">
            <v>MECANICA</v>
          </cell>
        </row>
        <row r="3899">
          <cell r="G3899" t="str">
            <v>SEPARADO</v>
          </cell>
          <cell r="H3899" t="str">
            <v>006592</v>
          </cell>
          <cell r="AP3899" t="str">
            <v>PA</v>
          </cell>
          <cell r="AQ3899">
            <v>26.88</v>
          </cell>
          <cell r="AR3899">
            <v>0</v>
          </cell>
          <cell r="AS3899">
            <v>26.88</v>
          </cell>
          <cell r="BA3899" t="str">
            <v>MECANICA</v>
          </cell>
        </row>
        <row r="3900">
          <cell r="G3900" t="str">
            <v>FALTA</v>
          </cell>
          <cell r="H3900" t="str">
            <v>006592</v>
          </cell>
          <cell r="AP3900" t="str">
            <v>PAGO</v>
          </cell>
          <cell r="AQ3900">
            <v>26.88</v>
          </cell>
          <cell r="AR3900">
            <v>0</v>
          </cell>
          <cell r="AS3900">
            <v>26.88</v>
          </cell>
          <cell r="BA3900" t="str">
            <v>MECANICA</v>
          </cell>
        </row>
        <row r="3901">
          <cell r="G3901" t="str">
            <v>SEPARADO</v>
          </cell>
          <cell r="H3901" t="str">
            <v>006592</v>
          </cell>
          <cell r="AP3901" t="str">
            <v>PA</v>
          </cell>
          <cell r="AQ3901">
            <v>26.88</v>
          </cell>
          <cell r="AR3901">
            <v>0</v>
          </cell>
          <cell r="AS3901">
            <v>26.88</v>
          </cell>
          <cell r="BA3901" t="str">
            <v>MECANICA</v>
          </cell>
        </row>
        <row r="3902">
          <cell r="G3902" t="str">
            <v>FALTA</v>
          </cell>
          <cell r="H3902" t="str">
            <v>006592</v>
          </cell>
          <cell r="AP3902" t="str">
            <v>PAGO</v>
          </cell>
          <cell r="AQ3902">
            <v>4.1500000000000004</v>
          </cell>
          <cell r="AR3902">
            <v>0</v>
          </cell>
          <cell r="AS3902">
            <v>8.3000000000000007</v>
          </cell>
          <cell r="BA3902" t="str">
            <v>MECANICA</v>
          </cell>
        </row>
        <row r="3903">
          <cell r="G3903" t="str">
            <v>SEPARADO</v>
          </cell>
          <cell r="H3903" t="str">
            <v>006592</v>
          </cell>
          <cell r="AP3903" t="str">
            <v>PA</v>
          </cell>
          <cell r="AQ3903">
            <v>1.1000000000000001</v>
          </cell>
          <cell r="AR3903">
            <v>0</v>
          </cell>
          <cell r="AS3903">
            <v>2.2000000000000002</v>
          </cell>
          <cell r="BA3903" t="str">
            <v>KANBAN</v>
          </cell>
        </row>
        <row r="3904">
          <cell r="G3904" t="str">
            <v>SEPARADO</v>
          </cell>
          <cell r="H3904" t="str">
            <v>006592</v>
          </cell>
          <cell r="AP3904" t="str">
            <v>PA</v>
          </cell>
          <cell r="AQ3904">
            <v>88.15</v>
          </cell>
          <cell r="AR3904">
            <v>0</v>
          </cell>
          <cell r="AS3904">
            <v>88.15</v>
          </cell>
          <cell r="BA3904" t="str">
            <v>MECANICA</v>
          </cell>
        </row>
        <row r="3905">
          <cell r="G3905" t="str">
            <v>SEPARADO</v>
          </cell>
          <cell r="H3905" t="str">
            <v>006592</v>
          </cell>
          <cell r="AP3905" t="str">
            <v>PAGO</v>
          </cell>
          <cell r="AQ3905">
            <v>62.82</v>
          </cell>
          <cell r="AR3905">
            <v>0</v>
          </cell>
          <cell r="AS3905">
            <v>62.82</v>
          </cell>
          <cell r="BA3905" t="str">
            <v>MECANICA</v>
          </cell>
        </row>
        <row r="3906">
          <cell r="G3906" t="str">
            <v>FALTA</v>
          </cell>
          <cell r="H3906" t="str">
            <v>006592</v>
          </cell>
          <cell r="AP3906" t="str">
            <v>PAGO</v>
          </cell>
          <cell r="AQ3906">
            <v>27.95</v>
          </cell>
          <cell r="AR3906">
            <v>6.5000000000000002E-2</v>
          </cell>
          <cell r="AS3906">
            <v>29.766749999999998</v>
          </cell>
          <cell r="BA3906" t="str">
            <v>ELETRICA</v>
          </cell>
        </row>
        <row r="3907">
          <cell r="G3907" t="str">
            <v>SEPARADO</v>
          </cell>
          <cell r="H3907" t="str">
            <v>006592</v>
          </cell>
          <cell r="AP3907" t="str">
            <v>PAGO</v>
          </cell>
          <cell r="AQ3907">
            <v>1.02</v>
          </cell>
          <cell r="AR3907">
            <v>9.7500000000000003E-2</v>
          </cell>
          <cell r="AS3907">
            <v>3.3583500000000002</v>
          </cell>
          <cell r="BA3907" t="str">
            <v>ELETRICA</v>
          </cell>
        </row>
        <row r="3908">
          <cell r="G3908" t="str">
            <v>SEPARADO</v>
          </cell>
          <cell r="H3908" t="str">
            <v>006592</v>
          </cell>
          <cell r="AP3908" t="str">
            <v>PA</v>
          </cell>
          <cell r="AQ3908">
            <v>0</v>
          </cell>
          <cell r="AS3908">
            <v>0</v>
          </cell>
          <cell r="BA3908" t="str">
            <v>ELETRICA</v>
          </cell>
        </row>
        <row r="3909">
          <cell r="G3909" t="str">
            <v>SEPARADO</v>
          </cell>
          <cell r="H3909" t="str">
            <v>006592</v>
          </cell>
          <cell r="AP3909" t="str">
            <v>PA</v>
          </cell>
          <cell r="AQ3909">
            <v>10.2811</v>
          </cell>
          <cell r="AS3909">
            <v>5.1405500000000002</v>
          </cell>
          <cell r="BA3909" t="str">
            <v>KANBAN</v>
          </cell>
        </row>
        <row r="3910">
          <cell r="G3910" t="str">
            <v>FALTA</v>
          </cell>
          <cell r="H3910" t="str">
            <v>006592</v>
          </cell>
          <cell r="AP3910" t="str">
            <v>PAGO</v>
          </cell>
          <cell r="AQ3910">
            <v>40.83</v>
          </cell>
          <cell r="AR3910">
            <v>9.7500000000000003E-2</v>
          </cell>
          <cell r="AS3910">
            <v>44.810924999999997</v>
          </cell>
          <cell r="BA3910" t="e">
            <v>#N/A</v>
          </cell>
        </row>
        <row r="3911">
          <cell r="G3911" t="str">
            <v>SEPARADO</v>
          </cell>
          <cell r="H3911" t="str">
            <v>006592</v>
          </cell>
          <cell r="AP3911" t="str">
            <v>FATURAMENTO</v>
          </cell>
          <cell r="AQ3911">
            <v>27.02</v>
          </cell>
          <cell r="AR3911">
            <v>0</v>
          </cell>
          <cell r="AS3911">
            <v>27.02</v>
          </cell>
          <cell r="BA3911" t="e">
            <v>#N/A</v>
          </cell>
        </row>
        <row r="3912">
          <cell r="G3912" t="str">
            <v>SEPARADO</v>
          </cell>
          <cell r="H3912" t="str">
            <v>006592</v>
          </cell>
          <cell r="AP3912" t="str">
            <v>PA</v>
          </cell>
          <cell r="AQ3912">
            <v>48.61</v>
          </cell>
          <cell r="AS3912">
            <v>97.22</v>
          </cell>
          <cell r="BA3912" t="str">
            <v>ELETRICA</v>
          </cell>
        </row>
        <row r="3913">
          <cell r="G3913" t="str">
            <v>SEPARADO</v>
          </cell>
          <cell r="H3913" t="str">
            <v>006592</v>
          </cell>
          <cell r="AP3913" t="str">
            <v>PA</v>
          </cell>
          <cell r="AQ3913">
            <v>35</v>
          </cell>
          <cell r="AS3913">
            <v>35</v>
          </cell>
          <cell r="BA3913" t="e">
            <v>#N/A</v>
          </cell>
        </row>
        <row r="3914">
          <cell r="G3914" t="str">
            <v>SEPARADO</v>
          </cell>
          <cell r="H3914" t="str">
            <v>006592</v>
          </cell>
          <cell r="AP3914" t="str">
            <v>PA</v>
          </cell>
          <cell r="AQ3914">
            <v>5.86</v>
          </cell>
          <cell r="AR3914">
            <v>0</v>
          </cell>
          <cell r="AS3914">
            <v>23.44</v>
          </cell>
          <cell r="BA3914" t="e">
            <v>#N/A</v>
          </cell>
        </row>
        <row r="3915">
          <cell r="G3915" t="str">
            <v>FALTA</v>
          </cell>
          <cell r="H3915" t="str">
            <v>006592</v>
          </cell>
          <cell r="AP3915" t="str">
            <v>FATURAMENTO</v>
          </cell>
          <cell r="AQ3915">
            <v>842.74</v>
          </cell>
          <cell r="AR3915">
            <v>9.7500000000000003E-2</v>
          </cell>
          <cell r="AS3915">
            <v>924.90715</v>
          </cell>
          <cell r="BA3915" t="e">
            <v>#N/A</v>
          </cell>
        </row>
        <row r="3916">
          <cell r="G3916" t="str">
            <v>SEPARADO</v>
          </cell>
          <cell r="H3916" t="str">
            <v>006592</v>
          </cell>
          <cell r="AP3916" t="str">
            <v>PA</v>
          </cell>
          <cell r="AQ3916">
            <v>466.33</v>
          </cell>
          <cell r="AR3916">
            <v>0</v>
          </cell>
          <cell r="AS3916">
            <v>466.33</v>
          </cell>
          <cell r="BA3916" t="e">
            <v>#N/A</v>
          </cell>
        </row>
        <row r="3917">
          <cell r="G3917" t="str">
            <v>FALTA</v>
          </cell>
          <cell r="H3917" t="str">
            <v>006592</v>
          </cell>
          <cell r="AP3917" t="str">
            <v>PAGO</v>
          </cell>
          <cell r="AQ3917">
            <v>5.55</v>
          </cell>
          <cell r="AR3917">
            <v>9.7500000000000003E-2</v>
          </cell>
          <cell r="AS3917">
            <v>6.0911249999999999</v>
          </cell>
          <cell r="BA3917" t="str">
            <v>SHEET METAL</v>
          </cell>
        </row>
        <row r="3918">
          <cell r="G3918" t="str">
            <v>FALTA</v>
          </cell>
          <cell r="H3918" t="str">
            <v>006592</v>
          </cell>
          <cell r="AP3918" t="str">
            <v>PAGO</v>
          </cell>
          <cell r="AQ3918">
            <v>9.33</v>
          </cell>
          <cell r="AR3918">
            <v>9.7500000000000003E-2</v>
          </cell>
          <cell r="AS3918">
            <v>10.239675</v>
          </cell>
          <cell r="BA3918" t="str">
            <v>ELETRICA</v>
          </cell>
        </row>
        <row r="3919">
          <cell r="G3919" t="str">
            <v>FALTA</v>
          </cell>
          <cell r="H3919" t="str">
            <v>006592</v>
          </cell>
          <cell r="AP3919" t="str">
            <v>PAGO</v>
          </cell>
          <cell r="AQ3919">
            <v>40.97</v>
          </cell>
          <cell r="AR3919">
            <v>9.7500000000000003E-2</v>
          </cell>
          <cell r="AS3919">
            <v>44.964574999999996</v>
          </cell>
          <cell r="BA3919" t="str">
            <v>ELETRICA</v>
          </cell>
        </row>
        <row r="3920">
          <cell r="G3920" t="str">
            <v>FÁBRICA</v>
          </cell>
          <cell r="H3920" t="str">
            <v>006592</v>
          </cell>
          <cell r="AP3920" t="str">
            <v>PA</v>
          </cell>
          <cell r="AQ3920">
            <v>25.7</v>
          </cell>
          <cell r="AS3920">
            <v>25.7</v>
          </cell>
          <cell r="BA3920" t="str">
            <v>ELETRICA</v>
          </cell>
        </row>
        <row r="3921">
          <cell r="G3921" t="str">
            <v>SEPARADO</v>
          </cell>
          <cell r="H3921" t="str">
            <v>006592</v>
          </cell>
          <cell r="AP3921" t="str">
            <v>PA</v>
          </cell>
          <cell r="AQ3921">
            <v>2.4971000000000001</v>
          </cell>
          <cell r="AR3921">
            <v>0</v>
          </cell>
          <cell r="AS3921">
            <v>60.679530000000007</v>
          </cell>
          <cell r="BA3921" t="e">
            <v>#N/A</v>
          </cell>
        </row>
        <row r="3922">
          <cell r="G3922" t="str">
            <v>SEPARADO</v>
          </cell>
          <cell r="H3922" t="str">
            <v>006592</v>
          </cell>
          <cell r="AP3922" t="str">
            <v>PA</v>
          </cell>
          <cell r="AQ3922">
            <v>16.100000000000001</v>
          </cell>
          <cell r="AS3922">
            <v>16.100000000000001</v>
          </cell>
          <cell r="BA3922" t="str">
            <v>KANBAN</v>
          </cell>
        </row>
        <row r="3923">
          <cell r="G3923" t="str">
            <v>SEPARADO</v>
          </cell>
          <cell r="H3923" t="str">
            <v>006592</v>
          </cell>
          <cell r="AP3923" t="str">
            <v>PA</v>
          </cell>
          <cell r="AQ3923">
            <v>16.39</v>
          </cell>
          <cell r="AS3923">
            <v>16.39</v>
          </cell>
          <cell r="BA3923" t="str">
            <v>KANBAN</v>
          </cell>
        </row>
        <row r="3924">
          <cell r="G3924" t="str">
            <v>SEPARADO</v>
          </cell>
          <cell r="H3924" t="str">
            <v>006592</v>
          </cell>
          <cell r="AP3924" t="str">
            <v>PAGO</v>
          </cell>
          <cell r="AQ3924">
            <v>1.9</v>
          </cell>
          <cell r="AR3924">
            <v>9.7500000000000003E-2</v>
          </cell>
          <cell r="AS3924">
            <v>14.596749999999998</v>
          </cell>
          <cell r="BA3924" t="e">
            <v>#N/A</v>
          </cell>
        </row>
        <row r="3925">
          <cell r="G3925" t="str">
            <v>RETIRADO</v>
          </cell>
          <cell r="H3925" t="str">
            <v>006592</v>
          </cell>
          <cell r="AP3925" t="str">
            <v>PAGO</v>
          </cell>
          <cell r="AQ3925">
            <v>7.42</v>
          </cell>
          <cell r="AR3925">
            <v>9.7500000000000003E-2</v>
          </cell>
          <cell r="AS3925">
            <v>8.1434499999999996</v>
          </cell>
          <cell r="BA3925" t="e">
            <v>#N/A</v>
          </cell>
        </row>
        <row r="3926">
          <cell r="G3926" t="str">
            <v>SEPARADO</v>
          </cell>
          <cell r="H3926" t="str">
            <v>006592</v>
          </cell>
          <cell r="AP3926" t="str">
            <v>PAGO</v>
          </cell>
          <cell r="AQ3926">
            <v>2.0099999999999998</v>
          </cell>
          <cell r="AR3926">
            <v>9.7500000000000003E-2</v>
          </cell>
          <cell r="AS3926">
            <v>2.2059749999999996</v>
          </cell>
          <cell r="BA3926" t="e">
            <v>#N/A</v>
          </cell>
        </row>
        <row r="3927">
          <cell r="G3927" t="str">
            <v>SEPARADO</v>
          </cell>
          <cell r="H3927" t="str">
            <v>006592</v>
          </cell>
          <cell r="AP3927" t="str">
            <v>PAGO</v>
          </cell>
          <cell r="AQ3927">
            <v>1.38</v>
          </cell>
          <cell r="AR3927">
            <v>9.7500000000000003E-2</v>
          </cell>
          <cell r="AS3927">
            <v>3.0290999999999997</v>
          </cell>
          <cell r="BA3927" t="e">
            <v>#N/A</v>
          </cell>
        </row>
        <row r="3928">
          <cell r="G3928" t="str">
            <v>FALTA</v>
          </cell>
          <cell r="H3928" t="str">
            <v>006592</v>
          </cell>
          <cell r="AP3928" t="str">
            <v>PAGO</v>
          </cell>
          <cell r="AQ3928">
            <v>2.06</v>
          </cell>
          <cell r="AR3928">
            <v>9.7500000000000003E-2</v>
          </cell>
          <cell r="AS3928">
            <v>2.26085</v>
          </cell>
          <cell r="BA3928" t="e">
            <v>#N/A</v>
          </cell>
        </row>
        <row r="3929">
          <cell r="G3929" t="str">
            <v>SEPARADO</v>
          </cell>
          <cell r="H3929" t="str">
            <v>006592</v>
          </cell>
          <cell r="AP3929" t="str">
            <v>PA</v>
          </cell>
          <cell r="AQ3929">
            <v>170.95160000000001</v>
          </cell>
          <cell r="AR3929">
            <v>0</v>
          </cell>
          <cell r="AS3929">
            <v>34.190320000000007</v>
          </cell>
          <cell r="BA3929" t="str">
            <v>ELETRICA</v>
          </cell>
        </row>
        <row r="3930">
          <cell r="G3930" t="str">
            <v>FALTA</v>
          </cell>
          <cell r="H3930" t="str">
            <v>006592</v>
          </cell>
          <cell r="AP3930" t="str">
            <v>PAGO</v>
          </cell>
          <cell r="AQ3930">
            <v>92.68</v>
          </cell>
          <cell r="AR3930">
            <v>9.7500000000000003E-2</v>
          </cell>
          <cell r="AS3930">
            <v>101.7163</v>
          </cell>
          <cell r="BA3930" t="str">
            <v>ELETRICA</v>
          </cell>
        </row>
        <row r="3931">
          <cell r="G3931" t="str">
            <v>FALTA</v>
          </cell>
          <cell r="H3931" t="str">
            <v>006592</v>
          </cell>
          <cell r="AP3931" t="str">
            <v>PAGO</v>
          </cell>
          <cell r="AQ3931">
            <v>756.87</v>
          </cell>
          <cell r="AR3931">
            <v>3.2500000000000001E-2</v>
          </cell>
          <cell r="AS3931">
            <v>1562.9365499999999</v>
          </cell>
          <cell r="BA3931" t="e">
            <v>#N/A</v>
          </cell>
        </row>
        <row r="3932">
          <cell r="G3932" t="str">
            <v>SEPARADO</v>
          </cell>
          <cell r="H3932" t="str">
            <v>006592</v>
          </cell>
          <cell r="AP3932" t="str">
            <v>PA</v>
          </cell>
          <cell r="AQ3932">
            <v>0</v>
          </cell>
          <cell r="AS3932">
            <v>0</v>
          </cell>
          <cell r="BA3932" t="e">
            <v>#N/A</v>
          </cell>
        </row>
        <row r="3933">
          <cell r="G3933" t="str">
            <v>SEPARADO</v>
          </cell>
          <cell r="H3933" t="str">
            <v>006592</v>
          </cell>
          <cell r="AP3933" t="str">
            <v>PA</v>
          </cell>
          <cell r="AQ3933">
            <v>53.25</v>
          </cell>
          <cell r="AS3933">
            <v>53.25</v>
          </cell>
          <cell r="BA3933" t="e">
            <v>#N/A</v>
          </cell>
        </row>
        <row r="3934">
          <cell r="G3934" t="str">
            <v>SEPARADO</v>
          </cell>
          <cell r="H3934" t="str">
            <v>006592</v>
          </cell>
          <cell r="AP3934" t="str">
            <v>PA</v>
          </cell>
          <cell r="AQ3934">
            <v>70.95</v>
          </cell>
          <cell r="AS3934">
            <v>53.212500000000006</v>
          </cell>
          <cell r="BA3934" t="str">
            <v>ELETRICA</v>
          </cell>
        </row>
        <row r="3935">
          <cell r="G3935" t="str">
            <v>SEPARADO</v>
          </cell>
          <cell r="H3935" t="str">
            <v>006592</v>
          </cell>
          <cell r="AP3935" t="str">
            <v>PA</v>
          </cell>
          <cell r="AQ3935">
            <v>0</v>
          </cell>
          <cell r="AS3935">
            <v>0</v>
          </cell>
          <cell r="BA3935" t="e">
            <v>#N/A</v>
          </cell>
        </row>
        <row r="3936">
          <cell r="G3936" t="str">
            <v>SEPARADO</v>
          </cell>
          <cell r="H3936" t="str">
            <v>006592</v>
          </cell>
          <cell r="AP3936" t="str">
            <v>PA</v>
          </cell>
          <cell r="AQ3936">
            <v>28.688400000000001</v>
          </cell>
          <cell r="AR3936">
            <v>9.7500000000000003E-2</v>
          </cell>
          <cell r="AS3936">
            <v>125.94207600000001</v>
          </cell>
          <cell r="BA3936" t="e">
            <v>#N/A</v>
          </cell>
        </row>
        <row r="3937">
          <cell r="G3937" t="str">
            <v>SEPARADO</v>
          </cell>
          <cell r="H3937" t="str">
            <v>006592</v>
          </cell>
          <cell r="AP3937" t="str">
            <v>PA</v>
          </cell>
          <cell r="AQ3937">
            <v>0</v>
          </cell>
          <cell r="AS3937">
            <v>0</v>
          </cell>
          <cell r="BA3937" t="e">
            <v>#N/A</v>
          </cell>
        </row>
        <row r="3938">
          <cell r="G3938" t="str">
            <v>FALTA</v>
          </cell>
          <cell r="H3938" t="str">
            <v>006592</v>
          </cell>
          <cell r="AP3938" t="str">
            <v>FATURAMENTO</v>
          </cell>
          <cell r="AQ3938">
            <v>0</v>
          </cell>
          <cell r="AR3938">
            <v>0</v>
          </cell>
          <cell r="AS3938">
            <v>0</v>
          </cell>
          <cell r="BA3938" t="str">
            <v>ELETRICA</v>
          </cell>
        </row>
        <row r="3939">
          <cell r="G3939" t="str">
            <v>FALTA</v>
          </cell>
          <cell r="H3939" t="str">
            <v>006592</v>
          </cell>
          <cell r="AP3939" t="str">
            <v>FATURAMENTO</v>
          </cell>
          <cell r="AQ3939">
            <v>0</v>
          </cell>
          <cell r="AR3939">
            <v>0</v>
          </cell>
          <cell r="AS3939">
            <v>0</v>
          </cell>
          <cell r="BA3939" t="str">
            <v>SHEET METAL</v>
          </cell>
        </row>
        <row r="3940">
          <cell r="G3940" t="str">
            <v>SEPARADO</v>
          </cell>
          <cell r="H3940" t="str">
            <v>006592</v>
          </cell>
          <cell r="AP3940" t="str">
            <v>FATURAMENTO</v>
          </cell>
          <cell r="AQ3940">
            <v>24.125</v>
          </cell>
          <cell r="AR3940">
            <v>0</v>
          </cell>
          <cell r="AS3940">
            <v>24.125</v>
          </cell>
          <cell r="BA3940" t="e">
            <v>#N/A</v>
          </cell>
        </row>
        <row r="3941">
          <cell r="G3941" t="str">
            <v>SEPARADO</v>
          </cell>
          <cell r="H3941" t="str">
            <v>006592</v>
          </cell>
          <cell r="AP3941" t="str">
            <v>FATURAMENTO</v>
          </cell>
          <cell r="AQ3941">
            <v>24.125</v>
          </cell>
          <cell r="AR3941">
            <v>0</v>
          </cell>
          <cell r="AS3941">
            <v>48.25</v>
          </cell>
          <cell r="BA3941" t="e">
            <v>#N/A</v>
          </cell>
        </row>
        <row r="3942">
          <cell r="G3942" t="str">
            <v>SEPARADO</v>
          </cell>
          <cell r="H3942" t="str">
            <v>006592</v>
          </cell>
          <cell r="AP3942" t="str">
            <v>FATURAMENTO</v>
          </cell>
          <cell r="AQ3942">
            <v>627.25</v>
          </cell>
          <cell r="AR3942">
            <v>0</v>
          </cell>
          <cell r="AS3942">
            <v>627.25</v>
          </cell>
          <cell r="BA3942" t="e">
            <v>#N/A</v>
          </cell>
        </row>
        <row r="3943">
          <cell r="G3943" t="str">
            <v>SEPARADO</v>
          </cell>
          <cell r="H3943" t="str">
            <v>006592</v>
          </cell>
          <cell r="AP3943" t="str">
            <v>PA</v>
          </cell>
          <cell r="AQ3943">
            <v>0</v>
          </cell>
          <cell r="AS3943">
            <v>0</v>
          </cell>
          <cell r="BA3943" t="e">
            <v>#N/A</v>
          </cell>
        </row>
        <row r="3944">
          <cell r="G3944" t="str">
            <v>FALTA</v>
          </cell>
          <cell r="H3944" t="str">
            <v>006592</v>
          </cell>
          <cell r="AP3944" t="str">
            <v>PAGO</v>
          </cell>
          <cell r="AQ3944">
            <v>10</v>
          </cell>
          <cell r="AR3944">
            <v>0</v>
          </cell>
          <cell r="AS3944">
            <v>10</v>
          </cell>
          <cell r="BA3944" t="e">
            <v>#N/A</v>
          </cell>
        </row>
        <row r="3945">
          <cell r="G3945" t="str">
            <v>FALTA</v>
          </cell>
          <cell r="H3945" t="str">
            <v>006592</v>
          </cell>
          <cell r="AP3945" t="str">
            <v>PAGO</v>
          </cell>
          <cell r="AQ3945">
            <v>9.85</v>
          </cell>
          <cell r="AR3945">
            <v>0</v>
          </cell>
          <cell r="AS3945">
            <v>9.85</v>
          </cell>
          <cell r="BA3945" t="e">
            <v>#N/A</v>
          </cell>
        </row>
        <row r="3946">
          <cell r="G3946" t="str">
            <v>FALTA</v>
          </cell>
          <cell r="H3946" t="str">
            <v>006592</v>
          </cell>
          <cell r="AP3946" t="str">
            <v>FATURAMENTO</v>
          </cell>
          <cell r="AQ3946">
            <v>995.11</v>
          </cell>
          <cell r="AR3946">
            <v>6.5000000000000002E-2</v>
          </cell>
          <cell r="AS3946">
            <v>1059.79215</v>
          </cell>
          <cell r="BA3946" t="str">
            <v>ELETRICA</v>
          </cell>
        </row>
        <row r="3947">
          <cell r="G3947" t="str">
            <v>SEPARADO</v>
          </cell>
          <cell r="H3947" t="str">
            <v>006594</v>
          </cell>
          <cell r="AP3947" t="str">
            <v>PA</v>
          </cell>
          <cell r="AQ3947">
            <v>210.79</v>
          </cell>
          <cell r="AS3947">
            <v>210.79</v>
          </cell>
          <cell r="BA3947" t="str">
            <v>ELETRICA</v>
          </cell>
        </row>
        <row r="3948">
          <cell r="G3948" t="str">
            <v>SEPARADO</v>
          </cell>
          <cell r="H3948" t="str">
            <v>006594</v>
          </cell>
          <cell r="AP3948" t="str">
            <v>PA</v>
          </cell>
          <cell r="AQ3948">
            <v>0</v>
          </cell>
          <cell r="AS3948">
            <v>0</v>
          </cell>
          <cell r="BA3948" t="e">
            <v>#N/A</v>
          </cell>
        </row>
        <row r="3949">
          <cell r="G3949" t="str">
            <v>SEPARADO</v>
          </cell>
          <cell r="H3949" t="str">
            <v>006594</v>
          </cell>
          <cell r="AP3949" t="str">
            <v>PA</v>
          </cell>
          <cell r="AQ3949">
            <v>53.25</v>
          </cell>
          <cell r="AS3949">
            <v>149.1</v>
          </cell>
          <cell r="BA3949" t="e">
            <v>#N/A</v>
          </cell>
        </row>
        <row r="3950">
          <cell r="G3950" t="str">
            <v>SEPARADO</v>
          </cell>
          <cell r="H3950" t="str">
            <v>006594</v>
          </cell>
          <cell r="AP3950" t="str">
            <v>PA</v>
          </cell>
          <cell r="AQ3950">
            <v>26.9</v>
          </cell>
          <cell r="AR3950">
            <v>0</v>
          </cell>
          <cell r="AS3950">
            <v>53.8</v>
          </cell>
          <cell r="BA3950" t="str">
            <v>ELETRICA</v>
          </cell>
        </row>
        <row r="3951">
          <cell r="G3951" t="str">
            <v>SEPARADO</v>
          </cell>
          <cell r="H3951" t="str">
            <v>006594</v>
          </cell>
          <cell r="AP3951" t="str">
            <v>FATURAMENTO</v>
          </cell>
          <cell r="AQ3951">
            <v>33.774999999999999</v>
          </cell>
          <cell r="AR3951">
            <v>0</v>
          </cell>
          <cell r="AS3951">
            <v>135.1</v>
          </cell>
          <cell r="BA3951">
            <v>0</v>
          </cell>
        </row>
        <row r="3952">
          <cell r="G3952" t="str">
            <v>FALTA</v>
          </cell>
          <cell r="H3952" t="str">
            <v>006594</v>
          </cell>
          <cell r="AP3952" t="str">
            <v>PAGO</v>
          </cell>
          <cell r="AQ3952">
            <v>26.88</v>
          </cell>
          <cell r="AR3952">
            <v>0</v>
          </cell>
          <cell r="AS3952">
            <v>26.88</v>
          </cell>
          <cell r="BA3952" t="str">
            <v>MECANICA</v>
          </cell>
        </row>
        <row r="3953">
          <cell r="G3953" t="str">
            <v>SEPARADO</v>
          </cell>
          <cell r="H3953" t="str">
            <v>006594</v>
          </cell>
          <cell r="AP3953" t="str">
            <v>PA</v>
          </cell>
          <cell r="AQ3953">
            <v>0</v>
          </cell>
          <cell r="AS3953">
            <v>0</v>
          </cell>
          <cell r="BA3953" t="e">
            <v>#N/A</v>
          </cell>
        </row>
        <row r="3954">
          <cell r="G3954" t="str">
            <v>KANBAN</v>
          </cell>
          <cell r="H3954" t="str">
            <v>006594</v>
          </cell>
          <cell r="AP3954" t="str">
            <v>PA</v>
          </cell>
          <cell r="AQ3954">
            <v>1.1499999999999999</v>
          </cell>
          <cell r="AS3954">
            <v>23</v>
          </cell>
          <cell r="BA3954" t="e">
            <v>#N/A</v>
          </cell>
        </row>
        <row r="3955">
          <cell r="G3955" t="str">
            <v>FALTA</v>
          </cell>
          <cell r="H3955" t="str">
            <v>006594</v>
          </cell>
          <cell r="AP3955" t="str">
            <v>FATURAMENTO</v>
          </cell>
          <cell r="AQ3955">
            <v>24.125</v>
          </cell>
          <cell r="AR3955">
            <v>0</v>
          </cell>
          <cell r="AS3955">
            <v>48.25</v>
          </cell>
          <cell r="BA3955" t="str">
            <v>MECANICA</v>
          </cell>
        </row>
        <row r="3956">
          <cell r="G3956" t="str">
            <v>SEPARADO</v>
          </cell>
          <cell r="H3956" t="str">
            <v>006594</v>
          </cell>
          <cell r="AP3956" t="str">
            <v>PA</v>
          </cell>
          <cell r="AQ3956">
            <v>8548.9321</v>
          </cell>
          <cell r="AS3956">
            <v>8548.9321</v>
          </cell>
          <cell r="BA3956" t="str">
            <v>ELETRICA</v>
          </cell>
        </row>
        <row r="3957">
          <cell r="G3957" t="str">
            <v>FALTA</v>
          </cell>
          <cell r="H3957" t="str">
            <v>006594</v>
          </cell>
          <cell r="AP3957" t="str">
            <v>PAGO</v>
          </cell>
          <cell r="AQ3957">
            <v>4.1500000000000004</v>
          </cell>
          <cell r="AR3957">
            <v>0</v>
          </cell>
          <cell r="AS3957">
            <v>16.600000000000001</v>
          </cell>
          <cell r="BA3957" t="str">
            <v>MECANICA</v>
          </cell>
        </row>
        <row r="3958">
          <cell r="G3958" t="str">
            <v>SEPARADO</v>
          </cell>
          <cell r="H3958" t="str">
            <v>006594</v>
          </cell>
          <cell r="AP3958" t="str">
            <v>PAGO</v>
          </cell>
          <cell r="AQ3958">
            <v>28</v>
          </cell>
          <cell r="AR3958">
            <v>6.5000000000000002E-2</v>
          </cell>
          <cell r="AS3958">
            <v>29.82</v>
          </cell>
          <cell r="BA3958" t="str">
            <v>MECANICA</v>
          </cell>
        </row>
        <row r="3959">
          <cell r="G3959" t="str">
            <v>FÁBRICA</v>
          </cell>
          <cell r="H3959" t="str">
            <v>006594</v>
          </cell>
          <cell r="AP3959" t="str">
            <v>PA</v>
          </cell>
          <cell r="AQ3959">
            <v>5</v>
          </cell>
          <cell r="AR3959">
            <v>0</v>
          </cell>
          <cell r="AS3959">
            <v>5</v>
          </cell>
          <cell r="BA3959" t="str">
            <v>MECANICA</v>
          </cell>
        </row>
        <row r="3960">
          <cell r="G3960" t="str">
            <v>FÁBRICA</v>
          </cell>
          <cell r="H3960" t="str">
            <v>006594</v>
          </cell>
          <cell r="AP3960" t="str">
            <v>PA</v>
          </cell>
          <cell r="AQ3960">
            <v>6</v>
          </cell>
          <cell r="AR3960">
            <v>0</v>
          </cell>
          <cell r="AS3960">
            <v>6</v>
          </cell>
          <cell r="BA3960" t="str">
            <v>MECANICA</v>
          </cell>
        </row>
        <row r="3961">
          <cell r="G3961" t="str">
            <v>KANBAN</v>
          </cell>
          <cell r="H3961" t="str">
            <v>006594</v>
          </cell>
          <cell r="AP3961" t="str">
            <v>PA</v>
          </cell>
          <cell r="AQ3961">
            <v>102.78</v>
          </cell>
          <cell r="AS3961">
            <v>61.667999999999999</v>
          </cell>
          <cell r="BA3961" t="str">
            <v>KANBAN</v>
          </cell>
        </row>
        <row r="3962">
          <cell r="G3962" t="str">
            <v>KANBAN</v>
          </cell>
          <cell r="H3962" t="str">
            <v>006594</v>
          </cell>
          <cell r="AP3962" t="str">
            <v>PA</v>
          </cell>
          <cell r="AQ3962">
            <v>138.6</v>
          </cell>
          <cell r="AS3962">
            <v>83.16</v>
          </cell>
          <cell r="BA3962" t="str">
            <v>KANBAN</v>
          </cell>
        </row>
        <row r="3963">
          <cell r="G3963" t="str">
            <v>SEPARADO</v>
          </cell>
          <cell r="H3963" t="str">
            <v>006594</v>
          </cell>
          <cell r="AP3963" t="str">
            <v>PA</v>
          </cell>
          <cell r="AQ3963">
            <v>25322.58</v>
          </cell>
          <cell r="AR3963">
            <v>0</v>
          </cell>
          <cell r="AS3963">
            <v>25322.58</v>
          </cell>
          <cell r="BA3963" t="str">
            <v>MOTOR</v>
          </cell>
        </row>
        <row r="3964">
          <cell r="G3964" t="str">
            <v>SEPARADO</v>
          </cell>
          <cell r="H3964" t="str">
            <v>006594</v>
          </cell>
          <cell r="AP3964" t="str">
            <v>PA</v>
          </cell>
          <cell r="AQ3964">
            <v>10554.29</v>
          </cell>
          <cell r="AR3964">
            <v>0</v>
          </cell>
          <cell r="AS3964">
            <v>10554.29</v>
          </cell>
          <cell r="BA3964" t="str">
            <v>ALTERNADOR</v>
          </cell>
        </row>
        <row r="3965">
          <cell r="G3965" t="str">
            <v>FALTA</v>
          </cell>
          <cell r="H3965" t="str">
            <v>006594</v>
          </cell>
          <cell r="AP3965" t="str">
            <v>FATURAMENTO</v>
          </cell>
          <cell r="AQ3965">
            <v>900</v>
          </cell>
          <cell r="AR3965">
            <v>3.2500000000000001E-2</v>
          </cell>
          <cell r="AS3965">
            <v>929.25</v>
          </cell>
          <cell r="BA3965" t="e">
            <v>#N/A</v>
          </cell>
        </row>
        <row r="3966">
          <cell r="G3966" t="str">
            <v>SEPARADO</v>
          </cell>
          <cell r="H3966" t="str">
            <v>006594</v>
          </cell>
          <cell r="AP3966" t="str">
            <v>PA</v>
          </cell>
          <cell r="AQ3966">
            <v>48</v>
          </cell>
          <cell r="AR3966">
            <v>0</v>
          </cell>
          <cell r="AS3966">
            <v>48</v>
          </cell>
          <cell r="BA3966" t="str">
            <v>SHEET METAL</v>
          </cell>
        </row>
        <row r="3967">
          <cell r="G3967" t="str">
            <v>SEPARADO</v>
          </cell>
          <cell r="H3967" t="str">
            <v>006594</v>
          </cell>
          <cell r="AP3967" t="str">
            <v>FATURAMENTO</v>
          </cell>
          <cell r="AQ3967">
            <v>72.375</v>
          </cell>
          <cell r="AR3967">
            <v>0</v>
          </cell>
          <cell r="AS3967">
            <v>72.375</v>
          </cell>
          <cell r="BA3967" t="str">
            <v>MECANICA</v>
          </cell>
        </row>
        <row r="3968">
          <cell r="G3968" t="str">
            <v>SEPARADO</v>
          </cell>
          <cell r="H3968" t="str">
            <v>006594</v>
          </cell>
          <cell r="AP3968" t="str">
            <v>FATURAMENTO</v>
          </cell>
          <cell r="AQ3968">
            <v>33.774999999999999</v>
          </cell>
          <cell r="AR3968">
            <v>0</v>
          </cell>
          <cell r="AS3968">
            <v>67.55</v>
          </cell>
          <cell r="BA3968" t="str">
            <v>MECANICA</v>
          </cell>
        </row>
        <row r="3969">
          <cell r="G3969" t="str">
            <v>FALTA</v>
          </cell>
          <cell r="H3969" t="str">
            <v>006594</v>
          </cell>
          <cell r="AP3969" t="str">
            <v>PAGO</v>
          </cell>
          <cell r="AQ3969">
            <v>1563.79</v>
          </cell>
          <cell r="AR3969">
            <v>0</v>
          </cell>
          <cell r="AS3969">
            <v>1563.79</v>
          </cell>
          <cell r="BA3969" t="str">
            <v>MECANICA</v>
          </cell>
        </row>
        <row r="3970">
          <cell r="G3970" t="str">
            <v>SEPARADO</v>
          </cell>
          <cell r="H3970" t="str">
            <v>006594</v>
          </cell>
          <cell r="AP3970" t="str">
            <v>FATURAMENTO</v>
          </cell>
          <cell r="AQ3970">
            <v>33.774999999999999</v>
          </cell>
          <cell r="AR3970">
            <v>0</v>
          </cell>
          <cell r="AS3970">
            <v>67.55</v>
          </cell>
          <cell r="BA3970" t="str">
            <v>MECANICA</v>
          </cell>
        </row>
        <row r="3971">
          <cell r="G3971" t="str">
            <v>SEPARADO</v>
          </cell>
          <cell r="H3971" t="str">
            <v>006594</v>
          </cell>
          <cell r="AP3971" t="str">
            <v>FATURAMENTO</v>
          </cell>
          <cell r="AQ3971">
            <v>33.774999999999999</v>
          </cell>
          <cell r="AR3971">
            <v>0</v>
          </cell>
          <cell r="AS3971">
            <v>33.774999999999999</v>
          </cell>
          <cell r="BA3971" t="str">
            <v>SHEET METAL</v>
          </cell>
        </row>
        <row r="3972">
          <cell r="G3972" t="str">
            <v>FALTA</v>
          </cell>
          <cell r="H3972" t="str">
            <v>006594</v>
          </cell>
          <cell r="AP3972" t="str">
            <v>PAGO</v>
          </cell>
          <cell r="AQ3972">
            <v>145</v>
          </cell>
          <cell r="AR3972">
            <v>0</v>
          </cell>
          <cell r="AS3972">
            <v>145</v>
          </cell>
          <cell r="BA3972" t="str">
            <v>SHEET METAL</v>
          </cell>
        </row>
        <row r="3973">
          <cell r="G3973" t="str">
            <v>FALTA</v>
          </cell>
          <cell r="H3973" t="str">
            <v>006594</v>
          </cell>
          <cell r="AP3973" t="str">
            <v>PAGO</v>
          </cell>
          <cell r="AQ3973">
            <v>450</v>
          </cell>
          <cell r="AR3973">
            <v>0</v>
          </cell>
          <cell r="AS3973">
            <v>450</v>
          </cell>
          <cell r="BA3973" t="str">
            <v>ELETRICA</v>
          </cell>
        </row>
        <row r="3974">
          <cell r="G3974" t="str">
            <v>SEPARADO</v>
          </cell>
          <cell r="H3974" t="str">
            <v>006594</v>
          </cell>
          <cell r="AP3974" t="str">
            <v>FATURAMENTO</v>
          </cell>
          <cell r="AQ3974">
            <v>96.5</v>
          </cell>
          <cell r="AR3974">
            <v>0</v>
          </cell>
          <cell r="AS3974">
            <v>96.5</v>
          </cell>
          <cell r="BA3974" t="e">
            <v>#N/A</v>
          </cell>
        </row>
        <row r="3975">
          <cell r="G3975" t="str">
            <v>SEPARADO</v>
          </cell>
          <cell r="H3975" t="str">
            <v>006594</v>
          </cell>
          <cell r="AP3975" t="str">
            <v>FATURAMENTO</v>
          </cell>
          <cell r="AQ3975">
            <v>91.674999999999997</v>
          </cell>
          <cell r="AR3975">
            <v>0</v>
          </cell>
          <cell r="AS3975">
            <v>91.674999999999997</v>
          </cell>
          <cell r="BA3975" t="e">
            <v>#N/A</v>
          </cell>
        </row>
        <row r="3976">
          <cell r="G3976" t="str">
            <v>SEPARADO</v>
          </cell>
          <cell r="H3976" t="str">
            <v>006594</v>
          </cell>
          <cell r="AP3976" t="str">
            <v>FATURAMENTO</v>
          </cell>
          <cell r="AQ3976">
            <v>3377.5</v>
          </cell>
          <cell r="AR3976">
            <v>0</v>
          </cell>
          <cell r="AS3976">
            <v>3377.5</v>
          </cell>
          <cell r="BA3976" t="str">
            <v>CARENAGEM</v>
          </cell>
        </row>
        <row r="3977">
          <cell r="G3977" t="str">
            <v>SEPARADO</v>
          </cell>
          <cell r="H3977" t="str">
            <v>006594</v>
          </cell>
          <cell r="AP3977" t="str">
            <v>PAGO</v>
          </cell>
          <cell r="AQ3977">
            <v>1363.04</v>
          </cell>
          <cell r="AR3977">
            <v>6.5000000000000002E-2</v>
          </cell>
          <cell r="AS3977">
            <v>1451.6376</v>
          </cell>
          <cell r="BA3977" t="str">
            <v>MECANICA</v>
          </cell>
        </row>
        <row r="3978">
          <cell r="G3978" t="str">
            <v>SEPARADO</v>
          </cell>
          <cell r="H3978" t="str">
            <v>006594</v>
          </cell>
          <cell r="AP3978" t="str">
            <v>PAGO</v>
          </cell>
          <cell r="AQ3978">
            <v>772.34</v>
          </cell>
          <cell r="AR3978">
            <v>6.5000000000000002E-2</v>
          </cell>
          <cell r="AS3978">
            <v>822.5421</v>
          </cell>
          <cell r="BA3978" t="str">
            <v>MECANICA</v>
          </cell>
        </row>
        <row r="3979">
          <cell r="G3979" t="str">
            <v>SEPARADO</v>
          </cell>
          <cell r="H3979" t="str">
            <v>006594</v>
          </cell>
          <cell r="AP3979" t="str">
            <v>PAGO</v>
          </cell>
          <cell r="AQ3979">
            <v>209.6</v>
          </cell>
          <cell r="AR3979">
            <v>0</v>
          </cell>
          <cell r="AS3979">
            <v>209.6</v>
          </cell>
          <cell r="BA3979" t="str">
            <v>ELETRICA</v>
          </cell>
        </row>
        <row r="3980">
          <cell r="G3980" t="str">
            <v>SEPARADO</v>
          </cell>
          <cell r="H3980" t="str">
            <v>006594</v>
          </cell>
          <cell r="AP3980" t="str">
            <v>PA</v>
          </cell>
          <cell r="AQ3980">
            <v>441</v>
          </cell>
          <cell r="AR3980">
            <v>0</v>
          </cell>
          <cell r="AS3980">
            <v>441</v>
          </cell>
          <cell r="BA3980" t="str">
            <v>MECANICA</v>
          </cell>
        </row>
        <row r="3981">
          <cell r="G3981" t="str">
            <v>FALTA</v>
          </cell>
          <cell r="H3981" t="str">
            <v>006594</v>
          </cell>
          <cell r="AP3981" t="str">
            <v>PAGO</v>
          </cell>
          <cell r="AQ3981">
            <v>900</v>
          </cell>
          <cell r="AR3981">
            <v>3.2500000000000001E-2</v>
          </cell>
          <cell r="AS3981">
            <v>929.25</v>
          </cell>
          <cell r="BA3981" t="str">
            <v>MECANICA</v>
          </cell>
        </row>
        <row r="3982">
          <cell r="G3982" t="str">
            <v>SEPARADO</v>
          </cell>
          <cell r="H3982" t="str">
            <v>006594</v>
          </cell>
          <cell r="AP3982" t="str">
            <v>FATURAMENTO</v>
          </cell>
          <cell r="AQ3982">
            <v>965</v>
          </cell>
          <cell r="AR3982">
            <v>0</v>
          </cell>
          <cell r="AS3982">
            <v>965</v>
          </cell>
          <cell r="BA3982" t="str">
            <v>BASE</v>
          </cell>
        </row>
        <row r="3983">
          <cell r="G3983" t="str">
            <v>FALTA</v>
          </cell>
          <cell r="H3983" t="str">
            <v>006594</v>
          </cell>
          <cell r="AP3983" t="str">
            <v>PAGO</v>
          </cell>
          <cell r="AQ3983">
            <v>103.7</v>
          </cell>
          <cell r="AR3983">
            <v>0</v>
          </cell>
          <cell r="AS3983">
            <v>414.8</v>
          </cell>
          <cell r="BA3983" t="str">
            <v>MECANICA</v>
          </cell>
        </row>
        <row r="3984">
          <cell r="G3984" t="str">
            <v>SEPARADO</v>
          </cell>
          <cell r="H3984" t="str">
            <v>006594</v>
          </cell>
          <cell r="AP3984" t="str">
            <v>FATURAMENTO</v>
          </cell>
          <cell r="AQ3984">
            <v>241.25</v>
          </cell>
          <cell r="AR3984">
            <v>0</v>
          </cell>
          <cell r="AS3984">
            <v>241.25</v>
          </cell>
          <cell r="BA3984" t="e">
            <v>#N/A</v>
          </cell>
        </row>
        <row r="3985">
          <cell r="G3985" t="str">
            <v>SEPARADO</v>
          </cell>
          <cell r="H3985" t="str">
            <v>006594</v>
          </cell>
          <cell r="AP3985" t="str">
            <v>FATURAMENTO</v>
          </cell>
          <cell r="AQ3985">
            <v>241.25</v>
          </cell>
          <cell r="AR3985">
            <v>0</v>
          </cell>
          <cell r="AS3985">
            <v>241.25</v>
          </cell>
          <cell r="BA3985" t="e">
            <v>#N/A</v>
          </cell>
        </row>
        <row r="3986">
          <cell r="G3986" t="str">
            <v>SEPARADO</v>
          </cell>
          <cell r="H3986" t="str">
            <v>006594</v>
          </cell>
          <cell r="AP3986" t="str">
            <v>FATURAMENTO</v>
          </cell>
          <cell r="AQ3986">
            <v>731.47</v>
          </cell>
          <cell r="AR3986">
            <v>0</v>
          </cell>
          <cell r="AS3986">
            <v>731.47</v>
          </cell>
          <cell r="BA3986" t="e">
            <v>#N/A</v>
          </cell>
        </row>
        <row r="3987">
          <cell r="G3987" t="str">
            <v>SEPARADO</v>
          </cell>
          <cell r="H3987" t="str">
            <v>006594</v>
          </cell>
          <cell r="AP3987" t="str">
            <v>PA</v>
          </cell>
          <cell r="AQ3987">
            <v>6.4</v>
          </cell>
          <cell r="AR3987">
            <v>0</v>
          </cell>
          <cell r="AS3987">
            <v>19.200000000000003</v>
          </cell>
          <cell r="BA3987" t="str">
            <v>MECANICA</v>
          </cell>
        </row>
        <row r="3988">
          <cell r="G3988" t="str">
            <v>SEPARADO</v>
          </cell>
          <cell r="H3988" t="str">
            <v>006594</v>
          </cell>
          <cell r="AP3988" t="str">
            <v>FATURAMENTO</v>
          </cell>
          <cell r="AQ3988">
            <v>33.774999999999999</v>
          </cell>
          <cell r="AR3988">
            <v>0</v>
          </cell>
          <cell r="AS3988">
            <v>33.774999999999999</v>
          </cell>
          <cell r="BA3988" t="e">
            <v>#N/A</v>
          </cell>
        </row>
        <row r="3989">
          <cell r="G3989" t="str">
            <v>SEPARADO</v>
          </cell>
          <cell r="H3989" t="str">
            <v>006594</v>
          </cell>
          <cell r="AP3989" t="str">
            <v>FATURAMENTO</v>
          </cell>
          <cell r="AQ3989">
            <v>33.774999999999999</v>
          </cell>
          <cell r="AR3989">
            <v>0</v>
          </cell>
          <cell r="AS3989">
            <v>33.774999999999999</v>
          </cell>
          <cell r="BA3989" t="e">
            <v>#N/A</v>
          </cell>
        </row>
        <row r="3990">
          <cell r="G3990" t="str">
            <v>SEPARADO</v>
          </cell>
          <cell r="H3990" t="str">
            <v>006594</v>
          </cell>
          <cell r="AP3990" t="str">
            <v>FATURAMENTO</v>
          </cell>
          <cell r="AQ3990">
            <v>24.125</v>
          </cell>
          <cell r="AR3990">
            <v>0</v>
          </cell>
          <cell r="AS3990">
            <v>24.125</v>
          </cell>
          <cell r="BA3990" t="e">
            <v>#N/A</v>
          </cell>
        </row>
        <row r="3991">
          <cell r="G3991" t="str">
            <v>SEPARADO</v>
          </cell>
          <cell r="H3991" t="str">
            <v>006594</v>
          </cell>
          <cell r="AP3991" t="str">
            <v>FATURAMENTO</v>
          </cell>
          <cell r="AQ3991">
            <v>33.774999999999999</v>
          </cell>
          <cell r="AR3991">
            <v>0</v>
          </cell>
          <cell r="AS3991">
            <v>33.774999999999999</v>
          </cell>
          <cell r="BA3991" t="e">
            <v>#N/A</v>
          </cell>
        </row>
        <row r="3992">
          <cell r="G3992" t="str">
            <v>SEPARADO</v>
          </cell>
          <cell r="H3992" t="str">
            <v>006594</v>
          </cell>
          <cell r="AP3992" t="str">
            <v>PA</v>
          </cell>
          <cell r="AQ3992">
            <v>313.24</v>
          </cell>
          <cell r="AR3992">
            <v>6.5000000000000002E-2</v>
          </cell>
          <cell r="AS3992">
            <v>333.60059999999999</v>
          </cell>
          <cell r="BA3992" t="e">
            <v>#N/A</v>
          </cell>
        </row>
        <row r="3993">
          <cell r="G3993" t="str">
            <v>RETIRADO</v>
          </cell>
          <cell r="H3993" t="str">
            <v>006594</v>
          </cell>
          <cell r="AP3993" t="str">
            <v>PA</v>
          </cell>
          <cell r="AQ3993">
            <v>48.61</v>
          </cell>
          <cell r="AS3993">
            <v>48.61</v>
          </cell>
          <cell r="BA3993" t="e">
            <v>#N/A</v>
          </cell>
        </row>
        <row r="3994">
          <cell r="G3994" t="str">
            <v>SEPARADO</v>
          </cell>
          <cell r="H3994" t="str">
            <v>006594</v>
          </cell>
          <cell r="AP3994" t="str">
            <v>PA</v>
          </cell>
          <cell r="AQ3994">
            <v>5.86</v>
          </cell>
          <cell r="AR3994">
            <v>0</v>
          </cell>
          <cell r="AS3994">
            <v>11.72</v>
          </cell>
          <cell r="BA3994" t="e">
            <v>#N/A</v>
          </cell>
        </row>
        <row r="3995">
          <cell r="G3995" t="str">
            <v>SEPARADO</v>
          </cell>
          <cell r="H3995" t="str">
            <v>006594</v>
          </cell>
          <cell r="AP3995" t="str">
            <v>PA</v>
          </cell>
          <cell r="AQ3995">
            <v>91</v>
          </cell>
          <cell r="AR3995">
            <v>6.5000000000000002E-2</v>
          </cell>
          <cell r="AS3995">
            <v>290.745</v>
          </cell>
          <cell r="BA3995" t="e">
            <v>#N/A</v>
          </cell>
        </row>
        <row r="3996">
          <cell r="G3996" t="str">
            <v>FALTA</v>
          </cell>
          <cell r="H3996" t="str">
            <v>006594</v>
          </cell>
          <cell r="AP3996" t="str">
            <v>PAGO</v>
          </cell>
          <cell r="AQ3996">
            <v>9.33</v>
          </cell>
          <cell r="AR3996">
            <v>9.7500000000000003E-2</v>
          </cell>
          <cell r="AS3996">
            <v>20.47935</v>
          </cell>
          <cell r="BA3996" t="str">
            <v>ELETRICA</v>
          </cell>
        </row>
        <row r="3997">
          <cell r="G3997" t="str">
            <v>SEPARADO</v>
          </cell>
          <cell r="H3997" t="str">
            <v>006594</v>
          </cell>
          <cell r="AP3997" t="str">
            <v>PA</v>
          </cell>
          <cell r="AQ3997">
            <v>78.838709677419303</v>
          </cell>
          <cell r="AR3997">
            <v>0</v>
          </cell>
          <cell r="AS3997">
            <v>78.838709677419303</v>
          </cell>
          <cell r="BA3997" t="e">
            <v>#N/A</v>
          </cell>
        </row>
        <row r="3998">
          <cell r="G3998" t="str">
            <v>SEPARADO</v>
          </cell>
          <cell r="H3998" t="str">
            <v>006594</v>
          </cell>
          <cell r="AP3998" t="str">
            <v>PA</v>
          </cell>
          <cell r="AQ3998">
            <v>5.58</v>
          </cell>
          <cell r="AS3998">
            <v>66.960000000000008</v>
          </cell>
          <cell r="BA3998" t="str">
            <v>KANBAN</v>
          </cell>
        </row>
        <row r="3999">
          <cell r="G3999" t="str">
            <v>SEPARADO</v>
          </cell>
          <cell r="H3999" t="str">
            <v>006594</v>
          </cell>
          <cell r="AP3999" t="str">
            <v>PA</v>
          </cell>
          <cell r="AQ3999">
            <v>5.1099999999999994</v>
          </cell>
          <cell r="AS3999">
            <v>40.879999999999995</v>
          </cell>
          <cell r="BA3999" t="str">
            <v>KANBAN</v>
          </cell>
        </row>
        <row r="4000">
          <cell r="G4000" t="str">
            <v>KANBAN</v>
          </cell>
          <cell r="H4000" t="str">
            <v>006594</v>
          </cell>
          <cell r="AP4000" t="str">
            <v>PA</v>
          </cell>
          <cell r="AQ4000">
            <v>0.85</v>
          </cell>
          <cell r="AR4000">
            <v>0</v>
          </cell>
          <cell r="AS4000">
            <v>17</v>
          </cell>
          <cell r="BA4000" t="e">
            <v>#N/A</v>
          </cell>
        </row>
        <row r="4001">
          <cell r="G4001" t="str">
            <v>FALTA</v>
          </cell>
          <cell r="H4001" t="str">
            <v>006594</v>
          </cell>
          <cell r="AP4001" t="str">
            <v>PAGO</v>
          </cell>
          <cell r="AQ4001">
            <v>26.88</v>
          </cell>
          <cell r="AR4001">
            <v>0</v>
          </cell>
          <cell r="AS4001">
            <v>53.76</v>
          </cell>
          <cell r="BA4001" t="str">
            <v>MECANICA</v>
          </cell>
        </row>
        <row r="4002">
          <cell r="G4002" t="str">
            <v>FALTA</v>
          </cell>
          <cell r="H4002" t="str">
            <v>006594</v>
          </cell>
          <cell r="AP4002" t="str">
            <v>PAGO</v>
          </cell>
          <cell r="AQ4002">
            <v>26.88</v>
          </cell>
          <cell r="AR4002">
            <v>0</v>
          </cell>
          <cell r="AS4002">
            <v>26.88</v>
          </cell>
          <cell r="BA4002" t="str">
            <v>MECANICA</v>
          </cell>
        </row>
        <row r="4003">
          <cell r="G4003" t="str">
            <v>FALTA</v>
          </cell>
          <cell r="H4003" t="str">
            <v>006594</v>
          </cell>
          <cell r="AP4003" t="str">
            <v>ENTRADA DE NF</v>
          </cell>
          <cell r="AQ4003">
            <v>8.34</v>
          </cell>
          <cell r="AR4003">
            <v>0</v>
          </cell>
          <cell r="AS4003">
            <v>8.34</v>
          </cell>
          <cell r="BA4003" t="str">
            <v>MECANICA</v>
          </cell>
        </row>
        <row r="4004">
          <cell r="G4004" t="str">
            <v>SEPARADO</v>
          </cell>
          <cell r="H4004" t="str">
            <v>006594</v>
          </cell>
          <cell r="AP4004" t="str">
            <v>PA</v>
          </cell>
          <cell r="AQ4004">
            <v>26.88</v>
          </cell>
          <cell r="AR4004">
            <v>0</v>
          </cell>
          <cell r="AS4004">
            <v>26.88</v>
          </cell>
          <cell r="BA4004" t="str">
            <v>MECANICA</v>
          </cell>
        </row>
        <row r="4005">
          <cell r="G4005" t="str">
            <v>FALTA</v>
          </cell>
          <cell r="H4005" t="str">
            <v>006594</v>
          </cell>
          <cell r="AP4005" t="str">
            <v>PAGO</v>
          </cell>
          <cell r="AQ4005">
            <v>26.88</v>
          </cell>
          <cell r="AR4005">
            <v>0</v>
          </cell>
          <cell r="AS4005">
            <v>53.76</v>
          </cell>
          <cell r="BA4005" t="str">
            <v>MECANICA</v>
          </cell>
        </row>
        <row r="4006">
          <cell r="G4006" t="str">
            <v>SEPARADO</v>
          </cell>
          <cell r="H4006" t="str">
            <v>006594</v>
          </cell>
          <cell r="AP4006" t="str">
            <v>PA</v>
          </cell>
          <cell r="AQ4006">
            <v>26.88</v>
          </cell>
          <cell r="AR4006">
            <v>0</v>
          </cell>
          <cell r="AS4006">
            <v>26.88</v>
          </cell>
          <cell r="BA4006" t="str">
            <v>MECANICA</v>
          </cell>
        </row>
        <row r="4007">
          <cell r="G4007" t="str">
            <v>FALTA</v>
          </cell>
          <cell r="H4007" t="str">
            <v>006594</v>
          </cell>
          <cell r="AP4007" t="str">
            <v>PAGO</v>
          </cell>
          <cell r="AQ4007">
            <v>26.88</v>
          </cell>
          <cell r="AR4007">
            <v>0</v>
          </cell>
          <cell r="AS4007">
            <v>26.88</v>
          </cell>
          <cell r="BA4007" t="str">
            <v>MECANICA</v>
          </cell>
        </row>
        <row r="4008">
          <cell r="G4008" t="str">
            <v>FALTA</v>
          </cell>
          <cell r="H4008" t="str">
            <v>006594</v>
          </cell>
          <cell r="AP4008" t="str">
            <v>PAGO</v>
          </cell>
          <cell r="AQ4008">
            <v>26.88</v>
          </cell>
          <cell r="AR4008">
            <v>0</v>
          </cell>
          <cell r="AS4008">
            <v>26.88</v>
          </cell>
          <cell r="BA4008" t="str">
            <v>MECANICA</v>
          </cell>
        </row>
        <row r="4009">
          <cell r="G4009" t="str">
            <v>FALTA</v>
          </cell>
          <cell r="H4009" t="str">
            <v>006594</v>
          </cell>
          <cell r="AP4009" t="str">
            <v>PAGO</v>
          </cell>
          <cell r="AQ4009">
            <v>26.88</v>
          </cell>
          <cell r="AR4009">
            <v>0</v>
          </cell>
          <cell r="AS4009">
            <v>26.88</v>
          </cell>
          <cell r="BA4009" t="str">
            <v>MECANICA</v>
          </cell>
        </row>
        <row r="4010">
          <cell r="G4010" t="str">
            <v>SEPARADO</v>
          </cell>
          <cell r="H4010" t="str">
            <v>006594</v>
          </cell>
          <cell r="AP4010" t="str">
            <v>PA</v>
          </cell>
          <cell r="AQ4010">
            <v>26.88</v>
          </cell>
          <cell r="AR4010">
            <v>0</v>
          </cell>
          <cell r="AS4010">
            <v>26.88</v>
          </cell>
          <cell r="BA4010" t="str">
            <v>MECANICA</v>
          </cell>
        </row>
        <row r="4011">
          <cell r="G4011" t="str">
            <v>FALTA</v>
          </cell>
          <cell r="H4011" t="str">
            <v>006594</v>
          </cell>
          <cell r="AP4011" t="str">
            <v>PAGO</v>
          </cell>
          <cell r="AQ4011">
            <v>4.1500000000000004</v>
          </cell>
          <cell r="AR4011">
            <v>0</v>
          </cell>
          <cell r="AS4011">
            <v>8.3000000000000007</v>
          </cell>
          <cell r="BA4011" t="str">
            <v>MECANICA</v>
          </cell>
        </row>
        <row r="4012">
          <cell r="G4012" t="str">
            <v>SEPARADO</v>
          </cell>
          <cell r="H4012" t="str">
            <v>006594</v>
          </cell>
          <cell r="AP4012" t="str">
            <v>PA</v>
          </cell>
          <cell r="AQ4012">
            <v>1.1000000000000001</v>
          </cell>
          <cell r="AR4012">
            <v>0</v>
          </cell>
          <cell r="AS4012">
            <v>2.2000000000000002</v>
          </cell>
          <cell r="BA4012" t="str">
            <v>KANBAN</v>
          </cell>
        </row>
        <row r="4013">
          <cell r="G4013" t="str">
            <v>SEPARADO</v>
          </cell>
          <cell r="H4013" t="str">
            <v>006594</v>
          </cell>
          <cell r="AP4013" t="str">
            <v>PA</v>
          </cell>
          <cell r="AQ4013">
            <v>88.15</v>
          </cell>
          <cell r="AR4013">
            <v>0</v>
          </cell>
          <cell r="AS4013">
            <v>88.15</v>
          </cell>
          <cell r="BA4013" t="str">
            <v>MECANICA</v>
          </cell>
        </row>
        <row r="4014">
          <cell r="G4014" t="str">
            <v>SEPARADO</v>
          </cell>
          <cell r="H4014" t="str">
            <v>006594</v>
          </cell>
          <cell r="AP4014" t="str">
            <v>PAGO</v>
          </cell>
          <cell r="AQ4014">
            <v>62.82</v>
          </cell>
          <cell r="AR4014">
            <v>0</v>
          </cell>
          <cell r="AS4014">
            <v>62.82</v>
          </cell>
          <cell r="BA4014" t="str">
            <v>MECANICA</v>
          </cell>
        </row>
        <row r="4015">
          <cell r="G4015" t="str">
            <v>FALTA</v>
          </cell>
          <cell r="H4015" t="str">
            <v>006594</v>
          </cell>
          <cell r="AP4015" t="str">
            <v>PAGO</v>
          </cell>
          <cell r="AQ4015">
            <v>27.95</v>
          </cell>
          <cell r="AR4015">
            <v>6.5000000000000002E-2</v>
          </cell>
          <cell r="AS4015">
            <v>29.766749999999998</v>
          </cell>
          <cell r="BA4015" t="str">
            <v>ELETRICA</v>
          </cell>
        </row>
        <row r="4016">
          <cell r="G4016" t="str">
            <v>SEPARADO</v>
          </cell>
          <cell r="H4016" t="str">
            <v>006594</v>
          </cell>
          <cell r="AP4016" t="str">
            <v>PAGO</v>
          </cell>
          <cell r="AQ4016">
            <v>1.02</v>
          </cell>
          <cell r="AR4016">
            <v>9.7500000000000003E-2</v>
          </cell>
          <cell r="AS4016">
            <v>3.3583500000000002</v>
          </cell>
          <cell r="BA4016" t="str">
            <v>ELETRICA</v>
          </cell>
        </row>
        <row r="4017">
          <cell r="G4017" t="str">
            <v>SEPARADO</v>
          </cell>
          <cell r="H4017" t="str">
            <v>006594</v>
          </cell>
          <cell r="AP4017" t="str">
            <v>PA</v>
          </cell>
          <cell r="AQ4017">
            <v>0</v>
          </cell>
          <cell r="AS4017">
            <v>0</v>
          </cell>
          <cell r="BA4017" t="str">
            <v>ELETRICA</v>
          </cell>
        </row>
        <row r="4018">
          <cell r="G4018" t="str">
            <v>SEPARADO</v>
          </cell>
          <cell r="H4018" t="str">
            <v>006594</v>
          </cell>
          <cell r="AP4018" t="str">
            <v>PA</v>
          </cell>
          <cell r="AQ4018">
            <v>10.2811</v>
          </cell>
          <cell r="AS4018">
            <v>5.1405500000000002</v>
          </cell>
          <cell r="BA4018" t="str">
            <v>KANBAN</v>
          </cell>
        </row>
        <row r="4019">
          <cell r="G4019" t="str">
            <v>FALTA</v>
          </cell>
          <cell r="H4019" t="str">
            <v>006594</v>
          </cell>
          <cell r="AP4019" t="str">
            <v>PAGO</v>
          </cell>
          <cell r="AQ4019">
            <v>40.83</v>
          </cell>
          <cell r="AR4019">
            <v>9.7500000000000003E-2</v>
          </cell>
          <cell r="AS4019">
            <v>44.810924999999997</v>
          </cell>
          <cell r="BA4019" t="e">
            <v>#N/A</v>
          </cell>
        </row>
        <row r="4020">
          <cell r="G4020" t="str">
            <v>SEPARADO</v>
          </cell>
          <cell r="H4020" t="str">
            <v>006594</v>
          </cell>
          <cell r="AP4020" t="str">
            <v>FATURAMENTO</v>
          </cell>
          <cell r="AQ4020">
            <v>27.02</v>
          </cell>
          <cell r="AR4020">
            <v>0</v>
          </cell>
          <cell r="AS4020">
            <v>27.02</v>
          </cell>
          <cell r="BA4020" t="e">
            <v>#N/A</v>
          </cell>
        </row>
        <row r="4021">
          <cell r="G4021" t="str">
            <v>SEPARADO</v>
          </cell>
          <cell r="H4021" t="str">
            <v>006594</v>
          </cell>
          <cell r="AP4021" t="str">
            <v>PA</v>
          </cell>
          <cell r="AQ4021">
            <v>48.61</v>
          </cell>
          <cell r="AS4021">
            <v>97.22</v>
          </cell>
          <cell r="BA4021" t="str">
            <v>ELETRICA</v>
          </cell>
        </row>
        <row r="4022">
          <cell r="G4022" t="str">
            <v>SEPARADO</v>
          </cell>
          <cell r="H4022" t="str">
            <v>006594</v>
          </cell>
          <cell r="AP4022" t="str">
            <v>PA</v>
          </cell>
          <cell r="AQ4022">
            <v>35</v>
          </cell>
          <cell r="AS4022">
            <v>35</v>
          </cell>
          <cell r="BA4022" t="e">
            <v>#N/A</v>
          </cell>
        </row>
        <row r="4023">
          <cell r="G4023" t="str">
            <v>SEPARADO</v>
          </cell>
          <cell r="H4023" t="str">
            <v>006594</v>
          </cell>
          <cell r="AP4023" t="str">
            <v>PA</v>
          </cell>
          <cell r="AQ4023">
            <v>5.86</v>
          </cell>
          <cell r="AR4023">
            <v>0</v>
          </cell>
          <cell r="AS4023">
            <v>23.44</v>
          </cell>
          <cell r="BA4023" t="e">
            <v>#N/A</v>
          </cell>
        </row>
        <row r="4024">
          <cell r="G4024" t="str">
            <v>FALTA</v>
          </cell>
          <cell r="H4024" t="str">
            <v>006594</v>
          </cell>
          <cell r="AP4024" t="str">
            <v>FATURAMENTO</v>
          </cell>
          <cell r="AQ4024">
            <v>842.74</v>
          </cell>
          <cell r="AR4024">
            <v>9.7500000000000003E-2</v>
          </cell>
          <cell r="AS4024">
            <v>924.90715</v>
          </cell>
          <cell r="BA4024" t="e">
            <v>#N/A</v>
          </cell>
        </row>
        <row r="4025">
          <cell r="G4025" t="str">
            <v>SEPARADO</v>
          </cell>
          <cell r="H4025" t="str">
            <v>006594</v>
          </cell>
          <cell r="AP4025" t="str">
            <v>PA</v>
          </cell>
          <cell r="AQ4025">
            <v>466.33</v>
          </cell>
          <cell r="AR4025">
            <v>0</v>
          </cell>
          <cell r="AS4025">
            <v>466.33</v>
          </cell>
          <cell r="BA4025" t="e">
            <v>#N/A</v>
          </cell>
        </row>
        <row r="4026">
          <cell r="G4026" t="str">
            <v>FALTA</v>
          </cell>
          <cell r="H4026" t="str">
            <v>006594</v>
          </cell>
          <cell r="AP4026" t="str">
            <v>PAGO</v>
          </cell>
          <cell r="AQ4026">
            <v>5.55</v>
          </cell>
          <cell r="AR4026">
            <v>9.7500000000000003E-2</v>
          </cell>
          <cell r="AS4026">
            <v>6.0911249999999999</v>
          </cell>
          <cell r="BA4026" t="str">
            <v>SHEET METAL</v>
          </cell>
        </row>
        <row r="4027">
          <cell r="G4027" t="str">
            <v>FALTA</v>
          </cell>
          <cell r="H4027" t="str">
            <v>006594</v>
          </cell>
          <cell r="AP4027" t="str">
            <v>PAGO</v>
          </cell>
          <cell r="AQ4027">
            <v>9.33</v>
          </cell>
          <cell r="AR4027">
            <v>9.7500000000000003E-2</v>
          </cell>
          <cell r="AS4027">
            <v>10.239675</v>
          </cell>
          <cell r="BA4027" t="str">
            <v>ELETRICA</v>
          </cell>
        </row>
        <row r="4028">
          <cell r="G4028" t="str">
            <v>FALTA</v>
          </cell>
          <cell r="H4028" t="str">
            <v>006594</v>
          </cell>
          <cell r="AP4028" t="str">
            <v>PAGO</v>
          </cell>
          <cell r="AQ4028">
            <v>40.97</v>
          </cell>
          <cell r="AR4028">
            <v>9.7500000000000003E-2</v>
          </cell>
          <cell r="AS4028">
            <v>44.964574999999996</v>
          </cell>
          <cell r="BA4028" t="str">
            <v>ELETRICA</v>
          </cell>
        </row>
        <row r="4029">
          <cell r="G4029" t="str">
            <v>FÁBRICA</v>
          </cell>
          <cell r="H4029" t="str">
            <v>006594</v>
          </cell>
          <cell r="AP4029" t="str">
            <v>PA</v>
          </cell>
          <cell r="AQ4029">
            <v>25.7</v>
          </cell>
          <cell r="AS4029">
            <v>25.7</v>
          </cell>
          <cell r="BA4029" t="str">
            <v>ELETRICA</v>
          </cell>
        </row>
        <row r="4030">
          <cell r="G4030" t="str">
            <v>SEPARADO</v>
          </cell>
          <cell r="H4030" t="str">
            <v>006594</v>
          </cell>
          <cell r="AP4030" t="str">
            <v>PA</v>
          </cell>
          <cell r="AQ4030">
            <v>2.4971000000000001</v>
          </cell>
          <cell r="AR4030">
            <v>0</v>
          </cell>
          <cell r="AS4030">
            <v>60.679530000000007</v>
          </cell>
          <cell r="BA4030" t="e">
            <v>#N/A</v>
          </cell>
        </row>
        <row r="4031">
          <cell r="G4031" t="str">
            <v>SEPARADO</v>
          </cell>
          <cell r="H4031" t="str">
            <v>006594</v>
          </cell>
          <cell r="AP4031" t="str">
            <v>PA</v>
          </cell>
          <cell r="AQ4031">
            <v>16.100000000000001</v>
          </cell>
          <cell r="AS4031">
            <v>16.100000000000001</v>
          </cell>
          <cell r="BA4031" t="str">
            <v>KANBAN</v>
          </cell>
        </row>
        <row r="4032">
          <cell r="G4032" t="str">
            <v>SEPARADO</v>
          </cell>
          <cell r="H4032" t="str">
            <v>006594</v>
          </cell>
          <cell r="AP4032" t="str">
            <v>PA</v>
          </cell>
          <cell r="AQ4032">
            <v>16.39</v>
          </cell>
          <cell r="AS4032">
            <v>16.39</v>
          </cell>
          <cell r="BA4032" t="str">
            <v>KANBAN</v>
          </cell>
        </row>
        <row r="4033">
          <cell r="G4033" t="str">
            <v>SEPARADO</v>
          </cell>
          <cell r="H4033" t="str">
            <v>006594</v>
          </cell>
          <cell r="AP4033" t="str">
            <v>PAGO</v>
          </cell>
          <cell r="AQ4033">
            <v>1.9</v>
          </cell>
          <cell r="AR4033">
            <v>9.7500000000000003E-2</v>
          </cell>
          <cell r="AS4033">
            <v>14.596749999999998</v>
          </cell>
          <cell r="BA4033" t="e">
            <v>#N/A</v>
          </cell>
        </row>
        <row r="4034">
          <cell r="G4034" t="str">
            <v>RETIRADO</v>
          </cell>
          <cell r="H4034" t="str">
            <v>006594</v>
          </cell>
          <cell r="AP4034" t="str">
            <v>PAGO</v>
          </cell>
          <cell r="AQ4034">
            <v>7.42</v>
          </cell>
          <cell r="AR4034">
            <v>9.7500000000000003E-2</v>
          </cell>
          <cell r="AS4034">
            <v>8.1434499999999996</v>
          </cell>
          <cell r="BA4034" t="e">
            <v>#N/A</v>
          </cell>
        </row>
        <row r="4035">
          <cell r="G4035" t="str">
            <v>SEPARADO</v>
          </cell>
          <cell r="H4035" t="str">
            <v>006594</v>
          </cell>
          <cell r="AP4035" t="str">
            <v>PAGO</v>
          </cell>
          <cell r="AQ4035">
            <v>2.0099999999999998</v>
          </cell>
          <cell r="AR4035">
            <v>9.7500000000000003E-2</v>
          </cell>
          <cell r="AS4035">
            <v>2.2059749999999996</v>
          </cell>
          <cell r="BA4035" t="e">
            <v>#N/A</v>
          </cell>
        </row>
        <row r="4036">
          <cell r="G4036" t="str">
            <v>SEPARADO</v>
          </cell>
          <cell r="H4036" t="str">
            <v>006594</v>
          </cell>
          <cell r="AP4036" t="str">
            <v>PAGO</v>
          </cell>
          <cell r="AQ4036">
            <v>1.38</v>
          </cell>
          <cell r="AR4036">
            <v>9.7500000000000003E-2</v>
          </cell>
          <cell r="AS4036">
            <v>3.0290999999999997</v>
          </cell>
          <cell r="BA4036" t="e">
            <v>#N/A</v>
          </cell>
        </row>
        <row r="4037">
          <cell r="G4037" t="str">
            <v>FALTA</v>
          </cell>
          <cell r="H4037" t="str">
            <v>006594</v>
          </cell>
          <cell r="AP4037" t="str">
            <v>PAGO</v>
          </cell>
          <cell r="AQ4037">
            <v>2.06</v>
          </cell>
          <cell r="AR4037">
            <v>9.7500000000000003E-2</v>
          </cell>
          <cell r="AS4037">
            <v>2.26085</v>
          </cell>
          <cell r="BA4037" t="e">
            <v>#N/A</v>
          </cell>
        </row>
        <row r="4038">
          <cell r="G4038" t="str">
            <v>SEPARADO</v>
          </cell>
          <cell r="H4038" t="str">
            <v>006594</v>
          </cell>
          <cell r="AP4038" t="str">
            <v>PA</v>
          </cell>
          <cell r="AQ4038">
            <v>170.95160000000001</v>
          </cell>
          <cell r="AR4038">
            <v>0</v>
          </cell>
          <cell r="AS4038">
            <v>34.190320000000007</v>
          </cell>
          <cell r="BA4038" t="str">
            <v>ELETRICA</v>
          </cell>
        </row>
        <row r="4039">
          <cell r="G4039" t="str">
            <v>FALTA</v>
          </cell>
          <cell r="H4039" t="str">
            <v>006594</v>
          </cell>
          <cell r="AP4039" t="str">
            <v>PAGO</v>
          </cell>
          <cell r="AQ4039">
            <v>92.68</v>
          </cell>
          <cell r="AR4039">
            <v>9.7500000000000003E-2</v>
          </cell>
          <cell r="AS4039">
            <v>101.7163</v>
          </cell>
          <cell r="BA4039" t="str">
            <v>ELETRICA</v>
          </cell>
        </row>
        <row r="4040">
          <cell r="G4040" t="str">
            <v>FALTA</v>
          </cell>
          <cell r="H4040" t="str">
            <v>006594</v>
          </cell>
          <cell r="AP4040" t="str">
            <v>PAGO</v>
          </cell>
          <cell r="AQ4040">
            <v>756.87</v>
          </cell>
          <cell r="AR4040">
            <v>3.2500000000000001E-2</v>
          </cell>
          <cell r="AS4040">
            <v>1562.9365499999999</v>
          </cell>
          <cell r="BA4040" t="e">
            <v>#N/A</v>
          </cell>
        </row>
        <row r="4041">
          <cell r="G4041" t="str">
            <v>SEPARADO</v>
          </cell>
          <cell r="H4041" t="str">
            <v>006594</v>
          </cell>
          <cell r="AP4041" t="str">
            <v>PA</v>
          </cell>
          <cell r="AQ4041">
            <v>0</v>
          </cell>
          <cell r="AS4041">
            <v>0</v>
          </cell>
          <cell r="BA4041" t="e">
            <v>#N/A</v>
          </cell>
        </row>
        <row r="4042">
          <cell r="G4042" t="str">
            <v>SEPARADO</v>
          </cell>
          <cell r="H4042" t="str">
            <v>006594</v>
          </cell>
          <cell r="AP4042" t="str">
            <v>PA</v>
          </cell>
          <cell r="AQ4042">
            <v>53.25</v>
          </cell>
          <cell r="AS4042">
            <v>53.25</v>
          </cell>
          <cell r="BA4042" t="e">
            <v>#N/A</v>
          </cell>
        </row>
        <row r="4043">
          <cell r="G4043" t="str">
            <v>SEPARADO</v>
          </cell>
          <cell r="H4043" t="str">
            <v>006594</v>
          </cell>
          <cell r="AP4043" t="str">
            <v>PA</v>
          </cell>
          <cell r="AQ4043">
            <v>70.95</v>
          </cell>
          <cell r="AS4043">
            <v>53.212500000000006</v>
          </cell>
          <cell r="BA4043" t="str">
            <v>ELETRICA</v>
          </cell>
        </row>
        <row r="4044">
          <cell r="G4044" t="str">
            <v>SEPARADO</v>
          </cell>
          <cell r="H4044" t="str">
            <v>006594</v>
          </cell>
          <cell r="AP4044" t="str">
            <v>PA</v>
          </cell>
          <cell r="AQ4044">
            <v>0</v>
          </cell>
          <cell r="AS4044">
            <v>0</v>
          </cell>
          <cell r="BA4044" t="e">
            <v>#N/A</v>
          </cell>
        </row>
        <row r="4045">
          <cell r="G4045" t="str">
            <v>SEPARADO</v>
          </cell>
          <cell r="H4045" t="str">
            <v>006594</v>
          </cell>
          <cell r="AP4045" t="str">
            <v>PA</v>
          </cell>
          <cell r="AQ4045">
            <v>28.688400000000001</v>
          </cell>
          <cell r="AR4045">
            <v>9.7500000000000003E-2</v>
          </cell>
          <cell r="AS4045">
            <v>125.94207600000001</v>
          </cell>
          <cell r="BA4045" t="e">
            <v>#N/A</v>
          </cell>
        </row>
        <row r="4046">
          <cell r="G4046" t="str">
            <v>SEPARADO</v>
          </cell>
          <cell r="H4046" t="str">
            <v>006594</v>
          </cell>
          <cell r="AP4046" t="str">
            <v>PA</v>
          </cell>
          <cell r="AQ4046">
            <v>0</v>
          </cell>
          <cell r="AS4046">
            <v>0</v>
          </cell>
          <cell r="BA4046" t="e">
            <v>#N/A</v>
          </cell>
        </row>
        <row r="4047">
          <cell r="G4047" t="str">
            <v>FALTA</v>
          </cell>
          <cell r="H4047" t="str">
            <v>006594</v>
          </cell>
          <cell r="AP4047" t="str">
            <v>FATURAMENTO</v>
          </cell>
          <cell r="AQ4047">
            <v>0</v>
          </cell>
          <cell r="AR4047">
            <v>0</v>
          </cell>
          <cell r="AS4047">
            <v>0</v>
          </cell>
          <cell r="BA4047" t="str">
            <v>ELETRICA</v>
          </cell>
        </row>
        <row r="4048">
          <cell r="G4048" t="str">
            <v>FALTA</v>
          </cell>
          <cell r="H4048" t="str">
            <v>006594</v>
          </cell>
          <cell r="AP4048" t="str">
            <v>FATURAMENTO</v>
          </cell>
          <cell r="AQ4048">
            <v>0</v>
          </cell>
          <cell r="AR4048">
            <v>0</v>
          </cell>
          <cell r="AS4048">
            <v>0</v>
          </cell>
          <cell r="BA4048" t="str">
            <v>SHEET METAL</v>
          </cell>
        </row>
        <row r="4049">
          <cell r="G4049" t="str">
            <v>SEPARADO</v>
          </cell>
          <cell r="H4049" t="str">
            <v>006594</v>
          </cell>
          <cell r="AP4049" t="str">
            <v>FATURAMENTO</v>
          </cell>
          <cell r="AQ4049">
            <v>24.125</v>
          </cell>
          <cell r="AR4049">
            <v>0</v>
          </cell>
          <cell r="AS4049">
            <v>24.125</v>
          </cell>
          <cell r="BA4049" t="e">
            <v>#N/A</v>
          </cell>
        </row>
        <row r="4050">
          <cell r="G4050" t="str">
            <v>SEPARADO</v>
          </cell>
          <cell r="H4050" t="str">
            <v>006594</v>
          </cell>
          <cell r="AP4050" t="str">
            <v>FATURAMENTO</v>
          </cell>
          <cell r="AQ4050">
            <v>24.125</v>
          </cell>
          <cell r="AR4050">
            <v>0</v>
          </cell>
          <cell r="AS4050">
            <v>48.25</v>
          </cell>
          <cell r="BA4050" t="e">
            <v>#N/A</v>
          </cell>
        </row>
        <row r="4051">
          <cell r="G4051" t="str">
            <v>SEPARADO</v>
          </cell>
          <cell r="H4051" t="str">
            <v>006594</v>
          </cell>
          <cell r="AP4051" t="str">
            <v>FATURAMENTO</v>
          </cell>
          <cell r="AQ4051">
            <v>627.25</v>
          </cell>
          <cell r="AR4051">
            <v>0</v>
          </cell>
          <cell r="AS4051">
            <v>627.25</v>
          </cell>
          <cell r="BA4051" t="e">
            <v>#N/A</v>
          </cell>
        </row>
        <row r="4052">
          <cell r="G4052" t="str">
            <v>SEPARADO</v>
          </cell>
          <cell r="H4052" t="str">
            <v>006594</v>
          </cell>
          <cell r="AP4052" t="str">
            <v>PA</v>
          </cell>
          <cell r="AQ4052">
            <v>0</v>
          </cell>
          <cell r="AS4052">
            <v>0</v>
          </cell>
          <cell r="BA4052" t="e">
            <v>#N/A</v>
          </cell>
        </row>
        <row r="4053">
          <cell r="G4053" t="str">
            <v>FALTA</v>
          </cell>
          <cell r="H4053" t="str">
            <v>006594</v>
          </cell>
          <cell r="AP4053" t="str">
            <v>PAGO</v>
          </cell>
          <cell r="AQ4053">
            <v>10</v>
          </cell>
          <cell r="AR4053">
            <v>0</v>
          </cell>
          <cell r="AS4053">
            <v>10</v>
          </cell>
          <cell r="BA4053" t="e">
            <v>#N/A</v>
          </cell>
        </row>
        <row r="4054">
          <cell r="G4054" t="str">
            <v>FALTA</v>
          </cell>
          <cell r="H4054" t="str">
            <v>006594</v>
          </cell>
          <cell r="AP4054" t="str">
            <v>PAGO</v>
          </cell>
          <cell r="AQ4054">
            <v>9.85</v>
          </cell>
          <cell r="AR4054">
            <v>0</v>
          </cell>
          <cell r="AS4054">
            <v>9.85</v>
          </cell>
          <cell r="BA4054" t="e">
            <v>#N/A</v>
          </cell>
        </row>
        <row r="4055">
          <cell r="G4055" t="str">
            <v>FALTA</v>
          </cell>
          <cell r="H4055" t="str">
            <v>006594</v>
          </cell>
          <cell r="AP4055" t="str">
            <v>FATURAMENTO</v>
          </cell>
          <cell r="AQ4055">
            <v>995.11</v>
          </cell>
          <cell r="AR4055">
            <v>6.5000000000000002E-2</v>
          </cell>
          <cell r="AS4055">
            <v>1059.79215</v>
          </cell>
          <cell r="BA4055" t="str">
            <v>ELETRICA</v>
          </cell>
        </row>
        <row r="4056">
          <cell r="G4056" t="str">
            <v>SEPARADO</v>
          </cell>
          <cell r="H4056" t="str">
            <v>006596</v>
          </cell>
          <cell r="AP4056" t="str">
            <v>PA</v>
          </cell>
          <cell r="AQ4056">
            <v>210.79</v>
          </cell>
          <cell r="AS4056">
            <v>210.79</v>
          </cell>
          <cell r="BA4056" t="str">
            <v>ELETRICA</v>
          </cell>
        </row>
        <row r="4057">
          <cell r="G4057" t="str">
            <v>SEPARADO</v>
          </cell>
          <cell r="H4057" t="str">
            <v>006596</v>
          </cell>
          <cell r="AP4057" t="str">
            <v>PA</v>
          </cell>
          <cell r="AQ4057">
            <v>0</v>
          </cell>
          <cell r="AS4057">
            <v>0</v>
          </cell>
          <cell r="BA4057" t="e">
            <v>#N/A</v>
          </cell>
        </row>
        <row r="4058">
          <cell r="G4058" t="str">
            <v>SEPARADO</v>
          </cell>
          <cell r="H4058" t="str">
            <v>006596</v>
          </cell>
          <cell r="AP4058" t="str">
            <v>PA</v>
          </cell>
          <cell r="AQ4058">
            <v>53.25</v>
          </cell>
          <cell r="AS4058">
            <v>149.1</v>
          </cell>
          <cell r="BA4058" t="e">
            <v>#N/A</v>
          </cell>
        </row>
        <row r="4059">
          <cell r="G4059" t="str">
            <v>SEPARADO</v>
          </cell>
          <cell r="H4059" t="str">
            <v>006596</v>
          </cell>
          <cell r="AP4059" t="str">
            <v>PA</v>
          </cell>
          <cell r="AQ4059">
            <v>26.9</v>
          </cell>
          <cell r="AR4059">
            <v>0</v>
          </cell>
          <cell r="AS4059">
            <v>53.8</v>
          </cell>
          <cell r="BA4059" t="str">
            <v>ELETRICA</v>
          </cell>
        </row>
        <row r="4060">
          <cell r="G4060" t="str">
            <v>SEPARADO</v>
          </cell>
          <cell r="H4060" t="str">
            <v>006596</v>
          </cell>
          <cell r="AP4060" t="str">
            <v>FATURAMENTO</v>
          </cell>
          <cell r="AQ4060">
            <v>33.774999999999999</v>
          </cell>
          <cell r="AR4060">
            <v>0</v>
          </cell>
          <cell r="AS4060">
            <v>135.1</v>
          </cell>
          <cell r="BA4060">
            <v>0</v>
          </cell>
        </row>
        <row r="4061">
          <cell r="G4061" t="str">
            <v>FALTA</v>
          </cell>
          <cell r="H4061" t="str">
            <v>006596</v>
          </cell>
          <cell r="AP4061" t="str">
            <v>PAGO</v>
          </cell>
          <cell r="AQ4061">
            <v>26.88</v>
          </cell>
          <cell r="AR4061">
            <v>0</v>
          </cell>
          <cell r="AS4061">
            <v>26.88</v>
          </cell>
          <cell r="BA4061" t="str">
            <v>MECANICA</v>
          </cell>
        </row>
        <row r="4062">
          <cell r="G4062" t="str">
            <v>SEPARADO</v>
          </cell>
          <cell r="H4062" t="str">
            <v>006596</v>
          </cell>
          <cell r="AP4062" t="str">
            <v>PA</v>
          </cell>
          <cell r="AQ4062">
            <v>0</v>
          </cell>
          <cell r="AS4062">
            <v>0</v>
          </cell>
          <cell r="BA4062" t="e">
            <v>#N/A</v>
          </cell>
        </row>
        <row r="4063">
          <cell r="G4063" t="str">
            <v>KANBAN</v>
          </cell>
          <cell r="H4063" t="str">
            <v>006596</v>
          </cell>
          <cell r="AP4063" t="str">
            <v>PA</v>
          </cell>
          <cell r="AQ4063">
            <v>1.1499999999999999</v>
          </cell>
          <cell r="AS4063">
            <v>23</v>
          </cell>
          <cell r="BA4063" t="e">
            <v>#N/A</v>
          </cell>
        </row>
        <row r="4064">
          <cell r="G4064" t="str">
            <v>FALTA</v>
          </cell>
          <cell r="H4064" t="str">
            <v>006596</v>
          </cell>
          <cell r="AP4064" t="str">
            <v>FATURAMENTO</v>
          </cell>
          <cell r="AQ4064">
            <v>24.125</v>
          </cell>
          <cell r="AR4064">
            <v>0</v>
          </cell>
          <cell r="AS4064">
            <v>48.25</v>
          </cell>
          <cell r="BA4064" t="str">
            <v>MECANICA</v>
          </cell>
        </row>
        <row r="4065">
          <cell r="G4065" t="str">
            <v>SEPARADO</v>
          </cell>
          <cell r="H4065" t="str">
            <v>006596</v>
          </cell>
          <cell r="AP4065" t="str">
            <v>PA</v>
          </cell>
          <cell r="AQ4065">
            <v>8548.9321</v>
          </cell>
          <cell r="AS4065">
            <v>8548.9321</v>
          </cell>
          <cell r="BA4065" t="str">
            <v>ELETRICA</v>
          </cell>
        </row>
        <row r="4066">
          <cell r="G4066" t="str">
            <v>FALTA</v>
          </cell>
          <cell r="H4066" t="str">
            <v>006596</v>
          </cell>
          <cell r="AP4066" t="str">
            <v>PAGO</v>
          </cell>
          <cell r="AQ4066">
            <v>4.1500000000000004</v>
          </cell>
          <cell r="AR4066">
            <v>0</v>
          </cell>
          <cell r="AS4066">
            <v>16.600000000000001</v>
          </cell>
          <cell r="BA4066" t="str">
            <v>MECANICA</v>
          </cell>
        </row>
        <row r="4067">
          <cell r="G4067" t="str">
            <v>SEPARADO</v>
          </cell>
          <cell r="H4067" t="str">
            <v>006596</v>
          </cell>
          <cell r="AP4067" t="str">
            <v>PAGO</v>
          </cell>
          <cell r="AQ4067">
            <v>28</v>
          </cell>
          <cell r="AR4067">
            <v>6.5000000000000002E-2</v>
          </cell>
          <cell r="AS4067">
            <v>29.82</v>
          </cell>
          <cell r="BA4067" t="str">
            <v>MECANICA</v>
          </cell>
        </row>
        <row r="4068">
          <cell r="G4068" t="str">
            <v>FÁBRICA</v>
          </cell>
          <cell r="H4068" t="str">
            <v>006596</v>
          </cell>
          <cell r="AP4068" t="str">
            <v>PA</v>
          </cell>
          <cell r="AQ4068">
            <v>5</v>
          </cell>
          <cell r="AR4068">
            <v>0</v>
          </cell>
          <cell r="AS4068">
            <v>5</v>
          </cell>
          <cell r="BA4068" t="str">
            <v>MECANICA</v>
          </cell>
        </row>
        <row r="4069">
          <cell r="G4069" t="str">
            <v>FÁBRICA</v>
          </cell>
          <cell r="H4069" t="str">
            <v>006596</v>
          </cell>
          <cell r="AP4069" t="str">
            <v>PA</v>
          </cell>
          <cell r="AQ4069">
            <v>6</v>
          </cell>
          <cell r="AR4069">
            <v>0</v>
          </cell>
          <cell r="AS4069">
            <v>6</v>
          </cell>
          <cell r="BA4069" t="str">
            <v>MECANICA</v>
          </cell>
        </row>
        <row r="4070">
          <cell r="G4070" t="str">
            <v>KANBAN</v>
          </cell>
          <cell r="H4070" t="str">
            <v>006596</v>
          </cell>
          <cell r="AP4070" t="str">
            <v>PA</v>
          </cell>
          <cell r="AQ4070">
            <v>102.78</v>
          </cell>
          <cell r="AS4070">
            <v>61.667999999999999</v>
          </cell>
          <cell r="BA4070" t="str">
            <v>KANBAN</v>
          </cell>
        </row>
        <row r="4071">
          <cell r="G4071" t="str">
            <v>KANBAN</v>
          </cell>
          <cell r="H4071" t="str">
            <v>006596</v>
          </cell>
          <cell r="AP4071" t="str">
            <v>PA</v>
          </cell>
          <cell r="AQ4071">
            <v>138.6</v>
          </cell>
          <cell r="AS4071">
            <v>83.16</v>
          </cell>
          <cell r="BA4071" t="str">
            <v>KANBAN</v>
          </cell>
        </row>
        <row r="4072">
          <cell r="G4072" t="str">
            <v>SEPARADO</v>
          </cell>
          <cell r="H4072" t="str">
            <v>006596</v>
          </cell>
          <cell r="AP4072" t="str">
            <v>PA</v>
          </cell>
          <cell r="AQ4072">
            <v>25322.58</v>
          </cell>
          <cell r="AR4072">
            <v>0</v>
          </cell>
          <cell r="AS4072">
            <v>25322.58</v>
          </cell>
          <cell r="BA4072" t="str">
            <v>MOTOR</v>
          </cell>
        </row>
        <row r="4073">
          <cell r="G4073" t="str">
            <v>SEPARADO</v>
          </cell>
          <cell r="H4073" t="str">
            <v>006596</v>
          </cell>
          <cell r="AP4073" t="str">
            <v>PA</v>
          </cell>
          <cell r="AQ4073">
            <v>10554.29</v>
          </cell>
          <cell r="AR4073">
            <v>0</v>
          </cell>
          <cell r="AS4073">
            <v>10554.29</v>
          </cell>
          <cell r="BA4073" t="str">
            <v>ALTERNADOR</v>
          </cell>
        </row>
        <row r="4074">
          <cell r="G4074" t="str">
            <v>FALTA</v>
          </cell>
          <cell r="H4074" t="str">
            <v>006596</v>
          </cell>
          <cell r="AP4074" t="str">
            <v>FATURAMENTO</v>
          </cell>
          <cell r="AQ4074">
            <v>900</v>
          </cell>
          <cell r="AR4074">
            <v>3.2500000000000001E-2</v>
          </cell>
          <cell r="AS4074">
            <v>929.25</v>
          </cell>
          <cell r="BA4074" t="e">
            <v>#N/A</v>
          </cell>
        </row>
        <row r="4075">
          <cell r="G4075" t="str">
            <v>SEPARADO</v>
          </cell>
          <cell r="H4075" t="str">
            <v>006596</v>
          </cell>
          <cell r="AP4075" t="str">
            <v>PA</v>
          </cell>
          <cell r="AQ4075">
            <v>48</v>
          </cell>
          <cell r="AR4075">
            <v>0</v>
          </cell>
          <cell r="AS4075">
            <v>48</v>
          </cell>
          <cell r="BA4075" t="str">
            <v>SHEET METAL</v>
          </cell>
        </row>
        <row r="4076">
          <cell r="G4076" t="str">
            <v>SEPARADO</v>
          </cell>
          <cell r="H4076" t="str">
            <v>006596</v>
          </cell>
          <cell r="AP4076" t="str">
            <v>FATURAMENTO</v>
          </cell>
          <cell r="AQ4076">
            <v>72.375</v>
          </cell>
          <cell r="AR4076">
            <v>0</v>
          </cell>
          <cell r="AS4076">
            <v>72.375</v>
          </cell>
          <cell r="BA4076" t="str">
            <v>MECANICA</v>
          </cell>
        </row>
        <row r="4077">
          <cell r="G4077" t="str">
            <v>SEPARADO</v>
          </cell>
          <cell r="H4077" t="str">
            <v>006596</v>
          </cell>
          <cell r="AP4077" t="str">
            <v>FATURAMENTO</v>
          </cell>
          <cell r="AQ4077">
            <v>33.774999999999999</v>
          </cell>
          <cell r="AR4077">
            <v>0</v>
          </cell>
          <cell r="AS4077">
            <v>67.55</v>
          </cell>
          <cell r="BA4077" t="str">
            <v>MECANICA</v>
          </cell>
        </row>
        <row r="4078">
          <cell r="G4078" t="str">
            <v>FALTA</v>
          </cell>
          <cell r="H4078" t="str">
            <v>006596</v>
          </cell>
          <cell r="AP4078" t="str">
            <v>PAGO</v>
          </cell>
          <cell r="AQ4078">
            <v>1563.79</v>
          </cell>
          <cell r="AR4078">
            <v>0</v>
          </cell>
          <cell r="AS4078">
            <v>1563.79</v>
          </cell>
          <cell r="BA4078" t="str">
            <v>MECANICA</v>
          </cell>
        </row>
        <row r="4079">
          <cell r="G4079" t="str">
            <v>SEPARADO</v>
          </cell>
          <cell r="H4079" t="str">
            <v>006596</v>
          </cell>
          <cell r="AP4079" t="str">
            <v>FATURAMENTO</v>
          </cell>
          <cell r="AQ4079">
            <v>33.774999999999999</v>
          </cell>
          <cell r="AR4079">
            <v>0</v>
          </cell>
          <cell r="AS4079">
            <v>67.55</v>
          </cell>
          <cell r="BA4079" t="str">
            <v>MECANICA</v>
          </cell>
        </row>
        <row r="4080">
          <cell r="G4080" t="str">
            <v>SEPARADO</v>
          </cell>
          <cell r="H4080" t="str">
            <v>006596</v>
          </cell>
          <cell r="AP4080" t="str">
            <v>FATURAMENTO</v>
          </cell>
          <cell r="AQ4080">
            <v>33.774999999999999</v>
          </cell>
          <cell r="AR4080">
            <v>0</v>
          </cell>
          <cell r="AS4080">
            <v>33.774999999999999</v>
          </cell>
          <cell r="BA4080" t="str">
            <v>SHEET METAL</v>
          </cell>
        </row>
        <row r="4081">
          <cell r="G4081" t="str">
            <v>FALTA</v>
          </cell>
          <cell r="H4081" t="str">
            <v>006596</v>
          </cell>
          <cell r="AP4081" t="str">
            <v>PAGO</v>
          </cell>
          <cell r="AQ4081">
            <v>145</v>
          </cell>
          <cell r="AR4081">
            <v>0</v>
          </cell>
          <cell r="AS4081">
            <v>145</v>
          </cell>
          <cell r="BA4081" t="str">
            <v>SHEET METAL</v>
          </cell>
        </row>
        <row r="4082">
          <cell r="G4082" t="str">
            <v>FALTA</v>
          </cell>
          <cell r="H4082" t="str">
            <v>006596</v>
          </cell>
          <cell r="AP4082" t="str">
            <v>PAGO</v>
          </cell>
          <cell r="AQ4082">
            <v>450</v>
          </cell>
          <cell r="AR4082">
            <v>0</v>
          </cell>
          <cell r="AS4082">
            <v>450</v>
          </cell>
          <cell r="BA4082" t="str">
            <v>ELETRICA</v>
          </cell>
        </row>
        <row r="4083">
          <cell r="G4083" t="str">
            <v>SEPARADO</v>
          </cell>
          <cell r="H4083" t="str">
            <v>006596</v>
          </cell>
          <cell r="AP4083" t="str">
            <v>FATURAMENTO</v>
          </cell>
          <cell r="AQ4083">
            <v>96.5</v>
          </cell>
          <cell r="AR4083">
            <v>0</v>
          </cell>
          <cell r="AS4083">
            <v>96.5</v>
          </cell>
          <cell r="BA4083" t="e">
            <v>#N/A</v>
          </cell>
        </row>
        <row r="4084">
          <cell r="G4084" t="str">
            <v>SEPARADO</v>
          </cell>
          <cell r="H4084" t="str">
            <v>006596</v>
          </cell>
          <cell r="AP4084" t="str">
            <v>FATURAMENTO</v>
          </cell>
          <cell r="AQ4084">
            <v>96.5</v>
          </cell>
          <cell r="AR4084">
            <v>0</v>
          </cell>
          <cell r="AS4084">
            <v>96.5</v>
          </cell>
          <cell r="BA4084" t="e">
            <v>#N/A</v>
          </cell>
        </row>
        <row r="4085">
          <cell r="G4085" t="str">
            <v>SEPARADO</v>
          </cell>
          <cell r="H4085" t="str">
            <v>006596</v>
          </cell>
          <cell r="AP4085" t="str">
            <v>FATURAMENTO</v>
          </cell>
          <cell r="AQ4085">
            <v>3377.5</v>
          </cell>
          <cell r="AR4085">
            <v>0</v>
          </cell>
          <cell r="AS4085">
            <v>3377.5</v>
          </cell>
          <cell r="BA4085" t="str">
            <v>CARENAGEM</v>
          </cell>
        </row>
        <row r="4086">
          <cell r="G4086" t="str">
            <v>SEPARADO</v>
          </cell>
          <cell r="H4086" t="str">
            <v>006596</v>
          </cell>
          <cell r="AP4086" t="str">
            <v>PAGO</v>
          </cell>
          <cell r="AQ4086">
            <v>1363.04</v>
          </cell>
          <cell r="AR4086">
            <v>6.5000000000000002E-2</v>
          </cell>
          <cell r="AS4086">
            <v>1451.6376</v>
          </cell>
          <cell r="BA4086" t="str">
            <v>MECANICA</v>
          </cell>
        </row>
        <row r="4087">
          <cell r="G4087" t="str">
            <v>SEPARADO</v>
          </cell>
          <cell r="H4087" t="str">
            <v>006596</v>
          </cell>
          <cell r="AP4087" t="str">
            <v>PAGO</v>
          </cell>
          <cell r="AQ4087">
            <v>772.34</v>
          </cell>
          <cell r="AR4087">
            <v>6.5000000000000002E-2</v>
          </cell>
          <cell r="AS4087">
            <v>822.5421</v>
          </cell>
          <cell r="BA4087" t="str">
            <v>MECANICA</v>
          </cell>
        </row>
        <row r="4088">
          <cell r="G4088" t="str">
            <v>SEPARADO</v>
          </cell>
          <cell r="H4088" t="str">
            <v>006596</v>
          </cell>
          <cell r="AP4088" t="str">
            <v>PAGO</v>
          </cell>
          <cell r="AQ4088">
            <v>209.6</v>
          </cell>
          <cell r="AR4088">
            <v>0</v>
          </cell>
          <cell r="AS4088">
            <v>209.6</v>
          </cell>
          <cell r="BA4088" t="str">
            <v>ELETRICA</v>
          </cell>
        </row>
        <row r="4089">
          <cell r="G4089" t="str">
            <v>SEPARADO</v>
          </cell>
          <cell r="H4089" t="str">
            <v>006596</v>
          </cell>
          <cell r="AP4089" t="str">
            <v>PA</v>
          </cell>
          <cell r="AQ4089">
            <v>441</v>
          </cell>
          <cell r="AR4089">
            <v>0</v>
          </cell>
          <cell r="AS4089">
            <v>441</v>
          </cell>
          <cell r="BA4089" t="str">
            <v>MECANICA</v>
          </cell>
        </row>
        <row r="4090">
          <cell r="G4090" t="str">
            <v>FALTA</v>
          </cell>
          <cell r="H4090" t="str">
            <v>006596</v>
          </cell>
          <cell r="AP4090" t="str">
            <v>PAGO</v>
          </cell>
          <cell r="AQ4090">
            <v>900</v>
          </cell>
          <cell r="AR4090">
            <v>3.2500000000000001E-2</v>
          </cell>
          <cell r="AS4090">
            <v>929.25</v>
          </cell>
          <cell r="BA4090" t="str">
            <v>MECANICA</v>
          </cell>
        </row>
        <row r="4091">
          <cell r="G4091" t="str">
            <v>SEPARADO</v>
          </cell>
          <cell r="H4091" t="str">
            <v>006596</v>
          </cell>
          <cell r="AP4091" t="str">
            <v>FATURAMENTO</v>
          </cell>
          <cell r="AQ4091">
            <v>965</v>
          </cell>
          <cell r="AR4091">
            <v>0</v>
          </cell>
          <cell r="AS4091">
            <v>965</v>
          </cell>
          <cell r="BA4091" t="str">
            <v>BASE</v>
          </cell>
        </row>
        <row r="4092">
          <cell r="G4092" t="str">
            <v>FALTA</v>
          </cell>
          <cell r="H4092" t="str">
            <v>006596</v>
          </cell>
          <cell r="AP4092" t="str">
            <v>PAGO</v>
          </cell>
          <cell r="AQ4092">
            <v>103.7</v>
          </cell>
          <cell r="AR4092">
            <v>0</v>
          </cell>
          <cell r="AS4092">
            <v>414.8</v>
          </cell>
          <cell r="BA4092" t="str">
            <v>MECANICA</v>
          </cell>
        </row>
        <row r="4093">
          <cell r="G4093" t="str">
            <v>SEPARADO</v>
          </cell>
          <cell r="H4093" t="str">
            <v>006596</v>
          </cell>
          <cell r="AP4093" t="str">
            <v>FATURAMENTO</v>
          </cell>
          <cell r="AQ4093">
            <v>241.25</v>
          </cell>
          <cell r="AR4093">
            <v>0</v>
          </cell>
          <cell r="AS4093">
            <v>241.25</v>
          </cell>
          <cell r="BA4093" t="e">
            <v>#N/A</v>
          </cell>
        </row>
        <row r="4094">
          <cell r="G4094" t="str">
            <v>SEPARADO</v>
          </cell>
          <cell r="H4094" t="str">
            <v>006596</v>
          </cell>
          <cell r="AP4094" t="str">
            <v>FATURAMENTO</v>
          </cell>
          <cell r="AQ4094">
            <v>241.25</v>
          </cell>
          <cell r="AR4094">
            <v>0</v>
          </cell>
          <cell r="AS4094">
            <v>241.25</v>
          </cell>
          <cell r="BA4094" t="e">
            <v>#N/A</v>
          </cell>
        </row>
        <row r="4095">
          <cell r="G4095" t="str">
            <v>SEPARADO</v>
          </cell>
          <cell r="H4095" t="str">
            <v>006596</v>
          </cell>
          <cell r="AP4095" t="str">
            <v>FATURAMENTO</v>
          </cell>
          <cell r="AQ4095">
            <v>731.47</v>
          </cell>
          <cell r="AR4095">
            <v>0</v>
          </cell>
          <cell r="AS4095">
            <v>731.47</v>
          </cell>
          <cell r="BA4095" t="e">
            <v>#N/A</v>
          </cell>
        </row>
        <row r="4096">
          <cell r="G4096" t="str">
            <v>SEPARADO</v>
          </cell>
          <cell r="H4096" t="str">
            <v>006596</v>
          </cell>
          <cell r="AP4096" t="str">
            <v>PA</v>
          </cell>
          <cell r="AQ4096">
            <v>6.4</v>
          </cell>
          <cell r="AR4096">
            <v>0</v>
          </cell>
          <cell r="AS4096">
            <v>19.200000000000003</v>
          </cell>
          <cell r="BA4096" t="str">
            <v>MECANICA</v>
          </cell>
        </row>
        <row r="4097">
          <cell r="G4097" t="str">
            <v>SEPARADO</v>
          </cell>
          <cell r="H4097" t="str">
            <v>006596</v>
          </cell>
          <cell r="AP4097" t="str">
            <v>FATURAMENTO</v>
          </cell>
          <cell r="AQ4097">
            <v>33.774999999999999</v>
          </cell>
          <cell r="AR4097">
            <v>0</v>
          </cell>
          <cell r="AS4097">
            <v>33.774999999999999</v>
          </cell>
          <cell r="BA4097" t="e">
            <v>#N/A</v>
          </cell>
        </row>
        <row r="4098">
          <cell r="G4098" t="str">
            <v>SEPARADO</v>
          </cell>
          <cell r="H4098" t="str">
            <v>006596</v>
          </cell>
          <cell r="AP4098" t="str">
            <v>FATURAMENTO</v>
          </cell>
          <cell r="AQ4098">
            <v>33.774999999999999</v>
          </cell>
          <cell r="AR4098">
            <v>0</v>
          </cell>
          <cell r="AS4098">
            <v>33.774999999999999</v>
          </cell>
          <cell r="BA4098" t="e">
            <v>#N/A</v>
          </cell>
        </row>
        <row r="4099">
          <cell r="G4099" t="str">
            <v>SEPARADO</v>
          </cell>
          <cell r="H4099" t="str">
            <v>006596</v>
          </cell>
          <cell r="AP4099" t="str">
            <v>FATURAMENTO</v>
          </cell>
          <cell r="AQ4099">
            <v>24.125</v>
          </cell>
          <cell r="AR4099">
            <v>0</v>
          </cell>
          <cell r="AS4099">
            <v>24.125</v>
          </cell>
          <cell r="BA4099" t="e">
            <v>#N/A</v>
          </cell>
        </row>
        <row r="4100">
          <cell r="G4100" t="str">
            <v>SEPARADO</v>
          </cell>
          <cell r="H4100" t="str">
            <v>006596</v>
          </cell>
          <cell r="AP4100" t="str">
            <v>FATURAMENTO</v>
          </cell>
          <cell r="AQ4100">
            <v>33.774999999999999</v>
          </cell>
          <cell r="AR4100">
            <v>0</v>
          </cell>
          <cell r="AS4100">
            <v>33.774999999999999</v>
          </cell>
          <cell r="BA4100" t="e">
            <v>#N/A</v>
          </cell>
        </row>
        <row r="4101">
          <cell r="G4101" t="str">
            <v>SEPARADO</v>
          </cell>
          <cell r="H4101" t="str">
            <v>006596</v>
          </cell>
          <cell r="AP4101" t="str">
            <v>PA</v>
          </cell>
          <cell r="AQ4101">
            <v>313.24</v>
          </cell>
          <cell r="AR4101">
            <v>6.5000000000000002E-2</v>
          </cell>
          <cell r="AS4101">
            <v>333.60059999999999</v>
          </cell>
          <cell r="BA4101" t="e">
            <v>#N/A</v>
          </cell>
        </row>
        <row r="4102">
          <cell r="G4102" t="str">
            <v>RETIRADO</v>
          </cell>
          <cell r="H4102" t="str">
            <v>006596</v>
          </cell>
          <cell r="AP4102" t="str">
            <v>PA</v>
          </cell>
          <cell r="AQ4102">
            <v>48.61</v>
          </cell>
          <cell r="AS4102">
            <v>48.61</v>
          </cell>
          <cell r="BA4102" t="e">
            <v>#N/A</v>
          </cell>
        </row>
        <row r="4103">
          <cell r="G4103" t="str">
            <v>SEPARADO</v>
          </cell>
          <cell r="H4103" t="str">
            <v>006596</v>
          </cell>
          <cell r="AP4103" t="str">
            <v>PA</v>
          </cell>
          <cell r="AQ4103">
            <v>5.86</v>
          </cell>
          <cell r="AR4103">
            <v>0</v>
          </cell>
          <cell r="AS4103">
            <v>11.72</v>
          </cell>
          <cell r="BA4103" t="e">
            <v>#N/A</v>
          </cell>
        </row>
        <row r="4104">
          <cell r="G4104" t="str">
            <v>SEPARADO</v>
          </cell>
          <cell r="H4104" t="str">
            <v>006596</v>
          </cell>
          <cell r="AP4104" t="str">
            <v>PA</v>
          </cell>
          <cell r="AQ4104">
            <v>91</v>
          </cell>
          <cell r="AR4104">
            <v>6.5000000000000002E-2</v>
          </cell>
          <cell r="AS4104">
            <v>290.745</v>
          </cell>
          <cell r="BA4104" t="e">
            <v>#N/A</v>
          </cell>
        </row>
        <row r="4105">
          <cell r="G4105" t="str">
            <v>FALTA</v>
          </cell>
          <cell r="H4105" t="str">
            <v>006596</v>
          </cell>
          <cell r="AP4105" t="str">
            <v>PAGO</v>
          </cell>
          <cell r="AQ4105">
            <v>9.33</v>
          </cell>
          <cell r="AR4105">
            <v>9.7500000000000003E-2</v>
          </cell>
          <cell r="AS4105">
            <v>20.47935</v>
          </cell>
          <cell r="BA4105" t="str">
            <v>ELETRICA</v>
          </cell>
        </row>
        <row r="4106">
          <cell r="G4106" t="str">
            <v>SEPARADO</v>
          </cell>
          <cell r="H4106" t="str">
            <v>006596</v>
          </cell>
          <cell r="AP4106" t="str">
            <v>PA</v>
          </cell>
          <cell r="AQ4106">
            <v>78.838709677419303</v>
          </cell>
          <cell r="AR4106">
            <v>0</v>
          </cell>
          <cell r="AS4106">
            <v>78.838709677419303</v>
          </cell>
          <cell r="BA4106" t="e">
            <v>#N/A</v>
          </cell>
        </row>
        <row r="4107">
          <cell r="G4107" t="str">
            <v>SEPARADO</v>
          </cell>
          <cell r="H4107" t="str">
            <v>006596</v>
          </cell>
          <cell r="AP4107" t="str">
            <v>PA</v>
          </cell>
          <cell r="AQ4107">
            <v>5.58</v>
          </cell>
          <cell r="AS4107">
            <v>66.960000000000008</v>
          </cell>
          <cell r="BA4107" t="str">
            <v>KANBAN</v>
          </cell>
        </row>
        <row r="4108">
          <cell r="G4108" t="str">
            <v>SEPARADO</v>
          </cell>
          <cell r="H4108" t="str">
            <v>006596</v>
          </cell>
          <cell r="AP4108" t="str">
            <v>PA</v>
          </cell>
          <cell r="AQ4108">
            <v>5.1099999999999994</v>
          </cell>
          <cell r="AS4108">
            <v>40.879999999999995</v>
          </cell>
          <cell r="BA4108" t="str">
            <v>KANBAN</v>
          </cell>
        </row>
        <row r="4109">
          <cell r="G4109" t="str">
            <v>KANBAN</v>
          </cell>
          <cell r="H4109" t="str">
            <v>006596</v>
          </cell>
          <cell r="AP4109" t="str">
            <v>PA</v>
          </cell>
          <cell r="AQ4109">
            <v>0.85</v>
          </cell>
          <cell r="AR4109">
            <v>0</v>
          </cell>
          <cell r="AS4109">
            <v>17</v>
          </cell>
          <cell r="BA4109" t="e">
            <v>#N/A</v>
          </cell>
        </row>
        <row r="4110">
          <cell r="G4110" t="str">
            <v>FALTA</v>
          </cell>
          <cell r="H4110" t="str">
            <v>006596</v>
          </cell>
          <cell r="AP4110" t="str">
            <v>PAGO</v>
          </cell>
          <cell r="AQ4110">
            <v>26.88</v>
          </cell>
          <cell r="AR4110">
            <v>0</v>
          </cell>
          <cell r="AS4110">
            <v>53.76</v>
          </cell>
          <cell r="BA4110" t="str">
            <v>MECANICA</v>
          </cell>
        </row>
        <row r="4111">
          <cell r="G4111" t="str">
            <v>FALTA</v>
          </cell>
          <cell r="H4111" t="str">
            <v>006596</v>
          </cell>
          <cell r="AP4111" t="str">
            <v>PAGO</v>
          </cell>
          <cell r="AQ4111">
            <v>26.88</v>
          </cell>
          <cell r="AR4111">
            <v>0</v>
          </cell>
          <cell r="AS4111">
            <v>26.88</v>
          </cell>
          <cell r="BA4111" t="str">
            <v>MECANICA</v>
          </cell>
        </row>
        <row r="4112">
          <cell r="G4112" t="str">
            <v>FALTA</v>
          </cell>
          <cell r="H4112" t="str">
            <v>006596</v>
          </cell>
          <cell r="AP4112" t="str">
            <v>ENTRADA DE NF</v>
          </cell>
          <cell r="AQ4112">
            <v>8.34</v>
          </cell>
          <cell r="AR4112">
            <v>0</v>
          </cell>
          <cell r="AS4112">
            <v>8.34</v>
          </cell>
          <cell r="BA4112" t="str">
            <v>MECANICA</v>
          </cell>
        </row>
        <row r="4113">
          <cell r="G4113" t="str">
            <v>SEPARADO</v>
          </cell>
          <cell r="H4113" t="str">
            <v>006596</v>
          </cell>
          <cell r="AP4113" t="str">
            <v>PA</v>
          </cell>
          <cell r="AQ4113">
            <v>26.88</v>
          </cell>
          <cell r="AR4113">
            <v>0</v>
          </cell>
          <cell r="AS4113">
            <v>26.88</v>
          </cell>
          <cell r="BA4113" t="str">
            <v>MECANICA</v>
          </cell>
        </row>
        <row r="4114">
          <cell r="G4114" t="str">
            <v>FALTA</v>
          </cell>
          <cell r="H4114" t="str">
            <v>006596</v>
          </cell>
          <cell r="AP4114" t="str">
            <v>PAGO</v>
          </cell>
          <cell r="AQ4114">
            <v>26.88</v>
          </cell>
          <cell r="AR4114">
            <v>0</v>
          </cell>
          <cell r="AS4114">
            <v>53.76</v>
          </cell>
          <cell r="BA4114" t="str">
            <v>MECANICA</v>
          </cell>
        </row>
        <row r="4115">
          <cell r="G4115" t="str">
            <v>SEPARADO</v>
          </cell>
          <cell r="H4115" t="str">
            <v>006596</v>
          </cell>
          <cell r="AP4115" t="str">
            <v>PA</v>
          </cell>
          <cell r="AQ4115">
            <v>26.88</v>
          </cell>
          <cell r="AR4115">
            <v>0</v>
          </cell>
          <cell r="AS4115">
            <v>26.88</v>
          </cell>
          <cell r="BA4115" t="str">
            <v>MECANICA</v>
          </cell>
        </row>
        <row r="4116">
          <cell r="G4116" t="str">
            <v>FALTA</v>
          </cell>
          <cell r="H4116" t="str">
            <v>006596</v>
          </cell>
          <cell r="AP4116" t="str">
            <v>PAGO</v>
          </cell>
          <cell r="AQ4116">
            <v>26.88</v>
          </cell>
          <cell r="AR4116">
            <v>0</v>
          </cell>
          <cell r="AS4116">
            <v>26.88</v>
          </cell>
          <cell r="BA4116" t="str">
            <v>MECANICA</v>
          </cell>
        </row>
        <row r="4117">
          <cell r="G4117" t="str">
            <v>FALTA</v>
          </cell>
          <cell r="H4117" t="str">
            <v>006596</v>
          </cell>
          <cell r="AP4117" t="str">
            <v>PAGO</v>
          </cell>
          <cell r="AQ4117">
            <v>26.88</v>
          </cell>
          <cell r="AR4117">
            <v>0</v>
          </cell>
          <cell r="AS4117">
            <v>26.88</v>
          </cell>
          <cell r="BA4117" t="str">
            <v>MECANICA</v>
          </cell>
        </row>
        <row r="4118">
          <cell r="G4118" t="str">
            <v>FALTA</v>
          </cell>
          <cell r="H4118" t="str">
            <v>006596</v>
          </cell>
          <cell r="AP4118" t="str">
            <v>PAGO</v>
          </cell>
          <cell r="AQ4118">
            <v>26.88</v>
          </cell>
          <cell r="AR4118">
            <v>0</v>
          </cell>
          <cell r="AS4118">
            <v>26.88</v>
          </cell>
          <cell r="BA4118" t="str">
            <v>MECANICA</v>
          </cell>
        </row>
        <row r="4119">
          <cell r="G4119" t="str">
            <v>SEPARADO</v>
          </cell>
          <cell r="H4119" t="str">
            <v>006596</v>
          </cell>
          <cell r="AP4119" t="str">
            <v>PA</v>
          </cell>
          <cell r="AQ4119">
            <v>26.88</v>
          </cell>
          <cell r="AR4119">
            <v>0</v>
          </cell>
          <cell r="AS4119">
            <v>26.88</v>
          </cell>
          <cell r="BA4119" t="str">
            <v>MECANICA</v>
          </cell>
        </row>
        <row r="4120">
          <cell r="G4120" t="str">
            <v>FALTA</v>
          </cell>
          <cell r="H4120" t="str">
            <v>006596</v>
          </cell>
          <cell r="AP4120" t="str">
            <v>PAGO</v>
          </cell>
          <cell r="AQ4120">
            <v>4.1500000000000004</v>
          </cell>
          <cell r="AR4120">
            <v>0</v>
          </cell>
          <cell r="AS4120">
            <v>8.3000000000000007</v>
          </cell>
          <cell r="BA4120" t="str">
            <v>MECANICA</v>
          </cell>
        </row>
        <row r="4121">
          <cell r="G4121" t="str">
            <v>SEPARADO</v>
          </cell>
          <cell r="H4121" t="str">
            <v>006596</v>
          </cell>
          <cell r="AP4121" t="str">
            <v>PA</v>
          </cell>
          <cell r="AQ4121">
            <v>1.1000000000000001</v>
          </cell>
          <cell r="AR4121">
            <v>0</v>
          </cell>
          <cell r="AS4121">
            <v>2.2000000000000002</v>
          </cell>
          <cell r="BA4121" t="str">
            <v>KANBAN</v>
          </cell>
        </row>
        <row r="4122">
          <cell r="G4122" t="str">
            <v>FALTA</v>
          </cell>
          <cell r="H4122" t="str">
            <v>006596</v>
          </cell>
          <cell r="AP4122" t="str">
            <v>PAGO</v>
          </cell>
          <cell r="AQ4122">
            <v>88.15</v>
          </cell>
          <cell r="AR4122">
            <v>0</v>
          </cell>
          <cell r="AS4122">
            <v>88.15</v>
          </cell>
          <cell r="BA4122" t="str">
            <v>MECANICA</v>
          </cell>
        </row>
        <row r="4123">
          <cell r="G4123" t="str">
            <v>SEPARADO</v>
          </cell>
          <cell r="H4123" t="str">
            <v>006596</v>
          </cell>
          <cell r="AP4123" t="str">
            <v>PAGO</v>
          </cell>
          <cell r="AQ4123">
            <v>62.82</v>
          </cell>
          <cell r="AR4123">
            <v>0</v>
          </cell>
          <cell r="AS4123">
            <v>62.82</v>
          </cell>
          <cell r="BA4123" t="str">
            <v>MECANICA</v>
          </cell>
        </row>
        <row r="4124">
          <cell r="G4124" t="str">
            <v>FALTA</v>
          </cell>
          <cell r="H4124" t="str">
            <v>006596</v>
          </cell>
          <cell r="AP4124" t="str">
            <v>PAGO</v>
          </cell>
          <cell r="AQ4124">
            <v>27.95</v>
          </cell>
          <cell r="AR4124">
            <v>6.5000000000000002E-2</v>
          </cell>
          <cell r="AS4124">
            <v>29.766749999999998</v>
          </cell>
          <cell r="BA4124" t="str">
            <v>ELETRICA</v>
          </cell>
        </row>
        <row r="4125">
          <cell r="G4125" t="str">
            <v>SEPARADO</v>
          </cell>
          <cell r="H4125" t="str">
            <v>006596</v>
          </cell>
          <cell r="AP4125" t="str">
            <v>PAGO</v>
          </cell>
          <cell r="AQ4125">
            <v>1.02</v>
          </cell>
          <cell r="AR4125">
            <v>9.7500000000000003E-2</v>
          </cell>
          <cell r="AS4125">
            <v>3.3583500000000002</v>
          </cell>
          <cell r="BA4125" t="str">
            <v>ELETRICA</v>
          </cell>
        </row>
        <row r="4126">
          <cell r="G4126" t="str">
            <v>SEPARADO</v>
          </cell>
          <cell r="H4126" t="str">
            <v>006596</v>
          </cell>
          <cell r="AP4126" t="str">
            <v>PA</v>
          </cell>
          <cell r="AQ4126">
            <v>0</v>
          </cell>
          <cell r="AS4126">
            <v>0</v>
          </cell>
          <cell r="BA4126" t="str">
            <v>ELETRICA</v>
          </cell>
        </row>
        <row r="4127">
          <cell r="G4127" t="str">
            <v>SEPARADO</v>
          </cell>
          <cell r="H4127" t="str">
            <v>006596</v>
          </cell>
          <cell r="AP4127" t="str">
            <v>PA</v>
          </cell>
          <cell r="AQ4127">
            <v>10.2811</v>
          </cell>
          <cell r="AS4127">
            <v>5.1405500000000002</v>
          </cell>
          <cell r="BA4127" t="str">
            <v>KANBAN</v>
          </cell>
        </row>
        <row r="4128">
          <cell r="G4128" t="str">
            <v>FALTA</v>
          </cell>
          <cell r="H4128" t="str">
            <v>006596</v>
          </cell>
          <cell r="AP4128" t="str">
            <v>PAGO</v>
          </cell>
          <cell r="AQ4128">
            <v>40.83</v>
          </cell>
          <cell r="AR4128">
            <v>9.7500000000000003E-2</v>
          </cell>
          <cell r="AS4128">
            <v>44.810924999999997</v>
          </cell>
          <cell r="BA4128" t="e">
            <v>#N/A</v>
          </cell>
        </row>
        <row r="4129">
          <cell r="G4129" t="str">
            <v>SEPARADO</v>
          </cell>
          <cell r="H4129" t="str">
            <v>006596</v>
          </cell>
          <cell r="AP4129" t="str">
            <v>FATURAMENTO</v>
          </cell>
          <cell r="AQ4129">
            <v>27.02</v>
          </cell>
          <cell r="AR4129">
            <v>0</v>
          </cell>
          <cell r="AS4129">
            <v>27.02</v>
          </cell>
          <cell r="BA4129" t="e">
            <v>#N/A</v>
          </cell>
        </row>
        <row r="4130">
          <cell r="G4130" t="str">
            <v>SEPARADO</v>
          </cell>
          <cell r="H4130" t="str">
            <v>006596</v>
          </cell>
          <cell r="AP4130" t="str">
            <v>PA</v>
          </cell>
          <cell r="AQ4130">
            <v>48.61</v>
          </cell>
          <cell r="AS4130">
            <v>97.22</v>
          </cell>
          <cell r="BA4130" t="str">
            <v>ELETRICA</v>
          </cell>
        </row>
        <row r="4131">
          <cell r="G4131" t="str">
            <v>SEPARADO</v>
          </cell>
          <cell r="H4131" t="str">
            <v>006596</v>
          </cell>
          <cell r="AP4131" t="str">
            <v>PA</v>
          </cell>
          <cell r="AQ4131">
            <v>35</v>
          </cell>
          <cell r="AS4131">
            <v>35</v>
          </cell>
          <cell r="BA4131" t="e">
            <v>#N/A</v>
          </cell>
        </row>
        <row r="4132">
          <cell r="G4132" t="str">
            <v>SEPARADO</v>
          </cell>
          <cell r="H4132" t="str">
            <v>006596</v>
          </cell>
          <cell r="AP4132" t="str">
            <v>PA</v>
          </cell>
          <cell r="AQ4132">
            <v>5.86</v>
          </cell>
          <cell r="AR4132">
            <v>0</v>
          </cell>
          <cell r="AS4132">
            <v>23.44</v>
          </cell>
          <cell r="BA4132" t="e">
            <v>#N/A</v>
          </cell>
        </row>
        <row r="4133">
          <cell r="G4133" t="str">
            <v>FALTA</v>
          </cell>
          <cell r="H4133" t="str">
            <v>006596</v>
          </cell>
          <cell r="AP4133" t="str">
            <v>FATURAMENTO</v>
          </cell>
          <cell r="AQ4133">
            <v>842.74</v>
          </cell>
          <cell r="AR4133">
            <v>9.7500000000000003E-2</v>
          </cell>
          <cell r="AS4133">
            <v>924.90715</v>
          </cell>
          <cell r="BA4133" t="e">
            <v>#N/A</v>
          </cell>
        </row>
        <row r="4134">
          <cell r="G4134" t="str">
            <v>SEPARADO</v>
          </cell>
          <cell r="H4134" t="str">
            <v>006596</v>
          </cell>
          <cell r="AP4134" t="str">
            <v>PA</v>
          </cell>
          <cell r="AQ4134">
            <v>466.33</v>
          </cell>
          <cell r="AR4134">
            <v>0</v>
          </cell>
          <cell r="AS4134">
            <v>466.33</v>
          </cell>
          <cell r="BA4134" t="e">
            <v>#N/A</v>
          </cell>
        </row>
        <row r="4135">
          <cell r="G4135" t="str">
            <v>FALTA</v>
          </cell>
          <cell r="H4135" t="str">
            <v>006596</v>
          </cell>
          <cell r="AP4135" t="str">
            <v>PAGO</v>
          </cell>
          <cell r="AQ4135">
            <v>5.55</v>
          </cell>
          <cell r="AR4135">
            <v>9.7500000000000003E-2</v>
          </cell>
          <cell r="AS4135">
            <v>6.0911249999999999</v>
          </cell>
          <cell r="BA4135" t="str">
            <v>SHEET METAL</v>
          </cell>
        </row>
        <row r="4136">
          <cell r="G4136" t="str">
            <v>FALTA</v>
          </cell>
          <cell r="H4136" t="str">
            <v>006596</v>
          </cell>
          <cell r="AP4136" t="str">
            <v>PAGO</v>
          </cell>
          <cell r="AQ4136">
            <v>9.33</v>
          </cell>
          <cell r="AR4136">
            <v>9.7500000000000003E-2</v>
          </cell>
          <cell r="AS4136">
            <v>10.239675</v>
          </cell>
          <cell r="BA4136" t="str">
            <v>ELETRICA</v>
          </cell>
        </row>
        <row r="4137">
          <cell r="G4137" t="str">
            <v>FALTA</v>
          </cell>
          <cell r="H4137" t="str">
            <v>006596</v>
          </cell>
          <cell r="AP4137" t="str">
            <v>PAGO</v>
          </cell>
          <cell r="AQ4137">
            <v>40.97</v>
          </cell>
          <cell r="AR4137">
            <v>9.7500000000000003E-2</v>
          </cell>
          <cell r="AS4137">
            <v>44.964574999999996</v>
          </cell>
          <cell r="BA4137" t="str">
            <v>ELETRICA</v>
          </cell>
        </row>
        <row r="4138">
          <cell r="G4138" t="str">
            <v>FÁBRICA</v>
          </cell>
          <cell r="H4138" t="str">
            <v>006596</v>
          </cell>
          <cell r="AP4138" t="str">
            <v>PA</v>
          </cell>
          <cell r="AQ4138">
            <v>25.7</v>
          </cell>
          <cell r="AS4138">
            <v>25.7</v>
          </cell>
          <cell r="BA4138" t="str">
            <v>ELETRICA</v>
          </cell>
        </row>
        <row r="4139">
          <cell r="G4139" t="str">
            <v>SEPARADO</v>
          </cell>
          <cell r="H4139" t="str">
            <v>006596</v>
          </cell>
          <cell r="AP4139" t="str">
            <v>PA</v>
          </cell>
          <cell r="AQ4139">
            <v>2.4971000000000001</v>
          </cell>
          <cell r="AR4139">
            <v>0</v>
          </cell>
          <cell r="AS4139">
            <v>60.679530000000007</v>
          </cell>
          <cell r="BA4139" t="e">
            <v>#N/A</v>
          </cell>
        </row>
        <row r="4140">
          <cell r="G4140" t="str">
            <v>SEPARADO</v>
          </cell>
          <cell r="H4140" t="str">
            <v>006596</v>
          </cell>
          <cell r="AP4140" t="str">
            <v>PA</v>
          </cell>
          <cell r="AQ4140">
            <v>16.100000000000001</v>
          </cell>
          <cell r="AS4140">
            <v>16.100000000000001</v>
          </cell>
          <cell r="BA4140" t="str">
            <v>KANBAN</v>
          </cell>
        </row>
        <row r="4141">
          <cell r="G4141" t="str">
            <v>SEPARADO</v>
          </cell>
          <cell r="H4141" t="str">
            <v>006596</v>
          </cell>
          <cell r="AP4141" t="str">
            <v>PA</v>
          </cell>
          <cell r="AQ4141">
            <v>16.39</v>
          </cell>
          <cell r="AS4141">
            <v>16.39</v>
          </cell>
          <cell r="BA4141" t="str">
            <v>KANBAN</v>
          </cell>
        </row>
        <row r="4142">
          <cell r="G4142" t="str">
            <v>SEPARADO</v>
          </cell>
          <cell r="H4142" t="str">
            <v>006596</v>
          </cell>
          <cell r="AP4142" t="str">
            <v>PAGO</v>
          </cell>
          <cell r="AQ4142">
            <v>1.9</v>
          </cell>
          <cell r="AR4142">
            <v>9.7500000000000003E-2</v>
          </cell>
          <cell r="AS4142">
            <v>14.596749999999998</v>
          </cell>
          <cell r="BA4142" t="e">
            <v>#N/A</v>
          </cell>
        </row>
        <row r="4143">
          <cell r="G4143" t="str">
            <v>RETIRADO</v>
          </cell>
          <cell r="H4143" t="str">
            <v>006596</v>
          </cell>
          <cell r="AP4143" t="str">
            <v>PAGO</v>
          </cell>
          <cell r="AQ4143">
            <v>7.42</v>
          </cell>
          <cell r="AR4143">
            <v>9.7500000000000003E-2</v>
          </cell>
          <cell r="AS4143">
            <v>8.1434499999999996</v>
          </cell>
          <cell r="BA4143" t="e">
            <v>#N/A</v>
          </cell>
        </row>
        <row r="4144">
          <cell r="G4144" t="str">
            <v>SEPARADO</v>
          </cell>
          <cell r="H4144" t="str">
            <v>006596</v>
          </cell>
          <cell r="AP4144" t="str">
            <v>PAGO</v>
          </cell>
          <cell r="AQ4144">
            <v>2.0099999999999998</v>
          </cell>
          <cell r="AR4144">
            <v>9.7500000000000003E-2</v>
          </cell>
          <cell r="AS4144">
            <v>2.2059749999999996</v>
          </cell>
          <cell r="BA4144" t="e">
            <v>#N/A</v>
          </cell>
        </row>
        <row r="4145">
          <cell r="G4145" t="str">
            <v>SEPARADO</v>
          </cell>
          <cell r="H4145" t="str">
            <v>006596</v>
          </cell>
          <cell r="AP4145" t="str">
            <v>PAGO</v>
          </cell>
          <cell r="AQ4145">
            <v>1.38</v>
          </cell>
          <cell r="AR4145">
            <v>9.7500000000000003E-2</v>
          </cell>
          <cell r="AS4145">
            <v>3.0290999999999997</v>
          </cell>
          <cell r="BA4145" t="e">
            <v>#N/A</v>
          </cell>
        </row>
        <row r="4146">
          <cell r="G4146" t="str">
            <v>FALTA</v>
          </cell>
          <cell r="H4146" t="str">
            <v>006596</v>
          </cell>
          <cell r="AP4146" t="str">
            <v>PAGO</v>
          </cell>
          <cell r="AQ4146">
            <v>2.06</v>
          </cell>
          <cell r="AR4146">
            <v>9.7500000000000003E-2</v>
          </cell>
          <cell r="AS4146">
            <v>2.26085</v>
          </cell>
          <cell r="BA4146" t="e">
            <v>#N/A</v>
          </cell>
        </row>
        <row r="4147">
          <cell r="G4147" t="str">
            <v>SEPARADO</v>
          </cell>
          <cell r="H4147" t="str">
            <v>006596</v>
          </cell>
          <cell r="AP4147" t="str">
            <v>PA</v>
          </cell>
          <cell r="AQ4147">
            <v>170.95160000000001</v>
          </cell>
          <cell r="AR4147">
            <v>0</v>
          </cell>
          <cell r="AS4147">
            <v>34.190320000000007</v>
          </cell>
          <cell r="BA4147" t="str">
            <v>ELETRICA</v>
          </cell>
        </row>
        <row r="4148">
          <cell r="G4148" t="str">
            <v>FALTA</v>
          </cell>
          <cell r="H4148" t="str">
            <v>006596</v>
          </cell>
          <cell r="AP4148" t="str">
            <v>PAGO</v>
          </cell>
          <cell r="AQ4148">
            <v>92.68</v>
          </cell>
          <cell r="AR4148">
            <v>9.7500000000000003E-2</v>
          </cell>
          <cell r="AS4148">
            <v>101.7163</v>
          </cell>
          <cell r="BA4148" t="str">
            <v>ELETRICA</v>
          </cell>
        </row>
        <row r="4149">
          <cell r="G4149" t="str">
            <v>FALTA</v>
          </cell>
          <cell r="H4149" t="str">
            <v>006596</v>
          </cell>
          <cell r="AP4149" t="str">
            <v>PAGO</v>
          </cell>
          <cell r="AQ4149">
            <v>756.87</v>
          </cell>
          <cell r="AR4149">
            <v>3.2500000000000001E-2</v>
          </cell>
          <cell r="AS4149">
            <v>1562.9365499999999</v>
          </cell>
          <cell r="BA4149" t="e">
            <v>#N/A</v>
          </cell>
        </row>
        <row r="4150">
          <cell r="G4150" t="str">
            <v>SEPARADO</v>
          </cell>
          <cell r="H4150" t="str">
            <v>006596</v>
          </cell>
          <cell r="AP4150" t="str">
            <v>PA</v>
          </cell>
          <cell r="AQ4150">
            <v>0</v>
          </cell>
          <cell r="AS4150">
            <v>0</v>
          </cell>
          <cell r="BA4150" t="e">
            <v>#N/A</v>
          </cell>
        </row>
        <row r="4151">
          <cell r="G4151" t="str">
            <v>SEPARADO</v>
          </cell>
          <cell r="H4151" t="str">
            <v>006596</v>
          </cell>
          <cell r="AP4151" t="str">
            <v>PA</v>
          </cell>
          <cell r="AQ4151">
            <v>53.25</v>
          </cell>
          <cell r="AS4151">
            <v>53.25</v>
          </cell>
          <cell r="BA4151" t="e">
            <v>#N/A</v>
          </cell>
        </row>
        <row r="4152">
          <cell r="G4152" t="str">
            <v>SEPARADO</v>
          </cell>
          <cell r="H4152" t="str">
            <v>006596</v>
          </cell>
          <cell r="AP4152" t="str">
            <v>PA</v>
          </cell>
          <cell r="AQ4152">
            <v>70.95</v>
          </cell>
          <cell r="AS4152">
            <v>53.212500000000006</v>
          </cell>
          <cell r="BA4152" t="str">
            <v>ELETRICA</v>
          </cell>
        </row>
        <row r="4153">
          <cell r="G4153" t="str">
            <v>SEPARADO</v>
          </cell>
          <cell r="H4153" t="str">
            <v>006596</v>
          </cell>
          <cell r="AP4153" t="str">
            <v>PA</v>
          </cell>
          <cell r="AQ4153">
            <v>0</v>
          </cell>
          <cell r="AS4153">
            <v>0</v>
          </cell>
          <cell r="BA4153" t="e">
            <v>#N/A</v>
          </cell>
        </row>
        <row r="4154">
          <cell r="G4154" t="str">
            <v>SEPARADO</v>
          </cell>
          <cell r="H4154" t="str">
            <v>006596</v>
          </cell>
          <cell r="AP4154" t="str">
            <v>PA</v>
          </cell>
          <cell r="AQ4154">
            <v>28.688400000000001</v>
          </cell>
          <cell r="AR4154">
            <v>9.7500000000000003E-2</v>
          </cell>
          <cell r="AS4154">
            <v>125.94207600000001</v>
          </cell>
          <cell r="BA4154" t="e">
            <v>#N/A</v>
          </cell>
        </row>
        <row r="4155">
          <cell r="G4155" t="str">
            <v>SEPARADO</v>
          </cell>
          <cell r="H4155" t="str">
            <v>006596</v>
          </cell>
          <cell r="AP4155" t="str">
            <v>PA</v>
          </cell>
          <cell r="AQ4155">
            <v>0</v>
          </cell>
          <cell r="AS4155">
            <v>0</v>
          </cell>
          <cell r="BA4155" t="e">
            <v>#N/A</v>
          </cell>
        </row>
        <row r="4156">
          <cell r="G4156" t="str">
            <v>FALTA</v>
          </cell>
          <cell r="H4156" t="str">
            <v>006596</v>
          </cell>
          <cell r="AP4156" t="str">
            <v>FATURAMENTO</v>
          </cell>
          <cell r="AQ4156">
            <v>0</v>
          </cell>
          <cell r="AR4156">
            <v>0</v>
          </cell>
          <cell r="AS4156">
            <v>0</v>
          </cell>
          <cell r="BA4156" t="str">
            <v>ELETRICA</v>
          </cell>
        </row>
        <row r="4157">
          <cell r="G4157" t="str">
            <v>FALTA</v>
          </cell>
          <cell r="H4157" t="str">
            <v>006596</v>
          </cell>
          <cell r="AP4157" t="str">
            <v>FATURAMENTO</v>
          </cell>
          <cell r="AQ4157">
            <v>0</v>
          </cell>
          <cell r="AR4157">
            <v>0</v>
          </cell>
          <cell r="AS4157">
            <v>0</v>
          </cell>
          <cell r="BA4157" t="str">
            <v>SHEET METAL</v>
          </cell>
        </row>
        <row r="4158">
          <cell r="G4158" t="str">
            <v>SEPARADO</v>
          </cell>
          <cell r="H4158" t="str">
            <v>006596</v>
          </cell>
          <cell r="AP4158" t="str">
            <v>FATURAMENTO</v>
          </cell>
          <cell r="AQ4158">
            <v>24.125</v>
          </cell>
          <cell r="AR4158">
            <v>0</v>
          </cell>
          <cell r="AS4158">
            <v>24.125</v>
          </cell>
          <cell r="BA4158" t="e">
            <v>#N/A</v>
          </cell>
        </row>
        <row r="4159">
          <cell r="G4159" t="str">
            <v>SEPARADO</v>
          </cell>
          <cell r="H4159" t="str">
            <v>006596</v>
          </cell>
          <cell r="AP4159" t="str">
            <v>FATURAMENTO</v>
          </cell>
          <cell r="AQ4159">
            <v>24.125</v>
          </cell>
          <cell r="AR4159">
            <v>0</v>
          </cell>
          <cell r="AS4159">
            <v>48.25</v>
          </cell>
          <cell r="BA4159" t="e">
            <v>#N/A</v>
          </cell>
        </row>
        <row r="4160">
          <cell r="G4160" t="str">
            <v>SEPARADO</v>
          </cell>
          <cell r="H4160" t="str">
            <v>006596</v>
          </cell>
          <cell r="AP4160" t="str">
            <v>FATURAMENTO</v>
          </cell>
          <cell r="AQ4160">
            <v>627.25</v>
          </cell>
          <cell r="AR4160">
            <v>0</v>
          </cell>
          <cell r="AS4160">
            <v>627.25</v>
          </cell>
          <cell r="BA4160" t="e">
            <v>#N/A</v>
          </cell>
        </row>
        <row r="4161">
          <cell r="G4161" t="str">
            <v>SEPARADO</v>
          </cell>
          <cell r="H4161" t="str">
            <v>006596</v>
          </cell>
          <cell r="AP4161" t="str">
            <v>PA</v>
          </cell>
          <cell r="AQ4161">
            <v>0</v>
          </cell>
          <cell r="AS4161">
            <v>0</v>
          </cell>
          <cell r="BA4161" t="e">
            <v>#N/A</v>
          </cell>
        </row>
        <row r="4162">
          <cell r="G4162" t="str">
            <v>FALTA</v>
          </cell>
          <cell r="H4162" t="str">
            <v>006596</v>
          </cell>
          <cell r="AP4162" t="str">
            <v>PAGO</v>
          </cell>
          <cell r="AQ4162">
            <v>10</v>
          </cell>
          <cell r="AR4162">
            <v>0</v>
          </cell>
          <cell r="AS4162">
            <v>10</v>
          </cell>
          <cell r="BA4162" t="e">
            <v>#N/A</v>
          </cell>
        </row>
        <row r="4163">
          <cell r="G4163" t="str">
            <v>FALTA</v>
          </cell>
          <cell r="H4163" t="str">
            <v>006596</v>
          </cell>
          <cell r="AP4163" t="str">
            <v>PAGO</v>
          </cell>
          <cell r="AQ4163">
            <v>9.85</v>
          </cell>
          <cell r="AR4163">
            <v>0</v>
          </cell>
          <cell r="AS4163">
            <v>9.85</v>
          </cell>
          <cell r="BA4163" t="e">
            <v>#N/A</v>
          </cell>
        </row>
        <row r="4164">
          <cell r="G4164" t="str">
            <v>FALTA</v>
          </cell>
          <cell r="H4164" t="str">
            <v>006596</v>
          </cell>
          <cell r="AP4164" t="str">
            <v>FATURAMENTO</v>
          </cell>
          <cell r="AQ4164">
            <v>995.11</v>
          </cell>
          <cell r="AR4164">
            <v>6.5000000000000002E-2</v>
          </cell>
          <cell r="AS4164">
            <v>1059.79215</v>
          </cell>
          <cell r="BA4164" t="str">
            <v>ELETRICA</v>
          </cell>
        </row>
        <row r="4165">
          <cell r="G4165" t="str">
            <v>SEPARADO</v>
          </cell>
          <cell r="H4165" t="str">
            <v>006598</v>
          </cell>
          <cell r="AP4165" t="str">
            <v>PA</v>
          </cell>
          <cell r="AQ4165">
            <v>210.79</v>
          </cell>
          <cell r="AS4165">
            <v>210.79</v>
          </cell>
          <cell r="BA4165" t="str">
            <v>ELETRICA</v>
          </cell>
        </row>
        <row r="4166">
          <cell r="G4166" t="str">
            <v>SEPARADO</v>
          </cell>
          <cell r="H4166" t="str">
            <v>006598</v>
          </cell>
          <cell r="AP4166" t="str">
            <v>PA</v>
          </cell>
          <cell r="AQ4166">
            <v>0</v>
          </cell>
          <cell r="AS4166">
            <v>0</v>
          </cell>
          <cell r="BA4166" t="e">
            <v>#N/A</v>
          </cell>
        </row>
        <row r="4167">
          <cell r="G4167" t="str">
            <v>SEPARADO</v>
          </cell>
          <cell r="H4167" t="str">
            <v>006598</v>
          </cell>
          <cell r="AP4167" t="str">
            <v>PA</v>
          </cell>
          <cell r="AQ4167">
            <v>53.25</v>
          </cell>
          <cell r="AS4167">
            <v>149.1</v>
          </cell>
          <cell r="BA4167" t="e">
            <v>#N/A</v>
          </cell>
        </row>
        <row r="4168">
          <cell r="G4168" t="str">
            <v>SEPARADO</v>
          </cell>
          <cell r="H4168" t="str">
            <v>006598</v>
          </cell>
          <cell r="AP4168" t="str">
            <v>PA</v>
          </cell>
          <cell r="AQ4168">
            <v>26.9</v>
          </cell>
          <cell r="AR4168">
            <v>0</v>
          </cell>
          <cell r="AS4168">
            <v>53.8</v>
          </cell>
          <cell r="BA4168" t="str">
            <v>ELETRICA</v>
          </cell>
        </row>
        <row r="4169">
          <cell r="G4169" t="str">
            <v>SEPARADO</v>
          </cell>
          <cell r="H4169" t="str">
            <v>006598</v>
          </cell>
          <cell r="AP4169" t="str">
            <v>FATURAMENTO</v>
          </cell>
          <cell r="AQ4169">
            <v>33.774999999999999</v>
          </cell>
          <cell r="AR4169">
            <v>0</v>
          </cell>
          <cell r="AS4169">
            <v>135.1</v>
          </cell>
          <cell r="BA4169">
            <v>0</v>
          </cell>
        </row>
        <row r="4170">
          <cell r="G4170" t="str">
            <v>FALTA</v>
          </cell>
          <cell r="H4170" t="str">
            <v>006598</v>
          </cell>
          <cell r="AP4170" t="str">
            <v>PAGO</v>
          </cell>
          <cell r="AQ4170">
            <v>26.88</v>
          </cell>
          <cell r="AR4170">
            <v>0</v>
          </cell>
          <cell r="AS4170">
            <v>26.88</v>
          </cell>
          <cell r="BA4170" t="str">
            <v>MECANICA</v>
          </cell>
        </row>
        <row r="4171">
          <cell r="G4171" t="str">
            <v>SEPARADO</v>
          </cell>
          <cell r="H4171" t="str">
            <v>006598</v>
          </cell>
          <cell r="AP4171" t="str">
            <v>PA</v>
          </cell>
          <cell r="AQ4171">
            <v>0</v>
          </cell>
          <cell r="AS4171">
            <v>0</v>
          </cell>
          <cell r="BA4171" t="e">
            <v>#N/A</v>
          </cell>
        </row>
        <row r="4172">
          <cell r="G4172" t="str">
            <v>KANBAN</v>
          </cell>
          <cell r="H4172" t="str">
            <v>006598</v>
          </cell>
          <cell r="AP4172" t="str">
            <v>PA</v>
          </cell>
          <cell r="AQ4172">
            <v>1.1499999999999999</v>
          </cell>
          <cell r="AS4172">
            <v>23</v>
          </cell>
          <cell r="BA4172" t="e">
            <v>#N/A</v>
          </cell>
        </row>
        <row r="4173">
          <cell r="G4173" t="str">
            <v>FALTA</v>
          </cell>
          <cell r="H4173" t="str">
            <v>006598</v>
          </cell>
          <cell r="AP4173" t="str">
            <v>FATURAMENTO</v>
          </cell>
          <cell r="AQ4173">
            <v>24.125</v>
          </cell>
          <cell r="AR4173">
            <v>0</v>
          </cell>
          <cell r="AS4173">
            <v>48.25</v>
          </cell>
          <cell r="BA4173" t="str">
            <v>MECANICA</v>
          </cell>
        </row>
        <row r="4174">
          <cell r="G4174" t="str">
            <v>SEPARADO</v>
          </cell>
          <cell r="H4174" t="str">
            <v>006598</v>
          </cell>
          <cell r="AP4174" t="str">
            <v>PA</v>
          </cell>
          <cell r="AQ4174">
            <v>8548.9321</v>
          </cell>
          <cell r="AS4174">
            <v>8548.9321</v>
          </cell>
          <cell r="BA4174" t="str">
            <v>ELETRICA</v>
          </cell>
        </row>
        <row r="4175">
          <cell r="G4175" t="str">
            <v>FALTA</v>
          </cell>
          <cell r="H4175" t="str">
            <v>006598</v>
          </cell>
          <cell r="AP4175" t="str">
            <v>PAGO</v>
          </cell>
          <cell r="AQ4175">
            <v>4.1500000000000004</v>
          </cell>
          <cell r="AR4175">
            <v>0</v>
          </cell>
          <cell r="AS4175">
            <v>16.600000000000001</v>
          </cell>
          <cell r="BA4175" t="str">
            <v>MECANICA</v>
          </cell>
        </row>
        <row r="4176">
          <cell r="G4176" t="str">
            <v>SEPARADO</v>
          </cell>
          <cell r="H4176" t="str">
            <v>006598</v>
          </cell>
          <cell r="AP4176" t="str">
            <v>PAGO</v>
          </cell>
          <cell r="AQ4176">
            <v>28</v>
          </cell>
          <cell r="AR4176">
            <v>6.5000000000000002E-2</v>
          </cell>
          <cell r="AS4176">
            <v>29.82</v>
          </cell>
          <cell r="BA4176" t="str">
            <v>MECANICA</v>
          </cell>
        </row>
        <row r="4177">
          <cell r="G4177" t="str">
            <v>FÁBRICA</v>
          </cell>
          <cell r="H4177" t="str">
            <v>006598</v>
          </cell>
          <cell r="AP4177" t="str">
            <v>PA</v>
          </cell>
          <cell r="AQ4177">
            <v>5</v>
          </cell>
          <cell r="AR4177">
            <v>0</v>
          </cell>
          <cell r="AS4177">
            <v>5</v>
          </cell>
          <cell r="BA4177" t="str">
            <v>MECANICA</v>
          </cell>
        </row>
        <row r="4178">
          <cell r="G4178" t="str">
            <v>FÁBRICA</v>
          </cell>
          <cell r="H4178" t="str">
            <v>006598</v>
          </cell>
          <cell r="AP4178" t="str">
            <v>PA</v>
          </cell>
          <cell r="AQ4178">
            <v>6</v>
          </cell>
          <cell r="AR4178">
            <v>0</v>
          </cell>
          <cell r="AS4178">
            <v>6</v>
          </cell>
          <cell r="BA4178" t="str">
            <v>MECANICA</v>
          </cell>
        </row>
        <row r="4179">
          <cell r="G4179" t="str">
            <v>KANBAN</v>
          </cell>
          <cell r="H4179" t="str">
            <v>006598</v>
          </cell>
          <cell r="AP4179" t="str">
            <v>PA</v>
          </cell>
          <cell r="AQ4179">
            <v>102.78</v>
          </cell>
          <cell r="AS4179">
            <v>61.667999999999999</v>
          </cell>
          <cell r="BA4179" t="str">
            <v>KANBAN</v>
          </cell>
        </row>
        <row r="4180">
          <cell r="G4180" t="str">
            <v>KANBAN</v>
          </cell>
          <cell r="H4180" t="str">
            <v>006598</v>
          </cell>
          <cell r="AP4180" t="str">
            <v>PA</v>
          </cell>
          <cell r="AQ4180">
            <v>138.6</v>
          </cell>
          <cell r="AS4180">
            <v>83.16</v>
          </cell>
          <cell r="BA4180" t="str">
            <v>KANBAN</v>
          </cell>
        </row>
        <row r="4181">
          <cell r="G4181" t="str">
            <v>SEPARADO</v>
          </cell>
          <cell r="H4181" t="str">
            <v>006598</v>
          </cell>
          <cell r="AP4181" t="str">
            <v>PA</v>
          </cell>
          <cell r="AQ4181">
            <v>25322.58</v>
          </cell>
          <cell r="AR4181">
            <v>0</v>
          </cell>
          <cell r="AS4181">
            <v>25322.58</v>
          </cell>
          <cell r="BA4181" t="str">
            <v>MOTOR</v>
          </cell>
        </row>
        <row r="4182">
          <cell r="G4182" t="str">
            <v>SEPARADO</v>
          </cell>
          <cell r="H4182" t="str">
            <v>006598</v>
          </cell>
          <cell r="AP4182" t="str">
            <v>PA</v>
          </cell>
          <cell r="AQ4182">
            <v>10554.29</v>
          </cell>
          <cell r="AR4182">
            <v>0</v>
          </cell>
          <cell r="AS4182">
            <v>10554.29</v>
          </cell>
          <cell r="BA4182" t="str">
            <v>ALTERNADOR</v>
          </cell>
        </row>
        <row r="4183">
          <cell r="G4183" t="str">
            <v>FALTA</v>
          </cell>
          <cell r="H4183" t="str">
            <v>006598</v>
          </cell>
          <cell r="AP4183" t="str">
            <v>FATURAMENTO</v>
          </cell>
          <cell r="AQ4183">
            <v>900</v>
          </cell>
          <cell r="AR4183">
            <v>3.2500000000000001E-2</v>
          </cell>
          <cell r="AS4183">
            <v>929.25</v>
          </cell>
          <cell r="BA4183" t="e">
            <v>#N/A</v>
          </cell>
        </row>
        <row r="4184">
          <cell r="G4184" t="str">
            <v>SEPARADO</v>
          </cell>
          <cell r="H4184" t="str">
            <v>006598</v>
          </cell>
          <cell r="AP4184" t="str">
            <v>PA</v>
          </cell>
          <cell r="AQ4184">
            <v>48</v>
          </cell>
          <cell r="AR4184">
            <v>0</v>
          </cell>
          <cell r="AS4184">
            <v>48</v>
          </cell>
          <cell r="BA4184" t="str">
            <v>SHEET METAL</v>
          </cell>
        </row>
        <row r="4185">
          <cell r="G4185" t="str">
            <v>SEPARADO</v>
          </cell>
          <cell r="H4185" t="str">
            <v>006598</v>
          </cell>
          <cell r="AP4185" t="str">
            <v>FATURAMENTO</v>
          </cell>
          <cell r="AQ4185">
            <v>72.375</v>
          </cell>
          <cell r="AR4185">
            <v>0</v>
          </cell>
          <cell r="AS4185">
            <v>72.375</v>
          </cell>
          <cell r="BA4185" t="str">
            <v>MECANICA</v>
          </cell>
        </row>
        <row r="4186">
          <cell r="G4186" t="str">
            <v>SEPARADO</v>
          </cell>
          <cell r="H4186" t="str">
            <v>006598</v>
          </cell>
          <cell r="AP4186" t="str">
            <v>FATURAMENTO</v>
          </cell>
          <cell r="AQ4186">
            <v>33.774999999999999</v>
          </cell>
          <cell r="AR4186">
            <v>0</v>
          </cell>
          <cell r="AS4186">
            <v>67.55</v>
          </cell>
          <cell r="BA4186" t="str">
            <v>MECANICA</v>
          </cell>
        </row>
        <row r="4187">
          <cell r="G4187" t="str">
            <v>FALTA</v>
          </cell>
          <cell r="H4187" t="str">
            <v>006598</v>
          </cell>
          <cell r="AP4187" t="str">
            <v>PAGO</v>
          </cell>
          <cell r="AQ4187">
            <v>1563.79</v>
          </cell>
          <cell r="AR4187">
            <v>0</v>
          </cell>
          <cell r="AS4187">
            <v>1563.79</v>
          </cell>
          <cell r="BA4187" t="str">
            <v>MECANICA</v>
          </cell>
        </row>
        <row r="4188">
          <cell r="G4188" t="str">
            <v>SEPARADO</v>
          </cell>
          <cell r="H4188" t="str">
            <v>006598</v>
          </cell>
          <cell r="AP4188" t="str">
            <v>FATURAMENTO</v>
          </cell>
          <cell r="AQ4188">
            <v>33.774999999999999</v>
          </cell>
          <cell r="AR4188">
            <v>0</v>
          </cell>
          <cell r="AS4188">
            <v>67.55</v>
          </cell>
          <cell r="BA4188" t="str">
            <v>MECANICA</v>
          </cell>
        </row>
        <row r="4189">
          <cell r="G4189" t="str">
            <v>SEPARADO</v>
          </cell>
          <cell r="H4189" t="str">
            <v>006598</v>
          </cell>
          <cell r="AP4189" t="str">
            <v>FATURAMENTO</v>
          </cell>
          <cell r="AQ4189">
            <v>33.774999999999999</v>
          </cell>
          <cell r="AR4189">
            <v>0</v>
          </cell>
          <cell r="AS4189">
            <v>33.774999999999999</v>
          </cell>
          <cell r="BA4189" t="str">
            <v>SHEET METAL</v>
          </cell>
        </row>
        <row r="4190">
          <cell r="G4190" t="str">
            <v>FALTA</v>
          </cell>
          <cell r="H4190" t="str">
            <v>006598</v>
          </cell>
          <cell r="AP4190" t="str">
            <v>PAGO</v>
          </cell>
          <cell r="AQ4190">
            <v>145</v>
          </cell>
          <cell r="AR4190">
            <v>0</v>
          </cell>
          <cell r="AS4190">
            <v>145</v>
          </cell>
          <cell r="BA4190" t="str">
            <v>SHEET METAL</v>
          </cell>
        </row>
        <row r="4191">
          <cell r="G4191" t="str">
            <v>FALTA</v>
          </cell>
          <cell r="H4191" t="str">
            <v>006598</v>
          </cell>
          <cell r="AP4191" t="str">
            <v>PAGO</v>
          </cell>
          <cell r="AQ4191">
            <v>450</v>
          </cell>
          <cell r="AR4191">
            <v>0</v>
          </cell>
          <cell r="AS4191">
            <v>450</v>
          </cell>
          <cell r="BA4191" t="str">
            <v>ELETRICA</v>
          </cell>
        </row>
        <row r="4192">
          <cell r="G4192" t="str">
            <v>SEPARADO</v>
          </cell>
          <cell r="H4192" t="str">
            <v>006598</v>
          </cell>
          <cell r="AP4192" t="str">
            <v>FATURAMENTO</v>
          </cell>
          <cell r="AQ4192">
            <v>96.5</v>
          </cell>
          <cell r="AR4192">
            <v>0</v>
          </cell>
          <cell r="AS4192">
            <v>96.5</v>
          </cell>
          <cell r="BA4192" t="e">
            <v>#N/A</v>
          </cell>
        </row>
        <row r="4193">
          <cell r="G4193" t="str">
            <v>SEPARADO</v>
          </cell>
          <cell r="H4193" t="str">
            <v>006598</v>
          </cell>
          <cell r="AP4193" t="str">
            <v>FATURAMENTO</v>
          </cell>
          <cell r="AQ4193">
            <v>91.674999999999997</v>
          </cell>
          <cell r="AR4193">
            <v>0</v>
          </cell>
          <cell r="AS4193">
            <v>91.674999999999997</v>
          </cell>
          <cell r="BA4193" t="e">
            <v>#N/A</v>
          </cell>
        </row>
        <row r="4194">
          <cell r="G4194" t="str">
            <v>FALTA</v>
          </cell>
          <cell r="H4194" t="str">
            <v>006598</v>
          </cell>
          <cell r="AP4194" t="str">
            <v>FATURAMENTO</v>
          </cell>
          <cell r="AQ4194">
            <v>3377.5</v>
          </cell>
          <cell r="AR4194">
            <v>0</v>
          </cell>
          <cell r="AS4194">
            <v>3377.5</v>
          </cell>
          <cell r="BA4194" t="str">
            <v>CARENAGEM</v>
          </cell>
        </row>
        <row r="4195">
          <cell r="G4195" t="str">
            <v>SEPARADO</v>
          </cell>
          <cell r="H4195" t="str">
            <v>006598</v>
          </cell>
          <cell r="AP4195" t="str">
            <v>PAGO</v>
          </cell>
          <cell r="AQ4195">
            <v>1363.04</v>
          </cell>
          <cell r="AR4195">
            <v>6.5000000000000002E-2</v>
          </cell>
          <cell r="AS4195">
            <v>1451.6376</v>
          </cell>
          <cell r="BA4195" t="str">
            <v>MECANICA</v>
          </cell>
        </row>
        <row r="4196">
          <cell r="G4196" t="str">
            <v>SEPARADO</v>
          </cell>
          <cell r="H4196" t="str">
            <v>006598</v>
          </cell>
          <cell r="AP4196" t="str">
            <v>PAGO</v>
          </cell>
          <cell r="AQ4196">
            <v>772.34</v>
          </cell>
          <cell r="AR4196">
            <v>6.5000000000000002E-2</v>
          </cell>
          <cell r="AS4196">
            <v>822.5421</v>
          </cell>
          <cell r="BA4196" t="str">
            <v>MECANICA</v>
          </cell>
        </row>
        <row r="4197">
          <cell r="G4197" t="str">
            <v>SEPARADO</v>
          </cell>
          <cell r="H4197" t="str">
            <v>006598</v>
          </cell>
          <cell r="AP4197" t="str">
            <v>PAGO</v>
          </cell>
          <cell r="AQ4197">
            <v>209.6</v>
          </cell>
          <cell r="AR4197">
            <v>0</v>
          </cell>
          <cell r="AS4197">
            <v>209.6</v>
          </cell>
          <cell r="BA4197" t="str">
            <v>ELETRICA</v>
          </cell>
        </row>
        <row r="4198">
          <cell r="G4198" t="str">
            <v>SEPARADO</v>
          </cell>
          <cell r="H4198" t="str">
            <v>006598</v>
          </cell>
          <cell r="AP4198" t="str">
            <v>PA</v>
          </cell>
          <cell r="AQ4198">
            <v>441</v>
          </cell>
          <cell r="AR4198">
            <v>0</v>
          </cell>
          <cell r="AS4198">
            <v>441</v>
          </cell>
          <cell r="BA4198" t="str">
            <v>MECANICA</v>
          </cell>
        </row>
        <row r="4199">
          <cell r="G4199" t="str">
            <v>FALTA</v>
          </cell>
          <cell r="H4199" t="str">
            <v>006598</v>
          </cell>
          <cell r="AP4199" t="str">
            <v>PAGO</v>
          </cell>
          <cell r="AQ4199">
            <v>900</v>
          </cell>
          <cell r="AR4199">
            <v>3.2500000000000001E-2</v>
          </cell>
          <cell r="AS4199">
            <v>929.25</v>
          </cell>
          <cell r="BA4199" t="str">
            <v>MECANICA</v>
          </cell>
        </row>
        <row r="4200">
          <cell r="G4200" t="str">
            <v>FALTA</v>
          </cell>
          <cell r="H4200" t="str">
            <v>006598</v>
          </cell>
          <cell r="AP4200" t="str">
            <v>FATURAMENTO</v>
          </cell>
          <cell r="AQ4200">
            <v>965</v>
          </cell>
          <cell r="AR4200">
            <v>0</v>
          </cell>
          <cell r="AS4200">
            <v>965</v>
          </cell>
          <cell r="BA4200" t="str">
            <v>BASE</v>
          </cell>
        </row>
        <row r="4201">
          <cell r="G4201" t="str">
            <v>FALTA</v>
          </cell>
          <cell r="H4201" t="str">
            <v>006598</v>
          </cell>
          <cell r="AP4201" t="str">
            <v>PAGO</v>
          </cell>
          <cell r="AQ4201">
            <v>103.7</v>
          </cell>
          <cell r="AR4201">
            <v>0</v>
          </cell>
          <cell r="AS4201">
            <v>414.8</v>
          </cell>
          <cell r="BA4201" t="str">
            <v>MECANICA</v>
          </cell>
        </row>
        <row r="4202">
          <cell r="G4202" t="str">
            <v>SEPARADO</v>
          </cell>
          <cell r="H4202" t="str">
            <v>006598</v>
          </cell>
          <cell r="AP4202" t="str">
            <v>FATURAMENTO</v>
          </cell>
          <cell r="AQ4202">
            <v>241.25</v>
          </cell>
          <cell r="AR4202">
            <v>0</v>
          </cell>
          <cell r="AS4202">
            <v>241.25</v>
          </cell>
          <cell r="BA4202" t="e">
            <v>#N/A</v>
          </cell>
        </row>
        <row r="4203">
          <cell r="G4203" t="str">
            <v>SEPARADO</v>
          </cell>
          <cell r="H4203" t="str">
            <v>006598</v>
          </cell>
          <cell r="AP4203" t="str">
            <v>FATURAMENTO</v>
          </cell>
          <cell r="AQ4203">
            <v>241.25</v>
          </cell>
          <cell r="AR4203">
            <v>0</v>
          </cell>
          <cell r="AS4203">
            <v>241.25</v>
          </cell>
          <cell r="BA4203" t="e">
            <v>#N/A</v>
          </cell>
        </row>
        <row r="4204">
          <cell r="G4204" t="str">
            <v>SEPARADO</v>
          </cell>
          <cell r="H4204" t="str">
            <v>006598</v>
          </cell>
          <cell r="AP4204" t="str">
            <v>FATURAMENTO</v>
          </cell>
          <cell r="AQ4204">
            <v>731.47</v>
          </cell>
          <cell r="AR4204">
            <v>0</v>
          </cell>
          <cell r="AS4204">
            <v>731.47</v>
          </cell>
          <cell r="BA4204" t="e">
            <v>#N/A</v>
          </cell>
        </row>
        <row r="4205">
          <cell r="G4205" t="str">
            <v>SEPARADO</v>
          </cell>
          <cell r="H4205" t="str">
            <v>006598</v>
          </cell>
          <cell r="AP4205" t="str">
            <v>PA</v>
          </cell>
          <cell r="AQ4205">
            <v>6.4</v>
          </cell>
          <cell r="AR4205">
            <v>0</v>
          </cell>
          <cell r="AS4205">
            <v>19.200000000000003</v>
          </cell>
          <cell r="BA4205" t="str">
            <v>MECANICA</v>
          </cell>
        </row>
        <row r="4206">
          <cell r="G4206" t="str">
            <v>SEPARADO</v>
          </cell>
          <cell r="H4206" t="str">
            <v>006598</v>
          </cell>
          <cell r="AP4206" t="str">
            <v>FATURAMENTO</v>
          </cell>
          <cell r="AQ4206">
            <v>33.774999999999999</v>
          </cell>
          <cell r="AR4206">
            <v>0</v>
          </cell>
          <cell r="AS4206">
            <v>33.774999999999999</v>
          </cell>
          <cell r="BA4206" t="e">
            <v>#N/A</v>
          </cell>
        </row>
        <row r="4207">
          <cell r="G4207" t="str">
            <v>SEPARADO</v>
          </cell>
          <cell r="H4207" t="str">
            <v>006598</v>
          </cell>
          <cell r="AP4207" t="str">
            <v>FATURAMENTO</v>
          </cell>
          <cell r="AQ4207">
            <v>33.774999999999999</v>
          </cell>
          <cell r="AR4207">
            <v>0</v>
          </cell>
          <cell r="AS4207">
            <v>33.774999999999999</v>
          </cell>
          <cell r="BA4207" t="e">
            <v>#N/A</v>
          </cell>
        </row>
        <row r="4208">
          <cell r="G4208" t="str">
            <v>SEPARADO</v>
          </cell>
          <cell r="H4208" t="str">
            <v>006598</v>
          </cell>
          <cell r="AP4208" t="str">
            <v>FATURAMENTO</v>
          </cell>
          <cell r="AQ4208">
            <v>24.125</v>
          </cell>
          <cell r="AR4208">
            <v>0</v>
          </cell>
          <cell r="AS4208">
            <v>24.125</v>
          </cell>
          <cell r="BA4208" t="e">
            <v>#N/A</v>
          </cell>
        </row>
        <row r="4209">
          <cell r="G4209" t="str">
            <v>SEPARADO</v>
          </cell>
          <cell r="H4209" t="str">
            <v>006598</v>
          </cell>
          <cell r="AP4209" t="str">
            <v>FATURAMENTO</v>
          </cell>
          <cell r="AQ4209">
            <v>33.774999999999999</v>
          </cell>
          <cell r="AR4209">
            <v>0</v>
          </cell>
          <cell r="AS4209">
            <v>33.774999999999999</v>
          </cell>
          <cell r="BA4209" t="e">
            <v>#N/A</v>
          </cell>
        </row>
        <row r="4210">
          <cell r="G4210" t="str">
            <v>SEPARADO</v>
          </cell>
          <cell r="H4210" t="str">
            <v>006598</v>
          </cell>
          <cell r="AP4210" t="str">
            <v>PA</v>
          </cell>
          <cell r="AQ4210">
            <v>313.24</v>
          </cell>
          <cell r="AR4210">
            <v>6.5000000000000002E-2</v>
          </cell>
          <cell r="AS4210">
            <v>333.60059999999999</v>
          </cell>
          <cell r="BA4210" t="e">
            <v>#N/A</v>
          </cell>
        </row>
        <row r="4211">
          <cell r="G4211" t="str">
            <v>RETIRADO</v>
          </cell>
          <cell r="H4211" t="str">
            <v>006598</v>
          </cell>
          <cell r="AP4211" t="str">
            <v>PA</v>
          </cell>
          <cell r="AQ4211">
            <v>48.61</v>
          </cell>
          <cell r="AS4211">
            <v>48.61</v>
          </cell>
          <cell r="BA4211" t="e">
            <v>#N/A</v>
          </cell>
        </row>
        <row r="4212">
          <cell r="G4212" t="str">
            <v>SEPARADO</v>
          </cell>
          <cell r="H4212" t="str">
            <v>006598</v>
          </cell>
          <cell r="AP4212" t="str">
            <v>PA</v>
          </cell>
          <cell r="AQ4212">
            <v>5.86</v>
          </cell>
          <cell r="AR4212">
            <v>0</v>
          </cell>
          <cell r="AS4212">
            <v>11.72</v>
          </cell>
          <cell r="BA4212" t="e">
            <v>#N/A</v>
          </cell>
        </row>
        <row r="4213">
          <cell r="G4213" t="str">
            <v>SEPARADO</v>
          </cell>
          <cell r="H4213" t="str">
            <v>006598</v>
          </cell>
          <cell r="AP4213" t="str">
            <v>PA</v>
          </cell>
          <cell r="AQ4213">
            <v>91</v>
          </cell>
          <cell r="AR4213">
            <v>6.5000000000000002E-2</v>
          </cell>
          <cell r="AS4213">
            <v>290.745</v>
          </cell>
          <cell r="BA4213" t="e">
            <v>#N/A</v>
          </cell>
        </row>
        <row r="4214">
          <cell r="G4214" t="str">
            <v>FALTA</v>
          </cell>
          <cell r="H4214" t="str">
            <v>006598</v>
          </cell>
          <cell r="AP4214" t="str">
            <v>PAGO</v>
          </cell>
          <cell r="AQ4214">
            <v>9.33</v>
          </cell>
          <cell r="AR4214">
            <v>9.7500000000000003E-2</v>
          </cell>
          <cell r="AS4214">
            <v>20.47935</v>
          </cell>
          <cell r="BA4214" t="str">
            <v>ELETRICA</v>
          </cell>
        </row>
        <row r="4215">
          <cell r="G4215" t="str">
            <v>SEPARADO</v>
          </cell>
          <cell r="H4215" t="str">
            <v>006598</v>
          </cell>
          <cell r="AP4215" t="str">
            <v>PA</v>
          </cell>
          <cell r="AQ4215">
            <v>78.838709677419303</v>
          </cell>
          <cell r="AR4215">
            <v>0</v>
          </cell>
          <cell r="AS4215">
            <v>78.838709677419303</v>
          </cell>
          <cell r="BA4215" t="e">
            <v>#N/A</v>
          </cell>
        </row>
        <row r="4216">
          <cell r="G4216" t="str">
            <v>SEPARADO</v>
          </cell>
          <cell r="H4216" t="str">
            <v>006598</v>
          </cell>
          <cell r="AP4216" t="str">
            <v>PA</v>
          </cell>
          <cell r="AQ4216">
            <v>5.58</v>
          </cell>
          <cell r="AS4216">
            <v>66.960000000000008</v>
          </cell>
          <cell r="BA4216" t="str">
            <v>KANBAN</v>
          </cell>
        </row>
        <row r="4217">
          <cell r="G4217" t="str">
            <v>SEPARADO</v>
          </cell>
          <cell r="H4217" t="str">
            <v>006598</v>
          </cell>
          <cell r="AP4217" t="str">
            <v>PA</v>
          </cell>
          <cell r="AQ4217">
            <v>5.1099999999999994</v>
          </cell>
          <cell r="AS4217">
            <v>40.879999999999995</v>
          </cell>
          <cell r="BA4217" t="str">
            <v>KANBAN</v>
          </cell>
        </row>
        <row r="4218">
          <cell r="G4218" t="str">
            <v>KANBAN</v>
          </cell>
          <cell r="H4218" t="str">
            <v>006598</v>
          </cell>
          <cell r="AP4218" t="str">
            <v>PA</v>
          </cell>
          <cell r="AQ4218">
            <v>0.85</v>
          </cell>
          <cell r="AR4218">
            <v>0</v>
          </cell>
          <cell r="AS4218">
            <v>17</v>
          </cell>
          <cell r="BA4218" t="e">
            <v>#N/A</v>
          </cell>
        </row>
        <row r="4219">
          <cell r="G4219" t="str">
            <v>FALTA</v>
          </cell>
          <cell r="H4219" t="str">
            <v>006598</v>
          </cell>
          <cell r="AP4219" t="str">
            <v>PAGO</v>
          </cell>
          <cell r="AQ4219">
            <v>26.88</v>
          </cell>
          <cell r="AR4219">
            <v>0</v>
          </cell>
          <cell r="AS4219">
            <v>53.76</v>
          </cell>
          <cell r="BA4219" t="str">
            <v>MECANICA</v>
          </cell>
        </row>
        <row r="4220">
          <cell r="G4220" t="str">
            <v>FALTA</v>
          </cell>
          <cell r="H4220" t="str">
            <v>006598</v>
          </cell>
          <cell r="AP4220" t="str">
            <v>PAGO</v>
          </cell>
          <cell r="AQ4220">
            <v>26.88</v>
          </cell>
          <cell r="AR4220">
            <v>0</v>
          </cell>
          <cell r="AS4220">
            <v>26.88</v>
          </cell>
          <cell r="BA4220" t="str">
            <v>MECANICA</v>
          </cell>
        </row>
        <row r="4221">
          <cell r="G4221" t="str">
            <v>FALTA</v>
          </cell>
          <cell r="H4221" t="str">
            <v>006598</v>
          </cell>
          <cell r="AP4221" t="str">
            <v>ENTRADA DE NF</v>
          </cell>
          <cell r="AQ4221">
            <v>8.34</v>
          </cell>
          <cell r="AR4221">
            <v>0</v>
          </cell>
          <cell r="AS4221">
            <v>8.34</v>
          </cell>
          <cell r="BA4221" t="str">
            <v>MECANICA</v>
          </cell>
        </row>
        <row r="4222">
          <cell r="G4222" t="str">
            <v>SEPARADO</v>
          </cell>
          <cell r="H4222" t="str">
            <v>006598</v>
          </cell>
          <cell r="AP4222" t="str">
            <v>PA</v>
          </cell>
          <cell r="AQ4222">
            <v>26.88</v>
          </cell>
          <cell r="AR4222">
            <v>0</v>
          </cell>
          <cell r="AS4222">
            <v>26.88</v>
          </cell>
          <cell r="BA4222" t="str">
            <v>MECANICA</v>
          </cell>
        </row>
        <row r="4223">
          <cell r="G4223" t="str">
            <v>FALTA</v>
          </cell>
          <cell r="H4223" t="str">
            <v>006598</v>
          </cell>
          <cell r="AP4223" t="str">
            <v>PAGO</v>
          </cell>
          <cell r="AQ4223">
            <v>26.88</v>
          </cell>
          <cell r="AR4223">
            <v>0</v>
          </cell>
          <cell r="AS4223">
            <v>53.76</v>
          </cell>
          <cell r="BA4223" t="str">
            <v>MECANICA</v>
          </cell>
        </row>
        <row r="4224">
          <cell r="G4224" t="str">
            <v>SEPARADO</v>
          </cell>
          <cell r="H4224" t="str">
            <v>006598</v>
          </cell>
          <cell r="AP4224" t="str">
            <v>PA</v>
          </cell>
          <cell r="AQ4224">
            <v>26.88</v>
          </cell>
          <cell r="AR4224">
            <v>0</v>
          </cell>
          <cell r="AS4224">
            <v>26.88</v>
          </cell>
          <cell r="BA4224" t="str">
            <v>MECANICA</v>
          </cell>
        </row>
        <row r="4225">
          <cell r="G4225" t="str">
            <v>FALTA</v>
          </cell>
          <cell r="H4225" t="str">
            <v>006598</v>
          </cell>
          <cell r="AP4225" t="str">
            <v>PAGO</v>
          </cell>
          <cell r="AQ4225">
            <v>26.88</v>
          </cell>
          <cell r="AR4225">
            <v>0</v>
          </cell>
          <cell r="AS4225">
            <v>26.88</v>
          </cell>
          <cell r="BA4225" t="str">
            <v>MECANICA</v>
          </cell>
        </row>
        <row r="4226">
          <cell r="G4226" t="str">
            <v>FALTA</v>
          </cell>
          <cell r="H4226" t="str">
            <v>006598</v>
          </cell>
          <cell r="AP4226" t="str">
            <v>PAGO</v>
          </cell>
          <cell r="AQ4226">
            <v>26.88</v>
          </cell>
          <cell r="AR4226">
            <v>0</v>
          </cell>
          <cell r="AS4226">
            <v>26.88</v>
          </cell>
          <cell r="BA4226" t="str">
            <v>MECANICA</v>
          </cell>
        </row>
        <row r="4227">
          <cell r="G4227" t="str">
            <v>FALTA</v>
          </cell>
          <cell r="H4227" t="str">
            <v>006598</v>
          </cell>
          <cell r="AP4227" t="str">
            <v>PAGO</v>
          </cell>
          <cell r="AQ4227">
            <v>26.88</v>
          </cell>
          <cell r="AR4227">
            <v>0</v>
          </cell>
          <cell r="AS4227">
            <v>26.88</v>
          </cell>
          <cell r="BA4227" t="str">
            <v>MECANICA</v>
          </cell>
        </row>
        <row r="4228">
          <cell r="G4228" t="str">
            <v>SEPARADO</v>
          </cell>
          <cell r="H4228" t="str">
            <v>006598</v>
          </cell>
          <cell r="AP4228" t="str">
            <v>PA</v>
          </cell>
          <cell r="AQ4228">
            <v>26.88</v>
          </cell>
          <cell r="AR4228">
            <v>0</v>
          </cell>
          <cell r="AS4228">
            <v>26.88</v>
          </cell>
          <cell r="BA4228" t="str">
            <v>MECANICA</v>
          </cell>
        </row>
        <row r="4229">
          <cell r="G4229" t="str">
            <v>FALTA</v>
          </cell>
          <cell r="H4229" t="str">
            <v>006598</v>
          </cell>
          <cell r="AP4229" t="str">
            <v>PAGO</v>
          </cell>
          <cell r="AQ4229">
            <v>4.1500000000000004</v>
          </cell>
          <cell r="AR4229">
            <v>0</v>
          </cell>
          <cell r="AS4229">
            <v>8.3000000000000007</v>
          </cell>
          <cell r="BA4229" t="str">
            <v>MECANICA</v>
          </cell>
        </row>
        <row r="4230">
          <cell r="G4230" t="str">
            <v>FALTA</v>
          </cell>
          <cell r="H4230" t="str">
            <v>006598</v>
          </cell>
          <cell r="AP4230" t="str">
            <v>ENTRADA DE NF</v>
          </cell>
          <cell r="AQ4230">
            <v>1.1000000000000001</v>
          </cell>
          <cell r="AR4230">
            <v>0</v>
          </cell>
          <cell r="AS4230">
            <v>2.2000000000000002</v>
          </cell>
          <cell r="BA4230" t="str">
            <v>KANBAN</v>
          </cell>
        </row>
        <row r="4231">
          <cell r="G4231" t="str">
            <v>FALTA</v>
          </cell>
          <cell r="H4231" t="str">
            <v>006598</v>
          </cell>
          <cell r="AP4231" t="str">
            <v>PAGO</v>
          </cell>
          <cell r="AQ4231">
            <v>88.15</v>
          </cell>
          <cell r="AR4231">
            <v>0</v>
          </cell>
          <cell r="AS4231">
            <v>88.15</v>
          </cell>
          <cell r="BA4231" t="str">
            <v>MECANICA</v>
          </cell>
        </row>
        <row r="4232">
          <cell r="G4232" t="str">
            <v>SEPARADO</v>
          </cell>
          <cell r="H4232" t="str">
            <v>006598</v>
          </cell>
          <cell r="AP4232" t="str">
            <v>PAGO</v>
          </cell>
          <cell r="AQ4232">
            <v>62.82</v>
          </cell>
          <cell r="AR4232">
            <v>0</v>
          </cell>
          <cell r="AS4232">
            <v>62.82</v>
          </cell>
          <cell r="BA4232" t="str">
            <v>MECANICA</v>
          </cell>
        </row>
        <row r="4233">
          <cell r="G4233" t="str">
            <v>FALTA</v>
          </cell>
          <cell r="H4233" t="str">
            <v>006598</v>
          </cell>
          <cell r="AP4233" t="str">
            <v>PAGO</v>
          </cell>
          <cell r="AQ4233">
            <v>27.95</v>
          </cell>
          <cell r="AR4233">
            <v>6.5000000000000002E-2</v>
          </cell>
          <cell r="AS4233">
            <v>29.766749999999998</v>
          </cell>
          <cell r="BA4233" t="str">
            <v>ELETRICA</v>
          </cell>
        </row>
        <row r="4234">
          <cell r="G4234" t="str">
            <v>SEPARADO</v>
          </cell>
          <cell r="H4234" t="str">
            <v>006598</v>
          </cell>
          <cell r="AP4234" t="str">
            <v>PAGO</v>
          </cell>
          <cell r="AQ4234">
            <v>1.02</v>
          </cell>
          <cell r="AR4234">
            <v>9.7500000000000003E-2</v>
          </cell>
          <cell r="AS4234">
            <v>3.3583500000000002</v>
          </cell>
          <cell r="BA4234" t="str">
            <v>ELETRICA</v>
          </cell>
        </row>
        <row r="4235">
          <cell r="G4235" t="str">
            <v>SEPARADO</v>
          </cell>
          <cell r="H4235" t="str">
            <v>006598</v>
          </cell>
          <cell r="AP4235" t="str">
            <v>PA</v>
          </cell>
          <cell r="AQ4235">
            <v>0</v>
          </cell>
          <cell r="AS4235">
            <v>0</v>
          </cell>
          <cell r="BA4235" t="str">
            <v>ELETRICA</v>
          </cell>
        </row>
        <row r="4236">
          <cell r="G4236" t="str">
            <v>SEPARADO</v>
          </cell>
          <cell r="H4236" t="str">
            <v>006598</v>
          </cell>
          <cell r="AP4236" t="str">
            <v>PA</v>
          </cell>
          <cell r="AQ4236">
            <v>10.2811</v>
          </cell>
          <cell r="AS4236">
            <v>5.1405500000000002</v>
          </cell>
          <cell r="BA4236" t="str">
            <v>KANBAN</v>
          </cell>
        </row>
        <row r="4237">
          <cell r="G4237" t="str">
            <v>FALTA</v>
          </cell>
          <cell r="H4237" t="str">
            <v>006598</v>
          </cell>
          <cell r="AP4237" t="str">
            <v>PAGO</v>
          </cell>
          <cell r="AQ4237">
            <v>40.83</v>
          </cell>
          <cell r="AR4237">
            <v>9.7500000000000003E-2</v>
          </cell>
          <cell r="AS4237">
            <v>44.810924999999997</v>
          </cell>
          <cell r="BA4237" t="e">
            <v>#N/A</v>
          </cell>
        </row>
        <row r="4238">
          <cell r="G4238" t="str">
            <v>SEPARADO</v>
          </cell>
          <cell r="H4238" t="str">
            <v>006598</v>
          </cell>
          <cell r="AP4238" t="str">
            <v>FATURAMENTO</v>
          </cell>
          <cell r="AQ4238">
            <v>27.02</v>
          </cell>
          <cell r="AR4238">
            <v>0</v>
          </cell>
          <cell r="AS4238">
            <v>27.02</v>
          </cell>
          <cell r="BA4238" t="e">
            <v>#N/A</v>
          </cell>
        </row>
        <row r="4239">
          <cell r="G4239" t="str">
            <v>SEPARADO</v>
          </cell>
          <cell r="H4239" t="str">
            <v>006598</v>
          </cell>
          <cell r="AP4239" t="str">
            <v>PA</v>
          </cell>
          <cell r="AQ4239">
            <v>48.61</v>
          </cell>
          <cell r="AS4239">
            <v>97.22</v>
          </cell>
          <cell r="BA4239" t="str">
            <v>ELETRICA</v>
          </cell>
        </row>
        <row r="4240">
          <cell r="G4240" t="str">
            <v>SEPARADO</v>
          </cell>
          <cell r="H4240" t="str">
            <v>006598</v>
          </cell>
          <cell r="AP4240" t="str">
            <v>PA</v>
          </cell>
          <cell r="AQ4240">
            <v>35</v>
          </cell>
          <cell r="AS4240">
            <v>35</v>
          </cell>
          <cell r="BA4240" t="e">
            <v>#N/A</v>
          </cell>
        </row>
        <row r="4241">
          <cell r="G4241" t="str">
            <v>SEPARADO</v>
          </cell>
          <cell r="H4241" t="str">
            <v>006598</v>
          </cell>
          <cell r="AP4241" t="str">
            <v>PA</v>
          </cell>
          <cell r="AQ4241">
            <v>5.86</v>
          </cell>
          <cell r="AR4241">
            <v>0</v>
          </cell>
          <cell r="AS4241">
            <v>23.44</v>
          </cell>
          <cell r="BA4241" t="e">
            <v>#N/A</v>
          </cell>
        </row>
        <row r="4242">
          <cell r="G4242" t="str">
            <v>FALTA</v>
          </cell>
          <cell r="H4242" t="str">
            <v>006598</v>
          </cell>
          <cell r="AP4242" t="str">
            <v>FATURAMENTO</v>
          </cell>
          <cell r="AQ4242">
            <v>842.74</v>
          </cell>
          <cell r="AR4242">
            <v>9.7500000000000003E-2</v>
          </cell>
          <cell r="AS4242">
            <v>924.90715</v>
          </cell>
          <cell r="BA4242" t="e">
            <v>#N/A</v>
          </cell>
        </row>
        <row r="4243">
          <cell r="G4243" t="str">
            <v>SEPARADO</v>
          </cell>
          <cell r="H4243" t="str">
            <v>006598</v>
          </cell>
          <cell r="AP4243" t="str">
            <v>PA</v>
          </cell>
          <cell r="AQ4243">
            <v>466.33</v>
          </cell>
          <cell r="AR4243">
            <v>0</v>
          </cell>
          <cell r="AS4243">
            <v>466.33</v>
          </cell>
          <cell r="BA4243" t="e">
            <v>#N/A</v>
          </cell>
        </row>
        <row r="4244">
          <cell r="G4244" t="str">
            <v>FALTA</v>
          </cell>
          <cell r="H4244" t="str">
            <v>006598</v>
          </cell>
          <cell r="AP4244" t="str">
            <v>PAGO</v>
          </cell>
          <cell r="AQ4244">
            <v>5.55</v>
          </cell>
          <cell r="AR4244">
            <v>9.7500000000000003E-2</v>
          </cell>
          <cell r="AS4244">
            <v>6.0911249999999999</v>
          </cell>
          <cell r="BA4244" t="str">
            <v>SHEET METAL</v>
          </cell>
        </row>
        <row r="4245">
          <cell r="G4245" t="str">
            <v>FALTA</v>
          </cell>
          <cell r="H4245" t="str">
            <v>006598</v>
          </cell>
          <cell r="AP4245" t="str">
            <v>PAGO</v>
          </cell>
          <cell r="AQ4245">
            <v>9.33</v>
          </cell>
          <cell r="AR4245">
            <v>9.7500000000000003E-2</v>
          </cell>
          <cell r="AS4245">
            <v>10.239675</v>
          </cell>
          <cell r="BA4245" t="str">
            <v>ELETRICA</v>
          </cell>
        </row>
        <row r="4246">
          <cell r="G4246" t="str">
            <v>FALTA</v>
          </cell>
          <cell r="H4246" t="str">
            <v>006598</v>
          </cell>
          <cell r="AP4246" t="str">
            <v>PAGO</v>
          </cell>
          <cell r="AQ4246">
            <v>40.97</v>
          </cell>
          <cell r="AR4246">
            <v>9.7500000000000003E-2</v>
          </cell>
          <cell r="AS4246">
            <v>44.964574999999996</v>
          </cell>
          <cell r="BA4246" t="str">
            <v>ELETRICA</v>
          </cell>
        </row>
        <row r="4247">
          <cell r="G4247" t="str">
            <v>FÁBRICA</v>
          </cell>
          <cell r="H4247" t="str">
            <v>006598</v>
          </cell>
          <cell r="AP4247" t="str">
            <v>PA</v>
          </cell>
          <cell r="AQ4247">
            <v>25.7</v>
          </cell>
          <cell r="AS4247">
            <v>25.7</v>
          </cell>
          <cell r="BA4247" t="str">
            <v>ELETRICA</v>
          </cell>
        </row>
        <row r="4248">
          <cell r="G4248" t="str">
            <v>SEPARADO</v>
          </cell>
          <cell r="H4248" t="str">
            <v>006598</v>
          </cell>
          <cell r="AP4248" t="str">
            <v>PA</v>
          </cell>
          <cell r="AQ4248">
            <v>2.4971000000000001</v>
          </cell>
          <cell r="AR4248">
            <v>0</v>
          </cell>
          <cell r="AS4248">
            <v>60.679530000000007</v>
          </cell>
          <cell r="BA4248" t="e">
            <v>#N/A</v>
          </cell>
        </row>
        <row r="4249">
          <cell r="G4249" t="str">
            <v>SEPARADO</v>
          </cell>
          <cell r="H4249" t="str">
            <v>006598</v>
          </cell>
          <cell r="AP4249" t="str">
            <v>PA</v>
          </cell>
          <cell r="AQ4249">
            <v>16.100000000000001</v>
          </cell>
          <cell r="AS4249">
            <v>16.100000000000001</v>
          </cell>
          <cell r="BA4249" t="str">
            <v>KANBAN</v>
          </cell>
        </row>
        <row r="4250">
          <cell r="G4250" t="str">
            <v>SEPARADO</v>
          </cell>
          <cell r="H4250" t="str">
            <v>006598</v>
          </cell>
          <cell r="AP4250" t="str">
            <v>PA</v>
          </cell>
          <cell r="AQ4250">
            <v>16.39</v>
          </cell>
          <cell r="AS4250">
            <v>16.39</v>
          </cell>
          <cell r="BA4250" t="str">
            <v>KANBAN</v>
          </cell>
        </row>
        <row r="4251">
          <cell r="G4251" t="str">
            <v>SEPARADO</v>
          </cell>
          <cell r="H4251" t="str">
            <v>006598</v>
          </cell>
          <cell r="AP4251" t="str">
            <v>PAGO</v>
          </cell>
          <cell r="AQ4251">
            <v>1.9</v>
          </cell>
          <cell r="AR4251">
            <v>9.7500000000000003E-2</v>
          </cell>
          <cell r="AS4251">
            <v>14.596749999999998</v>
          </cell>
          <cell r="BA4251" t="e">
            <v>#N/A</v>
          </cell>
        </row>
        <row r="4252">
          <cell r="G4252" t="str">
            <v>RETIRADO</v>
          </cell>
          <cell r="H4252" t="str">
            <v>006598</v>
          </cell>
          <cell r="AP4252" t="str">
            <v>PAGO</v>
          </cell>
          <cell r="AQ4252">
            <v>7.42</v>
          </cell>
          <cell r="AR4252">
            <v>9.7500000000000003E-2</v>
          </cell>
          <cell r="AS4252">
            <v>8.1434499999999996</v>
          </cell>
          <cell r="BA4252" t="e">
            <v>#N/A</v>
          </cell>
        </row>
        <row r="4253">
          <cell r="G4253" t="str">
            <v>SEPARADO</v>
          </cell>
          <cell r="H4253" t="str">
            <v>006598</v>
          </cell>
          <cell r="AP4253" t="str">
            <v>PAGO</v>
          </cell>
          <cell r="AQ4253">
            <v>2.0099999999999998</v>
          </cell>
          <cell r="AR4253">
            <v>9.7500000000000003E-2</v>
          </cell>
          <cell r="AS4253">
            <v>2.2059749999999996</v>
          </cell>
          <cell r="BA4253" t="e">
            <v>#N/A</v>
          </cell>
        </row>
        <row r="4254">
          <cell r="G4254" t="str">
            <v>SEPARADO</v>
          </cell>
          <cell r="H4254" t="str">
            <v>006598</v>
          </cell>
          <cell r="AP4254" t="str">
            <v>PAGO</v>
          </cell>
          <cell r="AQ4254">
            <v>1.38</v>
          </cell>
          <cell r="AR4254">
            <v>9.7500000000000003E-2</v>
          </cell>
          <cell r="AS4254">
            <v>3.0290999999999997</v>
          </cell>
          <cell r="BA4254" t="e">
            <v>#N/A</v>
          </cell>
        </row>
        <row r="4255">
          <cell r="G4255" t="str">
            <v>FALTA</v>
          </cell>
          <cell r="H4255" t="str">
            <v>006598</v>
          </cell>
          <cell r="AP4255" t="str">
            <v>PAGO</v>
          </cell>
          <cell r="AQ4255">
            <v>2.06</v>
          </cell>
          <cell r="AR4255">
            <v>9.7500000000000003E-2</v>
          </cell>
          <cell r="AS4255">
            <v>2.26085</v>
          </cell>
          <cell r="BA4255" t="e">
            <v>#N/A</v>
          </cell>
        </row>
        <row r="4256">
          <cell r="G4256" t="str">
            <v>SEPARADO</v>
          </cell>
          <cell r="H4256" t="str">
            <v>006598</v>
          </cell>
          <cell r="AP4256" t="str">
            <v>PA</v>
          </cell>
          <cell r="AQ4256">
            <v>170.95160000000001</v>
          </cell>
          <cell r="AR4256">
            <v>0</v>
          </cell>
          <cell r="AS4256">
            <v>34.190320000000007</v>
          </cell>
          <cell r="BA4256" t="str">
            <v>ELETRICA</v>
          </cell>
        </row>
        <row r="4257">
          <cell r="G4257" t="str">
            <v>FALTA</v>
          </cell>
          <cell r="H4257" t="str">
            <v>006598</v>
          </cell>
          <cell r="AP4257" t="str">
            <v>PAGO</v>
          </cell>
          <cell r="AQ4257">
            <v>92.68</v>
          </cell>
          <cell r="AR4257">
            <v>9.7500000000000003E-2</v>
          </cell>
          <cell r="AS4257">
            <v>101.7163</v>
          </cell>
          <cell r="BA4257" t="str">
            <v>ELETRICA</v>
          </cell>
        </row>
        <row r="4258">
          <cell r="G4258" t="str">
            <v>FALTA</v>
          </cell>
          <cell r="H4258" t="str">
            <v>006598</v>
          </cell>
          <cell r="AP4258" t="str">
            <v>PAGO</v>
          </cell>
          <cell r="AQ4258">
            <v>756.87</v>
          </cell>
          <cell r="AR4258">
            <v>3.2500000000000001E-2</v>
          </cell>
          <cell r="AS4258">
            <v>1562.9365499999999</v>
          </cell>
          <cell r="BA4258" t="e">
            <v>#N/A</v>
          </cell>
        </row>
        <row r="4259">
          <cell r="G4259" t="str">
            <v>SEPARADO</v>
          </cell>
          <cell r="H4259" t="str">
            <v>006598</v>
          </cell>
          <cell r="AP4259" t="str">
            <v>PA</v>
          </cell>
          <cell r="AQ4259">
            <v>0</v>
          </cell>
          <cell r="AS4259">
            <v>0</v>
          </cell>
          <cell r="BA4259" t="e">
            <v>#N/A</v>
          </cell>
        </row>
        <row r="4260">
          <cell r="G4260" t="str">
            <v>SEPARADO</v>
          </cell>
          <cell r="H4260" t="str">
            <v>006598</v>
          </cell>
          <cell r="AP4260" t="str">
            <v>PA</v>
          </cell>
          <cell r="AQ4260">
            <v>53.25</v>
          </cell>
          <cell r="AS4260">
            <v>53.25</v>
          </cell>
          <cell r="BA4260" t="e">
            <v>#N/A</v>
          </cell>
        </row>
        <row r="4261">
          <cell r="G4261" t="str">
            <v>SEPARADO</v>
          </cell>
          <cell r="H4261" t="str">
            <v>006598</v>
          </cell>
          <cell r="AP4261" t="str">
            <v>PA</v>
          </cell>
          <cell r="AQ4261">
            <v>70.95</v>
          </cell>
          <cell r="AS4261">
            <v>53.212500000000006</v>
          </cell>
          <cell r="BA4261" t="str">
            <v>ELETRICA</v>
          </cell>
        </row>
        <row r="4262">
          <cell r="G4262" t="str">
            <v>SEPARADO</v>
          </cell>
          <cell r="H4262" t="str">
            <v>006598</v>
          </cell>
          <cell r="AP4262" t="str">
            <v>PA</v>
          </cell>
          <cell r="AQ4262">
            <v>0</v>
          </cell>
          <cell r="AS4262">
            <v>0</v>
          </cell>
          <cell r="BA4262" t="e">
            <v>#N/A</v>
          </cell>
        </row>
        <row r="4263">
          <cell r="G4263" t="str">
            <v>SEPARADO</v>
          </cell>
          <cell r="H4263" t="str">
            <v>006598</v>
          </cell>
          <cell r="AP4263" t="str">
            <v>PA</v>
          </cell>
          <cell r="AQ4263">
            <v>28.688400000000001</v>
          </cell>
          <cell r="AR4263">
            <v>9.7500000000000003E-2</v>
          </cell>
          <cell r="AS4263">
            <v>125.94207600000001</v>
          </cell>
          <cell r="BA4263" t="e">
            <v>#N/A</v>
          </cell>
        </row>
        <row r="4264">
          <cell r="G4264" t="str">
            <v>SEPARADO</v>
          </cell>
          <cell r="H4264" t="str">
            <v>006598</v>
          </cell>
          <cell r="AP4264" t="str">
            <v>PA</v>
          </cell>
          <cell r="AQ4264">
            <v>0</v>
          </cell>
          <cell r="AS4264">
            <v>0</v>
          </cell>
          <cell r="BA4264" t="e">
            <v>#N/A</v>
          </cell>
        </row>
        <row r="4265">
          <cell r="G4265" t="str">
            <v>FALTA</v>
          </cell>
          <cell r="H4265" t="str">
            <v>006598</v>
          </cell>
          <cell r="AP4265" t="str">
            <v>FATURAMENTO</v>
          </cell>
          <cell r="AQ4265">
            <v>0</v>
          </cell>
          <cell r="AR4265">
            <v>0</v>
          </cell>
          <cell r="AS4265">
            <v>0</v>
          </cell>
          <cell r="BA4265" t="str">
            <v>ELETRICA</v>
          </cell>
        </row>
        <row r="4266">
          <cell r="G4266" t="str">
            <v>FALTA</v>
          </cell>
          <cell r="H4266" t="str">
            <v>006598</v>
          </cell>
          <cell r="AP4266" t="str">
            <v>FATURAMENTO</v>
          </cell>
          <cell r="AQ4266">
            <v>0</v>
          </cell>
          <cell r="AR4266">
            <v>0</v>
          </cell>
          <cell r="AS4266">
            <v>0</v>
          </cell>
          <cell r="BA4266" t="str">
            <v>SHEET METAL</v>
          </cell>
        </row>
        <row r="4267">
          <cell r="G4267" t="str">
            <v>SEPARADO</v>
          </cell>
          <cell r="H4267" t="str">
            <v>006598</v>
          </cell>
          <cell r="AP4267" t="str">
            <v>FATURAMENTO</v>
          </cell>
          <cell r="AQ4267">
            <v>24.125</v>
          </cell>
          <cell r="AR4267">
            <v>0</v>
          </cell>
          <cell r="AS4267">
            <v>24.125</v>
          </cell>
          <cell r="BA4267" t="e">
            <v>#N/A</v>
          </cell>
        </row>
        <row r="4268">
          <cell r="G4268" t="str">
            <v>SEPARADO</v>
          </cell>
          <cell r="H4268" t="str">
            <v>006598</v>
          </cell>
          <cell r="AP4268" t="str">
            <v>FATURAMENTO</v>
          </cell>
          <cell r="AQ4268">
            <v>24.125</v>
          </cell>
          <cell r="AR4268">
            <v>0</v>
          </cell>
          <cell r="AS4268">
            <v>48.25</v>
          </cell>
          <cell r="BA4268" t="e">
            <v>#N/A</v>
          </cell>
        </row>
        <row r="4269">
          <cell r="G4269" t="str">
            <v>SEPARADO</v>
          </cell>
          <cell r="H4269" t="str">
            <v>006598</v>
          </cell>
          <cell r="AP4269" t="str">
            <v>FATURAMENTO</v>
          </cell>
          <cell r="AQ4269">
            <v>627.25</v>
          </cell>
          <cell r="AR4269">
            <v>0</v>
          </cell>
          <cell r="AS4269">
            <v>627.25</v>
          </cell>
          <cell r="BA4269" t="e">
            <v>#N/A</v>
          </cell>
        </row>
        <row r="4270">
          <cell r="G4270" t="str">
            <v>SEPARADO</v>
          </cell>
          <cell r="H4270" t="str">
            <v>006598</v>
          </cell>
          <cell r="AP4270" t="str">
            <v>PA</v>
          </cell>
          <cell r="AQ4270">
            <v>0</v>
          </cell>
          <cell r="AS4270">
            <v>0</v>
          </cell>
          <cell r="BA4270" t="e">
            <v>#N/A</v>
          </cell>
        </row>
        <row r="4271">
          <cell r="G4271" t="str">
            <v>FALTA</v>
          </cell>
          <cell r="H4271" t="str">
            <v>006598</v>
          </cell>
          <cell r="AP4271" t="str">
            <v>PAGO</v>
          </cell>
          <cell r="AQ4271">
            <v>10</v>
          </cell>
          <cell r="AR4271">
            <v>0</v>
          </cell>
          <cell r="AS4271">
            <v>10</v>
          </cell>
          <cell r="BA4271" t="e">
            <v>#N/A</v>
          </cell>
        </row>
        <row r="4272">
          <cell r="G4272" t="str">
            <v>FALTA</v>
          </cell>
          <cell r="H4272" t="str">
            <v>006598</v>
          </cell>
          <cell r="AP4272" t="str">
            <v>PAGO</v>
          </cell>
          <cell r="AQ4272">
            <v>9.85</v>
          </cell>
          <cell r="AR4272">
            <v>0</v>
          </cell>
          <cell r="AS4272">
            <v>9.85</v>
          </cell>
          <cell r="BA4272" t="e">
            <v>#N/A</v>
          </cell>
        </row>
        <row r="4273">
          <cell r="G4273" t="str">
            <v>FALTA</v>
          </cell>
          <cell r="H4273" t="str">
            <v>006598</v>
          </cell>
          <cell r="AP4273" t="str">
            <v>FATURAMENTO</v>
          </cell>
          <cell r="AQ4273">
            <v>995.11</v>
          </cell>
          <cell r="AR4273">
            <v>6.5000000000000002E-2</v>
          </cell>
          <cell r="AS4273">
            <v>1059.79215</v>
          </cell>
          <cell r="BA4273" t="str">
            <v>ELETRICA</v>
          </cell>
        </row>
        <row r="4274">
          <cell r="G4274" t="str">
            <v>SEPARADO</v>
          </cell>
          <cell r="H4274" t="str">
            <v>006600</v>
          </cell>
          <cell r="AP4274" t="str">
            <v>PA</v>
          </cell>
          <cell r="AQ4274">
            <v>210.79</v>
          </cell>
          <cell r="AS4274">
            <v>210.79</v>
          </cell>
          <cell r="BA4274" t="str">
            <v>ELETRICA</v>
          </cell>
        </row>
        <row r="4275">
          <cell r="G4275" t="str">
            <v>SEPARADO</v>
          </cell>
          <cell r="H4275" t="str">
            <v>006600</v>
          </cell>
          <cell r="AP4275" t="str">
            <v>PA</v>
          </cell>
          <cell r="AQ4275">
            <v>0</v>
          </cell>
          <cell r="AS4275">
            <v>0</v>
          </cell>
          <cell r="BA4275" t="e">
            <v>#N/A</v>
          </cell>
        </row>
        <row r="4276">
          <cell r="G4276" t="str">
            <v>SEPARADO</v>
          </cell>
          <cell r="H4276" t="str">
            <v>006600</v>
          </cell>
          <cell r="AP4276" t="str">
            <v>PA</v>
          </cell>
          <cell r="AQ4276">
            <v>53.25</v>
          </cell>
          <cell r="AS4276">
            <v>149.1</v>
          </cell>
          <cell r="BA4276" t="e">
            <v>#N/A</v>
          </cell>
        </row>
        <row r="4277">
          <cell r="G4277" t="str">
            <v>SEPARADO</v>
          </cell>
          <cell r="H4277" t="str">
            <v>006600</v>
          </cell>
          <cell r="AP4277" t="str">
            <v>PA</v>
          </cell>
          <cell r="AQ4277">
            <v>26.9</v>
          </cell>
          <cell r="AR4277">
            <v>0</v>
          </cell>
          <cell r="AS4277">
            <v>53.8</v>
          </cell>
          <cell r="BA4277" t="str">
            <v>ELETRICA</v>
          </cell>
        </row>
        <row r="4278">
          <cell r="G4278" t="str">
            <v>SEPARADO</v>
          </cell>
          <cell r="H4278" t="str">
            <v>006600</v>
          </cell>
          <cell r="AP4278" t="str">
            <v>FATURAMENTO</v>
          </cell>
          <cell r="AQ4278">
            <v>33.774999999999999</v>
          </cell>
          <cell r="AR4278">
            <v>0</v>
          </cell>
          <cell r="AS4278">
            <v>135.1</v>
          </cell>
          <cell r="BA4278">
            <v>0</v>
          </cell>
        </row>
        <row r="4279">
          <cell r="G4279" t="str">
            <v>FALTA</v>
          </cell>
          <cell r="H4279" t="str">
            <v>006600</v>
          </cell>
          <cell r="AP4279" t="str">
            <v>PAGO</v>
          </cell>
          <cell r="AQ4279">
            <v>26.88</v>
          </cell>
          <cell r="AR4279">
            <v>0</v>
          </cell>
          <cell r="AS4279">
            <v>26.88</v>
          </cell>
          <cell r="BA4279" t="str">
            <v>MECANICA</v>
          </cell>
        </row>
        <row r="4280">
          <cell r="G4280" t="str">
            <v>SEPARADO</v>
          </cell>
          <cell r="H4280" t="str">
            <v>006600</v>
          </cell>
          <cell r="AP4280" t="str">
            <v>PA</v>
          </cell>
          <cell r="AQ4280">
            <v>0</v>
          </cell>
          <cell r="AS4280">
            <v>0</v>
          </cell>
          <cell r="BA4280" t="e">
            <v>#N/A</v>
          </cell>
        </row>
        <row r="4281">
          <cell r="G4281" t="str">
            <v>KANBAN</v>
          </cell>
          <cell r="H4281" t="str">
            <v>006600</v>
          </cell>
          <cell r="AP4281" t="str">
            <v>PA</v>
          </cell>
          <cell r="AQ4281">
            <v>1.1499999999999999</v>
          </cell>
          <cell r="AS4281">
            <v>23</v>
          </cell>
          <cell r="BA4281" t="e">
            <v>#N/A</v>
          </cell>
        </row>
        <row r="4282">
          <cell r="G4282" t="str">
            <v>FALTA</v>
          </cell>
          <cell r="H4282" t="str">
            <v>006600</v>
          </cell>
          <cell r="AP4282" t="str">
            <v>FATURAMENTO</v>
          </cell>
          <cell r="AQ4282">
            <v>24.125</v>
          </cell>
          <cell r="AR4282">
            <v>0</v>
          </cell>
          <cell r="AS4282">
            <v>48.25</v>
          </cell>
          <cell r="BA4282" t="str">
            <v>MECANICA</v>
          </cell>
        </row>
        <row r="4283">
          <cell r="G4283" t="str">
            <v>SEPARADO</v>
          </cell>
          <cell r="H4283" t="str">
            <v>006600</v>
          </cell>
          <cell r="AP4283" t="str">
            <v>PA</v>
          </cell>
          <cell r="AQ4283">
            <v>8548.9321</v>
          </cell>
          <cell r="AS4283">
            <v>8548.9321</v>
          </cell>
          <cell r="BA4283" t="str">
            <v>ELETRICA</v>
          </cell>
        </row>
        <row r="4284">
          <cell r="G4284" t="str">
            <v>FALTA</v>
          </cell>
          <cell r="H4284" t="str">
            <v>006600</v>
          </cell>
          <cell r="AP4284" t="str">
            <v>PAGO</v>
          </cell>
          <cell r="AQ4284">
            <v>4.1500000000000004</v>
          </cell>
          <cell r="AR4284">
            <v>0</v>
          </cell>
          <cell r="AS4284">
            <v>16.600000000000001</v>
          </cell>
          <cell r="BA4284" t="str">
            <v>MECANICA</v>
          </cell>
        </row>
        <row r="4285">
          <cell r="G4285" t="str">
            <v>SEPARADO</v>
          </cell>
          <cell r="H4285" t="str">
            <v>006600</v>
          </cell>
          <cell r="AP4285" t="str">
            <v>PAGO</v>
          </cell>
          <cell r="AQ4285">
            <v>28</v>
          </cell>
          <cell r="AR4285">
            <v>6.5000000000000002E-2</v>
          </cell>
          <cell r="AS4285">
            <v>29.82</v>
          </cell>
          <cell r="BA4285" t="str">
            <v>MECANICA</v>
          </cell>
        </row>
        <row r="4286">
          <cell r="G4286" t="str">
            <v>FÁBRICA</v>
          </cell>
          <cell r="H4286" t="str">
            <v>006600</v>
          </cell>
          <cell r="AP4286" t="str">
            <v>PA</v>
          </cell>
          <cell r="AQ4286">
            <v>5</v>
          </cell>
          <cell r="AR4286">
            <v>0</v>
          </cell>
          <cell r="AS4286">
            <v>5</v>
          </cell>
          <cell r="BA4286" t="str">
            <v>MECANICA</v>
          </cell>
        </row>
        <row r="4287">
          <cell r="G4287" t="str">
            <v>FÁBRICA</v>
          </cell>
          <cell r="H4287" t="str">
            <v>006600</v>
          </cell>
          <cell r="AP4287" t="str">
            <v>PA</v>
          </cell>
          <cell r="AQ4287">
            <v>6</v>
          </cell>
          <cell r="AR4287">
            <v>0</v>
          </cell>
          <cell r="AS4287">
            <v>6</v>
          </cell>
          <cell r="BA4287" t="str">
            <v>MECANICA</v>
          </cell>
        </row>
        <row r="4288">
          <cell r="G4288" t="str">
            <v>KANBAN</v>
          </cell>
          <cell r="H4288" t="str">
            <v>006600</v>
          </cell>
          <cell r="AP4288" t="str">
            <v>PA</v>
          </cell>
          <cell r="AQ4288">
            <v>102.78</v>
          </cell>
          <cell r="AS4288">
            <v>61.667999999999999</v>
          </cell>
          <cell r="BA4288" t="str">
            <v>KANBAN</v>
          </cell>
        </row>
        <row r="4289">
          <cell r="G4289" t="str">
            <v>KANBAN</v>
          </cell>
          <cell r="H4289" t="str">
            <v>006600</v>
          </cell>
          <cell r="AP4289" t="str">
            <v>PA</v>
          </cell>
          <cell r="AQ4289">
            <v>138.6</v>
          </cell>
          <cell r="AS4289">
            <v>83.16</v>
          </cell>
          <cell r="BA4289" t="str">
            <v>KANBAN</v>
          </cell>
        </row>
        <row r="4290">
          <cell r="G4290" t="str">
            <v>SEPARADO</v>
          </cell>
          <cell r="H4290" t="str">
            <v>006600</v>
          </cell>
          <cell r="AP4290" t="str">
            <v>PA</v>
          </cell>
          <cell r="AQ4290">
            <v>25322.58</v>
          </cell>
          <cell r="AR4290">
            <v>0</v>
          </cell>
          <cell r="AS4290">
            <v>25322.58</v>
          </cell>
          <cell r="BA4290" t="str">
            <v>MOTOR</v>
          </cell>
        </row>
        <row r="4291">
          <cell r="G4291" t="str">
            <v>SEPARADO</v>
          </cell>
          <cell r="H4291" t="str">
            <v>006600</v>
          </cell>
          <cell r="AP4291" t="str">
            <v>PA</v>
          </cell>
          <cell r="AQ4291">
            <v>10554.29</v>
          </cell>
          <cell r="AR4291">
            <v>0</v>
          </cell>
          <cell r="AS4291">
            <v>10554.29</v>
          </cell>
          <cell r="BA4291" t="str">
            <v>ALTERNADOR</v>
          </cell>
        </row>
        <row r="4292">
          <cell r="G4292" t="str">
            <v>FALTA</v>
          </cell>
          <cell r="H4292" t="str">
            <v>006600</v>
          </cell>
          <cell r="AP4292" t="str">
            <v>FATURAMENTO</v>
          </cell>
          <cell r="AQ4292">
            <v>900</v>
          </cell>
          <cell r="AR4292">
            <v>3.2500000000000001E-2</v>
          </cell>
          <cell r="AS4292">
            <v>929.25</v>
          </cell>
          <cell r="BA4292" t="e">
            <v>#N/A</v>
          </cell>
        </row>
        <row r="4293">
          <cell r="G4293" t="str">
            <v>SEPARADO</v>
          </cell>
          <cell r="H4293" t="str">
            <v>006600</v>
          </cell>
          <cell r="AP4293" t="str">
            <v>PA</v>
          </cell>
          <cell r="AQ4293">
            <v>48</v>
          </cell>
          <cell r="AR4293">
            <v>0</v>
          </cell>
          <cell r="AS4293">
            <v>48</v>
          </cell>
          <cell r="BA4293" t="str">
            <v>SHEET METAL</v>
          </cell>
        </row>
        <row r="4294">
          <cell r="G4294" t="str">
            <v>SEPARADO</v>
          </cell>
          <cell r="H4294" t="str">
            <v>006600</v>
          </cell>
          <cell r="AP4294" t="str">
            <v>FATURAMENTO</v>
          </cell>
          <cell r="AQ4294">
            <v>72.375</v>
          </cell>
          <cell r="AR4294">
            <v>0</v>
          </cell>
          <cell r="AS4294">
            <v>72.375</v>
          </cell>
          <cell r="BA4294" t="str">
            <v>MECANICA</v>
          </cell>
        </row>
        <row r="4295">
          <cell r="G4295" t="str">
            <v>SEPARADO</v>
          </cell>
          <cell r="H4295" t="str">
            <v>006600</v>
          </cell>
          <cell r="AP4295" t="str">
            <v>FATURAMENTO</v>
          </cell>
          <cell r="AQ4295">
            <v>33.774999999999999</v>
          </cell>
          <cell r="AR4295">
            <v>0</v>
          </cell>
          <cell r="AS4295">
            <v>67.55</v>
          </cell>
          <cell r="BA4295" t="str">
            <v>MECANICA</v>
          </cell>
        </row>
        <row r="4296">
          <cell r="G4296" t="str">
            <v>FALTA</v>
          </cell>
          <cell r="H4296" t="str">
            <v>006600</v>
          </cell>
          <cell r="AP4296" t="str">
            <v>PAGO</v>
          </cell>
          <cell r="AQ4296">
            <v>1563.79</v>
          </cell>
          <cell r="AR4296">
            <v>0</v>
          </cell>
          <cell r="AS4296">
            <v>1563.79</v>
          </cell>
          <cell r="BA4296" t="str">
            <v>MECANICA</v>
          </cell>
        </row>
        <row r="4297">
          <cell r="G4297" t="str">
            <v>SEPARADO</v>
          </cell>
          <cell r="H4297" t="str">
            <v>006600</v>
          </cell>
          <cell r="AP4297" t="str">
            <v>FATURAMENTO</v>
          </cell>
          <cell r="AQ4297">
            <v>33.774999999999999</v>
          </cell>
          <cell r="AR4297">
            <v>0</v>
          </cell>
          <cell r="AS4297">
            <v>67.55</v>
          </cell>
          <cell r="BA4297" t="str">
            <v>MECANICA</v>
          </cell>
        </row>
        <row r="4298">
          <cell r="G4298" t="str">
            <v>SEPARADO</v>
          </cell>
          <cell r="H4298" t="str">
            <v>006600</v>
          </cell>
          <cell r="AP4298" t="str">
            <v>FATURAMENTO</v>
          </cell>
          <cell r="AQ4298">
            <v>33.774999999999999</v>
          </cell>
          <cell r="AR4298">
            <v>0</v>
          </cell>
          <cell r="AS4298">
            <v>33.774999999999999</v>
          </cell>
          <cell r="BA4298" t="str">
            <v>SHEET METAL</v>
          </cell>
        </row>
        <row r="4299">
          <cell r="G4299" t="str">
            <v>FALTA</v>
          </cell>
          <cell r="H4299" t="str">
            <v>006600</v>
          </cell>
          <cell r="AP4299" t="str">
            <v>PAGO</v>
          </cell>
          <cell r="AQ4299">
            <v>145</v>
          </cell>
          <cell r="AR4299">
            <v>0</v>
          </cell>
          <cell r="AS4299">
            <v>145</v>
          </cell>
          <cell r="BA4299" t="str">
            <v>SHEET METAL</v>
          </cell>
        </row>
        <row r="4300">
          <cell r="G4300" t="str">
            <v>FALTA</v>
          </cell>
          <cell r="H4300" t="str">
            <v>006600</v>
          </cell>
          <cell r="AP4300" t="str">
            <v>PAGO</v>
          </cell>
          <cell r="AQ4300">
            <v>450</v>
          </cell>
          <cell r="AR4300">
            <v>0</v>
          </cell>
          <cell r="AS4300">
            <v>450</v>
          </cell>
          <cell r="BA4300" t="str">
            <v>ELETRICA</v>
          </cell>
        </row>
        <row r="4301">
          <cell r="G4301" t="str">
            <v>SEPARADO</v>
          </cell>
          <cell r="H4301" t="str">
            <v>006600</v>
          </cell>
          <cell r="AP4301" t="str">
            <v>FATURAMENTO</v>
          </cell>
          <cell r="AQ4301">
            <v>96.5</v>
          </cell>
          <cell r="AR4301">
            <v>0</v>
          </cell>
          <cell r="AS4301">
            <v>96.5</v>
          </cell>
          <cell r="BA4301" t="e">
            <v>#N/A</v>
          </cell>
        </row>
        <row r="4302">
          <cell r="G4302" t="str">
            <v>SEPARADO</v>
          </cell>
          <cell r="H4302" t="str">
            <v>006600</v>
          </cell>
          <cell r="AP4302" t="str">
            <v>FATURAMENTO</v>
          </cell>
          <cell r="AQ4302">
            <v>91.674999999999997</v>
          </cell>
          <cell r="AR4302">
            <v>0</v>
          </cell>
          <cell r="AS4302">
            <v>91.674999999999997</v>
          </cell>
          <cell r="BA4302" t="e">
            <v>#N/A</v>
          </cell>
        </row>
        <row r="4303">
          <cell r="G4303" t="str">
            <v>FALTA</v>
          </cell>
          <cell r="H4303" t="str">
            <v>006600</v>
          </cell>
          <cell r="AP4303" t="str">
            <v>FATURAMENTO</v>
          </cell>
          <cell r="AQ4303">
            <v>3377.5</v>
          </cell>
          <cell r="AR4303">
            <v>0</v>
          </cell>
          <cell r="AS4303">
            <v>3377.5</v>
          </cell>
          <cell r="BA4303" t="str">
            <v>CARENAGEM</v>
          </cell>
        </row>
        <row r="4304">
          <cell r="G4304" t="str">
            <v>SEPARADO</v>
          </cell>
          <cell r="H4304" t="str">
            <v>006600</v>
          </cell>
          <cell r="AP4304" t="str">
            <v>PAGO</v>
          </cell>
          <cell r="AQ4304">
            <v>1363.04</v>
          </cell>
          <cell r="AR4304">
            <v>6.5000000000000002E-2</v>
          </cell>
          <cell r="AS4304">
            <v>1451.6376</v>
          </cell>
          <cell r="BA4304" t="str">
            <v>MECANICA</v>
          </cell>
        </row>
        <row r="4305">
          <cell r="G4305" t="str">
            <v>SEPARADO</v>
          </cell>
          <cell r="H4305" t="str">
            <v>006600</v>
          </cell>
          <cell r="AP4305" t="str">
            <v>PAGO</v>
          </cell>
          <cell r="AQ4305">
            <v>772.34</v>
          </cell>
          <cell r="AR4305">
            <v>6.5000000000000002E-2</v>
          </cell>
          <cell r="AS4305">
            <v>822.5421</v>
          </cell>
          <cell r="BA4305" t="str">
            <v>MECANICA</v>
          </cell>
        </row>
        <row r="4306">
          <cell r="G4306" t="str">
            <v>SEPARADO</v>
          </cell>
          <cell r="H4306" t="str">
            <v>006600</v>
          </cell>
          <cell r="AP4306" t="str">
            <v>PAGO</v>
          </cell>
          <cell r="AQ4306">
            <v>209.6</v>
          </cell>
          <cell r="AR4306">
            <v>0</v>
          </cell>
          <cell r="AS4306">
            <v>209.6</v>
          </cell>
          <cell r="BA4306" t="str">
            <v>ELETRICA</v>
          </cell>
        </row>
        <row r="4307">
          <cell r="G4307" t="str">
            <v>SEPARADO</v>
          </cell>
          <cell r="H4307" t="str">
            <v>006600</v>
          </cell>
          <cell r="AP4307" t="str">
            <v>PA</v>
          </cell>
          <cell r="AQ4307">
            <v>441</v>
          </cell>
          <cell r="AR4307">
            <v>0</v>
          </cell>
          <cell r="AS4307">
            <v>441</v>
          </cell>
          <cell r="BA4307" t="str">
            <v>MECANICA</v>
          </cell>
        </row>
        <row r="4308">
          <cell r="G4308" t="str">
            <v>FALTA</v>
          </cell>
          <cell r="H4308" t="str">
            <v>006600</v>
          </cell>
          <cell r="AP4308" t="str">
            <v>PAGO</v>
          </cell>
          <cell r="AQ4308">
            <v>900</v>
          </cell>
          <cell r="AR4308">
            <v>3.2500000000000001E-2</v>
          </cell>
          <cell r="AS4308">
            <v>929.25</v>
          </cell>
          <cell r="BA4308" t="str">
            <v>MECANICA</v>
          </cell>
        </row>
        <row r="4309">
          <cell r="G4309" t="str">
            <v>FALTA</v>
          </cell>
          <cell r="H4309" t="str">
            <v>006600</v>
          </cell>
          <cell r="AP4309" t="str">
            <v>FATURAMENTO</v>
          </cell>
          <cell r="AQ4309">
            <v>965</v>
          </cell>
          <cell r="AR4309">
            <v>0</v>
          </cell>
          <cell r="AS4309">
            <v>965</v>
          </cell>
          <cell r="BA4309" t="str">
            <v>BASE</v>
          </cell>
        </row>
        <row r="4310">
          <cell r="G4310" t="str">
            <v>FALTA</v>
          </cell>
          <cell r="H4310" t="str">
            <v>006600</v>
          </cell>
          <cell r="AP4310" t="str">
            <v>PAGO</v>
          </cell>
          <cell r="AQ4310">
            <v>103.7</v>
          </cell>
          <cell r="AR4310">
            <v>0</v>
          </cell>
          <cell r="AS4310">
            <v>414.8</v>
          </cell>
          <cell r="BA4310" t="str">
            <v>MECANICA</v>
          </cell>
        </row>
        <row r="4311">
          <cell r="G4311" t="str">
            <v>SEPARADO</v>
          </cell>
          <cell r="H4311" t="str">
            <v>006600</v>
          </cell>
          <cell r="AP4311" t="str">
            <v>FATURAMENTO</v>
          </cell>
          <cell r="AQ4311">
            <v>241.25</v>
          </cell>
          <cell r="AR4311">
            <v>0</v>
          </cell>
          <cell r="AS4311">
            <v>241.25</v>
          </cell>
          <cell r="BA4311" t="e">
            <v>#N/A</v>
          </cell>
        </row>
        <row r="4312">
          <cell r="G4312" t="str">
            <v>SEPARADO</v>
          </cell>
          <cell r="H4312" t="str">
            <v>006600</v>
          </cell>
          <cell r="AP4312" t="str">
            <v>FATURAMENTO</v>
          </cell>
          <cell r="AQ4312">
            <v>241.25</v>
          </cell>
          <cell r="AR4312">
            <v>0</v>
          </cell>
          <cell r="AS4312">
            <v>241.25</v>
          </cell>
          <cell r="BA4312" t="e">
            <v>#N/A</v>
          </cell>
        </row>
        <row r="4313">
          <cell r="G4313" t="str">
            <v>SEPARADO</v>
          </cell>
          <cell r="H4313" t="str">
            <v>006600</v>
          </cell>
          <cell r="AP4313" t="str">
            <v>FATURAMENTO</v>
          </cell>
          <cell r="AQ4313">
            <v>731.47</v>
          </cell>
          <cell r="AR4313">
            <v>0</v>
          </cell>
          <cell r="AS4313">
            <v>731.47</v>
          </cell>
          <cell r="BA4313" t="e">
            <v>#N/A</v>
          </cell>
        </row>
        <row r="4314">
          <cell r="G4314" t="str">
            <v>SEPARADO</v>
          </cell>
          <cell r="H4314" t="str">
            <v>006600</v>
          </cell>
          <cell r="AP4314" t="str">
            <v>PA</v>
          </cell>
          <cell r="AQ4314">
            <v>6.4</v>
          </cell>
          <cell r="AR4314">
            <v>0</v>
          </cell>
          <cell r="AS4314">
            <v>19.200000000000003</v>
          </cell>
          <cell r="BA4314" t="str">
            <v>MECANICA</v>
          </cell>
        </row>
        <row r="4315">
          <cell r="G4315" t="str">
            <v>SEPARADO</v>
          </cell>
          <cell r="H4315" t="str">
            <v>006600</v>
          </cell>
          <cell r="AP4315" t="str">
            <v>FATURAMENTO</v>
          </cell>
          <cell r="AQ4315">
            <v>33.774999999999999</v>
          </cell>
          <cell r="AR4315">
            <v>0</v>
          </cell>
          <cell r="AS4315">
            <v>33.774999999999999</v>
          </cell>
          <cell r="BA4315" t="e">
            <v>#N/A</v>
          </cell>
        </row>
        <row r="4316">
          <cell r="G4316" t="str">
            <v>SEPARADO</v>
          </cell>
          <cell r="H4316" t="str">
            <v>006600</v>
          </cell>
          <cell r="AP4316" t="str">
            <v>FATURAMENTO</v>
          </cell>
          <cell r="AQ4316">
            <v>33.774999999999999</v>
          </cell>
          <cell r="AR4316">
            <v>0</v>
          </cell>
          <cell r="AS4316">
            <v>33.774999999999999</v>
          </cell>
          <cell r="BA4316" t="e">
            <v>#N/A</v>
          </cell>
        </row>
        <row r="4317">
          <cell r="G4317" t="str">
            <v>SEPARADO</v>
          </cell>
          <cell r="H4317" t="str">
            <v>006600</v>
          </cell>
          <cell r="AP4317" t="str">
            <v>FATURAMENTO</v>
          </cell>
          <cell r="AQ4317">
            <v>24.125</v>
          </cell>
          <cell r="AR4317">
            <v>0</v>
          </cell>
          <cell r="AS4317">
            <v>24.125</v>
          </cell>
          <cell r="BA4317" t="e">
            <v>#N/A</v>
          </cell>
        </row>
        <row r="4318">
          <cell r="G4318" t="str">
            <v>SEPARADO</v>
          </cell>
          <cell r="H4318" t="str">
            <v>006600</v>
          </cell>
          <cell r="AP4318" t="str">
            <v>FATURAMENTO</v>
          </cell>
          <cell r="AQ4318">
            <v>33.774999999999999</v>
          </cell>
          <cell r="AR4318">
            <v>0</v>
          </cell>
          <cell r="AS4318">
            <v>33.774999999999999</v>
          </cell>
          <cell r="BA4318" t="e">
            <v>#N/A</v>
          </cell>
        </row>
        <row r="4319">
          <cell r="G4319" t="str">
            <v>SEPARADO</v>
          </cell>
          <cell r="H4319" t="str">
            <v>006600</v>
          </cell>
          <cell r="AP4319" t="str">
            <v>PA</v>
          </cell>
          <cell r="AQ4319">
            <v>313.24</v>
          </cell>
          <cell r="AR4319">
            <v>6.5000000000000002E-2</v>
          </cell>
          <cell r="AS4319">
            <v>333.60059999999999</v>
          </cell>
          <cell r="BA4319" t="e">
            <v>#N/A</v>
          </cell>
        </row>
        <row r="4320">
          <cell r="G4320" t="str">
            <v>RETIRADO</v>
          </cell>
          <cell r="H4320" t="str">
            <v>006600</v>
          </cell>
          <cell r="AP4320" t="str">
            <v>PA</v>
          </cell>
          <cell r="AQ4320">
            <v>48.61</v>
          </cell>
          <cell r="AS4320">
            <v>48.61</v>
          </cell>
          <cell r="BA4320" t="e">
            <v>#N/A</v>
          </cell>
        </row>
        <row r="4321">
          <cell r="G4321" t="str">
            <v>SEPARADO</v>
          </cell>
          <cell r="H4321" t="str">
            <v>006600</v>
          </cell>
          <cell r="AP4321" t="str">
            <v>PA</v>
          </cell>
          <cell r="AQ4321">
            <v>5.86</v>
          </cell>
          <cell r="AR4321">
            <v>0</v>
          </cell>
          <cell r="AS4321">
            <v>11.72</v>
          </cell>
          <cell r="BA4321" t="e">
            <v>#N/A</v>
          </cell>
        </row>
        <row r="4322">
          <cell r="G4322" t="str">
            <v>SEPARADO</v>
          </cell>
          <cell r="H4322" t="str">
            <v>006600</v>
          </cell>
          <cell r="AP4322" t="str">
            <v>PA</v>
          </cell>
          <cell r="AQ4322">
            <v>91</v>
          </cell>
          <cell r="AR4322">
            <v>6.5000000000000002E-2</v>
          </cell>
          <cell r="AS4322">
            <v>290.745</v>
          </cell>
          <cell r="BA4322" t="e">
            <v>#N/A</v>
          </cell>
        </row>
        <row r="4323">
          <cell r="G4323" t="str">
            <v>FALTA</v>
          </cell>
          <cell r="H4323" t="str">
            <v>006600</v>
          </cell>
          <cell r="AP4323" t="str">
            <v>PAGO</v>
          </cell>
          <cell r="AQ4323">
            <v>9.33</v>
          </cell>
          <cell r="AR4323">
            <v>9.7500000000000003E-2</v>
          </cell>
          <cell r="AS4323">
            <v>20.47935</v>
          </cell>
          <cell r="BA4323" t="str">
            <v>ELETRICA</v>
          </cell>
        </row>
        <row r="4324">
          <cell r="G4324" t="str">
            <v>SEPARADO</v>
          </cell>
          <cell r="H4324" t="str">
            <v>006600</v>
          </cell>
          <cell r="AP4324" t="str">
            <v>PA</v>
          </cell>
          <cell r="AQ4324">
            <v>78.838709677419303</v>
          </cell>
          <cell r="AR4324">
            <v>0</v>
          </cell>
          <cell r="AS4324">
            <v>78.838709677419303</v>
          </cell>
          <cell r="BA4324" t="e">
            <v>#N/A</v>
          </cell>
        </row>
        <row r="4325">
          <cell r="G4325" t="str">
            <v>SEPARADO</v>
          </cell>
          <cell r="H4325" t="str">
            <v>006600</v>
          </cell>
          <cell r="AP4325" t="str">
            <v>PA</v>
          </cell>
          <cell r="AQ4325">
            <v>5.58</v>
          </cell>
          <cell r="AS4325">
            <v>66.960000000000008</v>
          </cell>
          <cell r="BA4325" t="str">
            <v>KANBAN</v>
          </cell>
        </row>
        <row r="4326">
          <cell r="G4326" t="str">
            <v>SEPARADO</v>
          </cell>
          <cell r="H4326" t="str">
            <v>006600</v>
          </cell>
          <cell r="AP4326" t="str">
            <v>PA</v>
          </cell>
          <cell r="AQ4326">
            <v>5.1099999999999994</v>
          </cell>
          <cell r="AS4326">
            <v>40.879999999999995</v>
          </cell>
          <cell r="BA4326" t="str">
            <v>KANBAN</v>
          </cell>
        </row>
        <row r="4327">
          <cell r="G4327" t="str">
            <v>KANBAN</v>
          </cell>
          <cell r="H4327" t="str">
            <v>006600</v>
          </cell>
          <cell r="AP4327" t="str">
            <v>PA</v>
          </cell>
          <cell r="AQ4327">
            <v>0.85</v>
          </cell>
          <cell r="AR4327">
            <v>0</v>
          </cell>
          <cell r="AS4327">
            <v>17</v>
          </cell>
          <cell r="BA4327" t="e">
            <v>#N/A</v>
          </cell>
        </row>
        <row r="4328">
          <cell r="G4328" t="str">
            <v>FALTA</v>
          </cell>
          <cell r="H4328" t="str">
            <v>006600</v>
          </cell>
          <cell r="AP4328" t="str">
            <v>PAGO</v>
          </cell>
          <cell r="AQ4328">
            <v>26.88</v>
          </cell>
          <cell r="AR4328">
            <v>0</v>
          </cell>
          <cell r="AS4328">
            <v>53.76</v>
          </cell>
          <cell r="BA4328" t="str">
            <v>MECANICA</v>
          </cell>
        </row>
        <row r="4329">
          <cell r="G4329" t="str">
            <v>FALTA</v>
          </cell>
          <cell r="H4329" t="str">
            <v>006600</v>
          </cell>
          <cell r="AP4329" t="str">
            <v>PAGO</v>
          </cell>
          <cell r="AQ4329">
            <v>26.88</v>
          </cell>
          <cell r="AR4329">
            <v>0</v>
          </cell>
          <cell r="AS4329">
            <v>26.88</v>
          </cell>
          <cell r="BA4329" t="str">
            <v>MECANICA</v>
          </cell>
        </row>
        <row r="4330">
          <cell r="G4330" t="str">
            <v>FALTA</v>
          </cell>
          <cell r="H4330" t="str">
            <v>006600</v>
          </cell>
          <cell r="AP4330" t="str">
            <v>ENTRADA DE NF</v>
          </cell>
          <cell r="AQ4330">
            <v>8.34</v>
          </cell>
          <cell r="AR4330">
            <v>0</v>
          </cell>
          <cell r="AS4330">
            <v>8.34</v>
          </cell>
          <cell r="BA4330" t="str">
            <v>MECANICA</v>
          </cell>
        </row>
        <row r="4331">
          <cell r="G4331" t="str">
            <v>SEPARADO</v>
          </cell>
          <cell r="H4331" t="str">
            <v>006600</v>
          </cell>
          <cell r="AP4331" t="str">
            <v>PA</v>
          </cell>
          <cell r="AQ4331">
            <v>26.88</v>
          </cell>
          <cell r="AR4331">
            <v>0</v>
          </cell>
          <cell r="AS4331">
            <v>26.88</v>
          </cell>
          <cell r="BA4331" t="str">
            <v>MECANICA</v>
          </cell>
        </row>
        <row r="4332">
          <cell r="G4332" t="str">
            <v>FALTA</v>
          </cell>
          <cell r="H4332" t="str">
            <v>006600</v>
          </cell>
          <cell r="AP4332" t="str">
            <v>PAGO</v>
          </cell>
          <cell r="AQ4332">
            <v>26.88</v>
          </cell>
          <cell r="AR4332">
            <v>0</v>
          </cell>
          <cell r="AS4332">
            <v>53.76</v>
          </cell>
          <cell r="BA4332" t="str">
            <v>MECANICA</v>
          </cell>
        </row>
        <row r="4333">
          <cell r="G4333" t="str">
            <v>SEPARADO</v>
          </cell>
          <cell r="H4333" t="str">
            <v>006600</v>
          </cell>
          <cell r="AP4333" t="str">
            <v>PA</v>
          </cell>
          <cell r="AQ4333">
            <v>26.88</v>
          </cell>
          <cell r="AR4333">
            <v>0</v>
          </cell>
          <cell r="AS4333">
            <v>26.88</v>
          </cell>
          <cell r="BA4333" t="str">
            <v>MECANICA</v>
          </cell>
        </row>
        <row r="4334">
          <cell r="G4334" t="str">
            <v>FALTA</v>
          </cell>
          <cell r="H4334" t="str">
            <v>006600</v>
          </cell>
          <cell r="AP4334" t="str">
            <v>PAGO</v>
          </cell>
          <cell r="AQ4334">
            <v>26.88</v>
          </cell>
          <cell r="AR4334">
            <v>0</v>
          </cell>
          <cell r="AS4334">
            <v>26.88</v>
          </cell>
          <cell r="BA4334" t="str">
            <v>MECANICA</v>
          </cell>
        </row>
        <row r="4335">
          <cell r="G4335" t="str">
            <v>FALTA</v>
          </cell>
          <cell r="H4335" t="str">
            <v>006600</v>
          </cell>
          <cell r="AP4335" t="str">
            <v>PAGO</v>
          </cell>
          <cell r="AQ4335">
            <v>26.88</v>
          </cell>
          <cell r="AR4335">
            <v>0</v>
          </cell>
          <cell r="AS4335">
            <v>26.88</v>
          </cell>
          <cell r="BA4335" t="str">
            <v>MECANICA</v>
          </cell>
        </row>
        <row r="4336">
          <cell r="G4336" t="str">
            <v>FALTA</v>
          </cell>
          <cell r="H4336" t="str">
            <v>006600</v>
          </cell>
          <cell r="AP4336" t="str">
            <v>PAGO</v>
          </cell>
          <cell r="AQ4336">
            <v>26.88</v>
          </cell>
          <cell r="AR4336">
            <v>0</v>
          </cell>
          <cell r="AS4336">
            <v>26.88</v>
          </cell>
          <cell r="BA4336" t="str">
            <v>MECANICA</v>
          </cell>
        </row>
        <row r="4337">
          <cell r="G4337" t="str">
            <v>SEPARADO</v>
          </cell>
          <cell r="H4337" t="str">
            <v>006600</v>
          </cell>
          <cell r="AP4337" t="str">
            <v>PA</v>
          </cell>
          <cell r="AQ4337">
            <v>26.88</v>
          </cell>
          <cell r="AR4337">
            <v>0</v>
          </cell>
          <cell r="AS4337">
            <v>26.88</v>
          </cell>
          <cell r="BA4337" t="str">
            <v>MECANICA</v>
          </cell>
        </row>
        <row r="4338">
          <cell r="G4338" t="str">
            <v>FALTA</v>
          </cell>
          <cell r="H4338" t="str">
            <v>006600</v>
          </cell>
          <cell r="AP4338" t="str">
            <v>PAGO</v>
          </cell>
          <cell r="AQ4338">
            <v>4.1500000000000004</v>
          </cell>
          <cell r="AR4338">
            <v>0</v>
          </cell>
          <cell r="AS4338">
            <v>8.3000000000000007</v>
          </cell>
          <cell r="BA4338" t="str">
            <v>MECANICA</v>
          </cell>
        </row>
        <row r="4339">
          <cell r="G4339" t="str">
            <v>SEPARADO</v>
          </cell>
          <cell r="H4339" t="str">
            <v>006600</v>
          </cell>
          <cell r="AP4339" t="str">
            <v>PA</v>
          </cell>
          <cell r="AQ4339">
            <v>1.1000000000000001</v>
          </cell>
          <cell r="AR4339">
            <v>0</v>
          </cell>
          <cell r="AS4339">
            <v>2.2000000000000002</v>
          </cell>
          <cell r="BA4339" t="str">
            <v>KANBAN</v>
          </cell>
        </row>
        <row r="4340">
          <cell r="G4340" t="str">
            <v>FALTA</v>
          </cell>
          <cell r="H4340" t="str">
            <v>006600</v>
          </cell>
          <cell r="AP4340" t="str">
            <v>PAGO</v>
          </cell>
          <cell r="AQ4340">
            <v>88.15</v>
          </cell>
          <cell r="AR4340">
            <v>0</v>
          </cell>
          <cell r="AS4340">
            <v>88.15</v>
          </cell>
          <cell r="BA4340" t="str">
            <v>MECANICA</v>
          </cell>
        </row>
        <row r="4341">
          <cell r="G4341" t="str">
            <v>SEPARADO</v>
          </cell>
          <cell r="H4341" t="str">
            <v>006600</v>
          </cell>
          <cell r="AP4341" t="str">
            <v>PAGO</v>
          </cell>
          <cell r="AQ4341">
            <v>62.82</v>
          </cell>
          <cell r="AR4341">
            <v>0</v>
          </cell>
          <cell r="AS4341">
            <v>62.82</v>
          </cell>
          <cell r="BA4341" t="str">
            <v>MECANICA</v>
          </cell>
        </row>
        <row r="4342">
          <cell r="G4342" t="str">
            <v>FALTA</v>
          </cell>
          <cell r="H4342" t="str">
            <v>006600</v>
          </cell>
          <cell r="AP4342" t="str">
            <v>PAGO</v>
          </cell>
          <cell r="AQ4342">
            <v>27.95</v>
          </cell>
          <cell r="AR4342">
            <v>6.5000000000000002E-2</v>
          </cell>
          <cell r="AS4342">
            <v>29.766749999999998</v>
          </cell>
          <cell r="BA4342" t="str">
            <v>ELETRICA</v>
          </cell>
        </row>
        <row r="4343">
          <cell r="G4343" t="str">
            <v>SEPARADO</v>
          </cell>
          <cell r="H4343" t="str">
            <v>006600</v>
          </cell>
          <cell r="AP4343" t="str">
            <v>PAGO</v>
          </cell>
          <cell r="AQ4343">
            <v>1.02</v>
          </cell>
          <cell r="AR4343">
            <v>9.7500000000000003E-2</v>
          </cell>
          <cell r="AS4343">
            <v>3.3583500000000002</v>
          </cell>
          <cell r="BA4343" t="str">
            <v>ELETRICA</v>
          </cell>
        </row>
        <row r="4344">
          <cell r="G4344" t="str">
            <v>SEPARADO</v>
          </cell>
          <cell r="H4344" t="str">
            <v>006600</v>
          </cell>
          <cell r="AP4344" t="str">
            <v>PA</v>
          </cell>
          <cell r="AQ4344">
            <v>0</v>
          </cell>
          <cell r="AS4344">
            <v>0</v>
          </cell>
          <cell r="BA4344" t="str">
            <v>ELETRICA</v>
          </cell>
        </row>
        <row r="4345">
          <cell r="G4345" t="str">
            <v>SEPARADO</v>
          </cell>
          <cell r="H4345" t="str">
            <v>006600</v>
          </cell>
          <cell r="AP4345" t="str">
            <v>PA</v>
          </cell>
          <cell r="AQ4345">
            <v>10.2811</v>
          </cell>
          <cell r="AS4345">
            <v>5.1405500000000002</v>
          </cell>
          <cell r="BA4345" t="str">
            <v>KANBAN</v>
          </cell>
        </row>
        <row r="4346">
          <cell r="G4346" t="str">
            <v>FALTA</v>
          </cell>
          <cell r="H4346" t="str">
            <v>006600</v>
          </cell>
          <cell r="AP4346" t="str">
            <v>PAGO</v>
          </cell>
          <cell r="AQ4346">
            <v>40.83</v>
          </cell>
          <cell r="AR4346">
            <v>9.7500000000000003E-2</v>
          </cell>
          <cell r="AS4346">
            <v>44.810924999999997</v>
          </cell>
          <cell r="BA4346" t="e">
            <v>#N/A</v>
          </cell>
        </row>
        <row r="4347">
          <cell r="G4347" t="str">
            <v>SEPARADO</v>
          </cell>
          <cell r="H4347" t="str">
            <v>006600</v>
          </cell>
          <cell r="AP4347" t="str">
            <v>FATURAMENTO</v>
          </cell>
          <cell r="AQ4347">
            <v>27.02</v>
          </cell>
          <cell r="AR4347">
            <v>0</v>
          </cell>
          <cell r="AS4347">
            <v>27.02</v>
          </cell>
          <cell r="BA4347" t="e">
            <v>#N/A</v>
          </cell>
        </row>
        <row r="4348">
          <cell r="G4348" t="str">
            <v>SEPARADO</v>
          </cell>
          <cell r="H4348" t="str">
            <v>006600</v>
          </cell>
          <cell r="AP4348" t="str">
            <v>PA</v>
          </cell>
          <cell r="AQ4348">
            <v>48.61</v>
          </cell>
          <cell r="AS4348">
            <v>97.22</v>
          </cell>
          <cell r="BA4348" t="str">
            <v>ELETRICA</v>
          </cell>
        </row>
        <row r="4349">
          <cell r="G4349" t="str">
            <v>SEPARADO</v>
          </cell>
          <cell r="H4349" t="str">
            <v>006600</v>
          </cell>
          <cell r="AP4349" t="str">
            <v>PA</v>
          </cell>
          <cell r="AQ4349">
            <v>35</v>
          </cell>
          <cell r="AS4349">
            <v>35</v>
          </cell>
          <cell r="BA4349" t="e">
            <v>#N/A</v>
          </cell>
        </row>
        <row r="4350">
          <cell r="G4350" t="str">
            <v>SEPARADO</v>
          </cell>
          <cell r="H4350" t="str">
            <v>006600</v>
          </cell>
          <cell r="AP4350" t="str">
            <v>PA</v>
          </cell>
          <cell r="AQ4350">
            <v>5.86</v>
          </cell>
          <cell r="AR4350">
            <v>0</v>
          </cell>
          <cell r="AS4350">
            <v>23.44</v>
          </cell>
          <cell r="BA4350" t="e">
            <v>#N/A</v>
          </cell>
        </row>
        <row r="4351">
          <cell r="G4351" t="str">
            <v>FALTA</v>
          </cell>
          <cell r="H4351" t="str">
            <v>006600</v>
          </cell>
          <cell r="AP4351" t="str">
            <v>FATURAMENTO</v>
          </cell>
          <cell r="AQ4351">
            <v>842.74</v>
          </cell>
          <cell r="AR4351">
            <v>9.7500000000000003E-2</v>
          </cell>
          <cell r="AS4351">
            <v>924.90715</v>
          </cell>
          <cell r="BA4351" t="e">
            <v>#N/A</v>
          </cell>
        </row>
        <row r="4352">
          <cell r="G4352" t="str">
            <v>SEPARADO</v>
          </cell>
          <cell r="H4352" t="str">
            <v>006600</v>
          </cell>
          <cell r="AP4352" t="str">
            <v>PA</v>
          </cell>
          <cell r="AQ4352">
            <v>466.33</v>
          </cell>
          <cell r="AR4352">
            <v>0</v>
          </cell>
          <cell r="AS4352">
            <v>466.33</v>
          </cell>
          <cell r="BA4352" t="e">
            <v>#N/A</v>
          </cell>
        </row>
        <row r="4353">
          <cell r="G4353" t="str">
            <v>FALTA</v>
          </cell>
          <cell r="H4353" t="str">
            <v>006600</v>
          </cell>
          <cell r="AP4353" t="str">
            <v>PAGO</v>
          </cell>
          <cell r="AQ4353">
            <v>5.55</v>
          </cell>
          <cell r="AR4353">
            <v>9.7500000000000003E-2</v>
          </cell>
          <cell r="AS4353">
            <v>6.0911249999999999</v>
          </cell>
          <cell r="BA4353" t="str">
            <v>SHEET METAL</v>
          </cell>
        </row>
        <row r="4354">
          <cell r="G4354" t="str">
            <v>FALTA</v>
          </cell>
          <cell r="H4354" t="str">
            <v>006600</v>
          </cell>
          <cell r="AP4354" t="str">
            <v>PAGO</v>
          </cell>
          <cell r="AQ4354">
            <v>9.33</v>
          </cell>
          <cell r="AR4354">
            <v>9.7500000000000003E-2</v>
          </cell>
          <cell r="AS4354">
            <v>10.239675</v>
          </cell>
          <cell r="BA4354" t="str">
            <v>ELETRICA</v>
          </cell>
        </row>
        <row r="4355">
          <cell r="G4355" t="str">
            <v>FALTA</v>
          </cell>
          <cell r="H4355" t="str">
            <v>006600</v>
          </cell>
          <cell r="AP4355" t="str">
            <v>PAGO</v>
          </cell>
          <cell r="AQ4355">
            <v>40.97</v>
          </cell>
          <cell r="AR4355">
            <v>9.7500000000000003E-2</v>
          </cell>
          <cell r="AS4355">
            <v>44.964574999999996</v>
          </cell>
          <cell r="BA4355" t="str">
            <v>ELETRICA</v>
          </cell>
        </row>
        <row r="4356">
          <cell r="G4356" t="str">
            <v>FÁBRICA</v>
          </cell>
          <cell r="H4356" t="str">
            <v>006600</v>
          </cell>
          <cell r="AP4356" t="str">
            <v>PA</v>
          </cell>
          <cell r="AQ4356">
            <v>25.7</v>
          </cell>
          <cell r="AS4356">
            <v>25.7</v>
          </cell>
          <cell r="BA4356" t="str">
            <v>ELETRICA</v>
          </cell>
        </row>
        <row r="4357">
          <cell r="G4357" t="str">
            <v>SEPARADO</v>
          </cell>
          <cell r="H4357" t="str">
            <v>006600</v>
          </cell>
          <cell r="AP4357" t="str">
            <v>PA</v>
          </cell>
          <cell r="AQ4357">
            <v>2.4971000000000001</v>
          </cell>
          <cell r="AR4357">
            <v>0</v>
          </cell>
          <cell r="AS4357">
            <v>60.679530000000007</v>
          </cell>
          <cell r="BA4357" t="e">
            <v>#N/A</v>
          </cell>
        </row>
        <row r="4358">
          <cell r="G4358" t="str">
            <v>SEPARADO</v>
          </cell>
          <cell r="H4358" t="str">
            <v>006600</v>
          </cell>
          <cell r="AP4358" t="str">
            <v>PA</v>
          </cell>
          <cell r="AQ4358">
            <v>16.100000000000001</v>
          </cell>
          <cell r="AS4358">
            <v>16.100000000000001</v>
          </cell>
          <cell r="BA4358" t="str">
            <v>KANBAN</v>
          </cell>
        </row>
        <row r="4359">
          <cell r="G4359" t="str">
            <v>SEPARADO</v>
          </cell>
          <cell r="H4359" t="str">
            <v>006600</v>
          </cell>
          <cell r="AP4359" t="str">
            <v>PA</v>
          </cell>
          <cell r="AQ4359">
            <v>16.39</v>
          </cell>
          <cell r="AS4359">
            <v>16.39</v>
          </cell>
          <cell r="BA4359" t="str">
            <v>KANBAN</v>
          </cell>
        </row>
        <row r="4360">
          <cell r="G4360" t="str">
            <v>SEPARADO</v>
          </cell>
          <cell r="H4360" t="str">
            <v>006600</v>
          </cell>
          <cell r="AP4360" t="str">
            <v>PAGO</v>
          </cell>
          <cell r="AQ4360">
            <v>1.9</v>
          </cell>
          <cell r="AR4360">
            <v>9.7500000000000003E-2</v>
          </cell>
          <cell r="AS4360">
            <v>14.596749999999998</v>
          </cell>
          <cell r="BA4360" t="e">
            <v>#N/A</v>
          </cell>
        </row>
        <row r="4361">
          <cell r="G4361" t="str">
            <v>RETIRADO</v>
          </cell>
          <cell r="H4361" t="str">
            <v>006600</v>
          </cell>
          <cell r="AP4361" t="str">
            <v>PAGO</v>
          </cell>
          <cell r="AQ4361">
            <v>7.42</v>
          </cell>
          <cell r="AR4361">
            <v>9.7500000000000003E-2</v>
          </cell>
          <cell r="AS4361">
            <v>8.1434499999999996</v>
          </cell>
          <cell r="BA4361" t="e">
            <v>#N/A</v>
          </cell>
        </row>
        <row r="4362">
          <cell r="G4362" t="str">
            <v>SEPARADO</v>
          </cell>
          <cell r="H4362" t="str">
            <v>006600</v>
          </cell>
          <cell r="AP4362" t="str">
            <v>PAGO</v>
          </cell>
          <cell r="AQ4362">
            <v>2.0099999999999998</v>
          </cell>
          <cell r="AR4362">
            <v>9.7500000000000003E-2</v>
          </cell>
          <cell r="AS4362">
            <v>2.2059749999999996</v>
          </cell>
          <cell r="BA4362" t="e">
            <v>#N/A</v>
          </cell>
        </row>
        <row r="4363">
          <cell r="G4363" t="str">
            <v>SEPARADO</v>
          </cell>
          <cell r="H4363" t="str">
            <v>006600</v>
          </cell>
          <cell r="AP4363" t="str">
            <v>PAGO</v>
          </cell>
          <cell r="AQ4363">
            <v>1.38</v>
          </cell>
          <cell r="AR4363">
            <v>9.7500000000000003E-2</v>
          </cell>
          <cell r="AS4363">
            <v>3.0290999999999997</v>
          </cell>
          <cell r="BA4363" t="e">
            <v>#N/A</v>
          </cell>
        </row>
        <row r="4364">
          <cell r="G4364" t="str">
            <v>FALTA</v>
          </cell>
          <cell r="H4364" t="str">
            <v>006600</v>
          </cell>
          <cell r="AP4364" t="str">
            <v>PAGO</v>
          </cell>
          <cell r="AQ4364">
            <v>2.06</v>
          </cell>
          <cell r="AR4364">
            <v>9.7500000000000003E-2</v>
          </cell>
          <cell r="AS4364">
            <v>2.26085</v>
          </cell>
          <cell r="BA4364" t="e">
            <v>#N/A</v>
          </cell>
        </row>
        <row r="4365">
          <cell r="G4365" t="str">
            <v>SEPARADO</v>
          </cell>
          <cell r="H4365" t="str">
            <v>006600</v>
          </cell>
          <cell r="AP4365" t="str">
            <v>PA</v>
          </cell>
          <cell r="AQ4365">
            <v>170.95160000000001</v>
          </cell>
          <cell r="AR4365">
            <v>0</v>
          </cell>
          <cell r="AS4365">
            <v>34.190320000000007</v>
          </cell>
          <cell r="BA4365" t="str">
            <v>ELETRICA</v>
          </cell>
        </row>
        <row r="4366">
          <cell r="G4366" t="str">
            <v>FALTA</v>
          </cell>
          <cell r="H4366" t="str">
            <v>006600</v>
          </cell>
          <cell r="AP4366" t="str">
            <v>PAGO</v>
          </cell>
          <cell r="AQ4366">
            <v>92.68</v>
          </cell>
          <cell r="AR4366">
            <v>9.7500000000000003E-2</v>
          </cell>
          <cell r="AS4366">
            <v>101.7163</v>
          </cell>
          <cell r="BA4366" t="str">
            <v>ELETRICA</v>
          </cell>
        </row>
        <row r="4367">
          <cell r="G4367" t="str">
            <v>FALTA</v>
          </cell>
          <cell r="H4367" t="str">
            <v>006600</v>
          </cell>
          <cell r="AP4367" t="str">
            <v>PAGO</v>
          </cell>
          <cell r="AQ4367">
            <v>756.87</v>
          </cell>
          <cell r="AR4367">
            <v>3.2500000000000001E-2</v>
          </cell>
          <cell r="AS4367">
            <v>1562.9365499999999</v>
          </cell>
          <cell r="BA4367" t="e">
            <v>#N/A</v>
          </cell>
        </row>
        <row r="4368">
          <cell r="G4368" t="str">
            <v>SEPARADO</v>
          </cell>
          <cell r="H4368" t="str">
            <v>006600</v>
          </cell>
          <cell r="AP4368" t="str">
            <v>PA</v>
          </cell>
          <cell r="AQ4368">
            <v>0</v>
          </cell>
          <cell r="AS4368">
            <v>0</v>
          </cell>
          <cell r="BA4368" t="e">
            <v>#N/A</v>
          </cell>
        </row>
        <row r="4369">
          <cell r="G4369" t="str">
            <v>SEPARADO</v>
          </cell>
          <cell r="H4369" t="str">
            <v>006600</v>
          </cell>
          <cell r="AP4369" t="str">
            <v>PA</v>
          </cell>
          <cell r="AQ4369">
            <v>53.25</v>
          </cell>
          <cell r="AS4369">
            <v>53.25</v>
          </cell>
          <cell r="BA4369" t="e">
            <v>#N/A</v>
          </cell>
        </row>
        <row r="4370">
          <cell r="G4370" t="str">
            <v>SEPARADO</v>
          </cell>
          <cell r="H4370" t="str">
            <v>006600</v>
          </cell>
          <cell r="AP4370" t="str">
            <v>PA</v>
          </cell>
          <cell r="AQ4370">
            <v>70.95</v>
          </cell>
          <cell r="AS4370">
            <v>53.212500000000006</v>
          </cell>
          <cell r="BA4370" t="str">
            <v>ELETRICA</v>
          </cell>
        </row>
        <row r="4371">
          <cell r="G4371" t="str">
            <v>SEPARADO</v>
          </cell>
          <cell r="H4371" t="str">
            <v>006600</v>
          </cell>
          <cell r="AP4371" t="str">
            <v>PA</v>
          </cell>
          <cell r="AQ4371">
            <v>0</v>
          </cell>
          <cell r="AS4371">
            <v>0</v>
          </cell>
          <cell r="BA4371" t="e">
            <v>#N/A</v>
          </cell>
        </row>
        <row r="4372">
          <cell r="G4372" t="str">
            <v>SEPARADO</v>
          </cell>
          <cell r="H4372" t="str">
            <v>006600</v>
          </cell>
          <cell r="AP4372" t="str">
            <v>PA</v>
          </cell>
          <cell r="AQ4372">
            <v>28.688400000000001</v>
          </cell>
          <cell r="AR4372">
            <v>9.7500000000000003E-2</v>
          </cell>
          <cell r="AS4372">
            <v>125.94207600000001</v>
          </cell>
          <cell r="BA4372" t="e">
            <v>#N/A</v>
          </cell>
        </row>
        <row r="4373">
          <cell r="G4373" t="str">
            <v>SEPARADO</v>
          </cell>
          <cell r="H4373" t="str">
            <v>006600</v>
          </cell>
          <cell r="AP4373" t="str">
            <v>PA</v>
          </cell>
          <cell r="AQ4373">
            <v>0</v>
          </cell>
          <cell r="AS4373">
            <v>0</v>
          </cell>
          <cell r="BA4373" t="e">
            <v>#N/A</v>
          </cell>
        </row>
        <row r="4374">
          <cell r="G4374" t="str">
            <v>FALTA</v>
          </cell>
          <cell r="H4374" t="str">
            <v>006600</v>
          </cell>
          <cell r="AP4374" t="str">
            <v>FATURAMENTO</v>
          </cell>
          <cell r="AQ4374">
            <v>0</v>
          </cell>
          <cell r="AR4374">
            <v>0</v>
          </cell>
          <cell r="AS4374">
            <v>0</v>
          </cell>
          <cell r="BA4374" t="str">
            <v>ELETRICA</v>
          </cell>
        </row>
        <row r="4375">
          <cell r="G4375" t="str">
            <v>FALTA</v>
          </cell>
          <cell r="H4375" t="str">
            <v>006600</v>
          </cell>
          <cell r="AP4375" t="str">
            <v>FATURAMENTO</v>
          </cell>
          <cell r="AQ4375">
            <v>0</v>
          </cell>
          <cell r="AR4375">
            <v>0</v>
          </cell>
          <cell r="AS4375">
            <v>0</v>
          </cell>
          <cell r="BA4375" t="str">
            <v>SHEET METAL</v>
          </cell>
        </row>
        <row r="4376">
          <cell r="G4376" t="str">
            <v>SEPARADO</v>
          </cell>
          <cell r="H4376" t="str">
            <v>006600</v>
          </cell>
          <cell r="AP4376" t="str">
            <v>FATURAMENTO</v>
          </cell>
          <cell r="AQ4376">
            <v>24.125</v>
          </cell>
          <cell r="AR4376">
            <v>0</v>
          </cell>
          <cell r="AS4376">
            <v>24.125</v>
          </cell>
          <cell r="BA4376" t="e">
            <v>#N/A</v>
          </cell>
        </row>
        <row r="4377">
          <cell r="G4377" t="str">
            <v>SEPARADO</v>
          </cell>
          <cell r="H4377" t="str">
            <v>006600</v>
          </cell>
          <cell r="AP4377" t="str">
            <v>FATURAMENTO</v>
          </cell>
          <cell r="AQ4377">
            <v>24.125</v>
          </cell>
          <cell r="AR4377">
            <v>0</v>
          </cell>
          <cell r="AS4377">
            <v>48.25</v>
          </cell>
          <cell r="BA4377" t="e">
            <v>#N/A</v>
          </cell>
        </row>
        <row r="4378">
          <cell r="G4378" t="str">
            <v>SEPARADO</v>
          </cell>
          <cell r="H4378" t="str">
            <v>006600</v>
          </cell>
          <cell r="AP4378" t="str">
            <v>FATURAMENTO</v>
          </cell>
          <cell r="AQ4378">
            <v>627.25</v>
          </cell>
          <cell r="AR4378">
            <v>0</v>
          </cell>
          <cell r="AS4378">
            <v>627.25</v>
          </cell>
          <cell r="BA4378" t="e">
            <v>#N/A</v>
          </cell>
        </row>
        <row r="4379">
          <cell r="G4379" t="str">
            <v>SEPARADO</v>
          </cell>
          <cell r="H4379" t="str">
            <v>006600</v>
          </cell>
          <cell r="AP4379" t="str">
            <v>PA</v>
          </cell>
          <cell r="AQ4379">
            <v>0</v>
          </cell>
          <cell r="AS4379">
            <v>0</v>
          </cell>
          <cell r="BA4379" t="e">
            <v>#N/A</v>
          </cell>
        </row>
        <row r="4380">
          <cell r="G4380" t="str">
            <v>FALTA</v>
          </cell>
          <cell r="H4380" t="str">
            <v>006600</v>
          </cell>
          <cell r="AP4380" t="str">
            <v>PAGO</v>
          </cell>
          <cell r="AQ4380">
            <v>10</v>
          </cell>
          <cell r="AR4380">
            <v>0</v>
          </cell>
          <cell r="AS4380">
            <v>10</v>
          </cell>
          <cell r="BA4380" t="e">
            <v>#N/A</v>
          </cell>
        </row>
        <row r="4381">
          <cell r="G4381" t="str">
            <v>FALTA</v>
          </cell>
          <cell r="H4381" t="str">
            <v>006600</v>
          </cell>
          <cell r="AP4381" t="str">
            <v>PAGO</v>
          </cell>
          <cell r="AQ4381">
            <v>9.85</v>
          </cell>
          <cell r="AR4381">
            <v>0</v>
          </cell>
          <cell r="AS4381">
            <v>9.85</v>
          </cell>
          <cell r="BA4381" t="e">
            <v>#N/A</v>
          </cell>
        </row>
        <row r="4382">
          <cell r="G4382" t="str">
            <v>FALTA</v>
          </cell>
          <cell r="H4382" t="str">
            <v>006600</v>
          </cell>
          <cell r="AP4382" t="str">
            <v>FATURAMENTO</v>
          </cell>
          <cell r="AQ4382">
            <v>995.11</v>
          </cell>
          <cell r="AR4382">
            <v>6.5000000000000002E-2</v>
          </cell>
          <cell r="AS4382">
            <v>1059.79215</v>
          </cell>
          <cell r="BA4382" t="str">
            <v>ELETRICA</v>
          </cell>
        </row>
        <row r="4383">
          <cell r="G4383" t="str">
            <v>SEPARADO</v>
          </cell>
          <cell r="H4383" t="str">
            <v>006602</v>
          </cell>
          <cell r="AP4383" t="str">
            <v>PA</v>
          </cell>
          <cell r="AQ4383">
            <v>210.79</v>
          </cell>
          <cell r="AS4383">
            <v>210.79</v>
          </cell>
          <cell r="BA4383" t="str">
            <v>ELETRICA</v>
          </cell>
        </row>
        <row r="4384">
          <cell r="G4384" t="str">
            <v>SEPARADO</v>
          </cell>
          <cell r="H4384" t="str">
            <v>006602</v>
          </cell>
          <cell r="AP4384" t="str">
            <v>PA</v>
          </cell>
          <cell r="AQ4384">
            <v>0</v>
          </cell>
          <cell r="AS4384">
            <v>0</v>
          </cell>
          <cell r="BA4384" t="e">
            <v>#N/A</v>
          </cell>
        </row>
        <row r="4385">
          <cell r="G4385" t="str">
            <v>SEPARADO</v>
          </cell>
          <cell r="H4385" t="str">
            <v>006602</v>
          </cell>
          <cell r="AP4385" t="str">
            <v>PA</v>
          </cell>
          <cell r="AQ4385">
            <v>53.25</v>
          </cell>
          <cell r="AS4385">
            <v>149.1</v>
          </cell>
          <cell r="BA4385" t="e">
            <v>#N/A</v>
          </cell>
        </row>
        <row r="4386">
          <cell r="G4386" t="str">
            <v>SEPARADO</v>
          </cell>
          <cell r="H4386" t="str">
            <v>006602</v>
          </cell>
          <cell r="AP4386" t="str">
            <v>PA</v>
          </cell>
          <cell r="AQ4386">
            <v>26.9</v>
          </cell>
          <cell r="AR4386">
            <v>0</v>
          </cell>
          <cell r="AS4386">
            <v>53.8</v>
          </cell>
          <cell r="BA4386" t="str">
            <v>ELETRICA</v>
          </cell>
        </row>
        <row r="4387">
          <cell r="G4387" t="str">
            <v>SEPARADO</v>
          </cell>
          <cell r="H4387" t="str">
            <v>006602</v>
          </cell>
          <cell r="AP4387" t="str">
            <v>FATURAMENTO</v>
          </cell>
          <cell r="AQ4387">
            <v>33.774999999999999</v>
          </cell>
          <cell r="AR4387">
            <v>0</v>
          </cell>
          <cell r="AS4387">
            <v>135.1</v>
          </cell>
          <cell r="BA4387">
            <v>0</v>
          </cell>
        </row>
        <row r="4388">
          <cell r="G4388" t="str">
            <v>FALTA</v>
          </cell>
          <cell r="H4388" t="str">
            <v>006602</v>
          </cell>
          <cell r="AP4388" t="str">
            <v>PAGO</v>
          </cell>
          <cell r="AQ4388">
            <v>26.88</v>
          </cell>
          <cell r="AR4388">
            <v>0</v>
          </cell>
          <cell r="AS4388">
            <v>26.88</v>
          </cell>
          <cell r="BA4388" t="str">
            <v>MECANICA</v>
          </cell>
        </row>
        <row r="4389">
          <cell r="G4389" t="str">
            <v>SEPARADO</v>
          </cell>
          <cell r="H4389" t="str">
            <v>006602</v>
          </cell>
          <cell r="AP4389" t="str">
            <v>PA</v>
          </cell>
          <cell r="AQ4389">
            <v>0</v>
          </cell>
          <cell r="AS4389">
            <v>0</v>
          </cell>
          <cell r="BA4389" t="e">
            <v>#N/A</v>
          </cell>
        </row>
        <row r="4390">
          <cell r="G4390" t="str">
            <v>KANBAN</v>
          </cell>
          <cell r="H4390" t="str">
            <v>006602</v>
          </cell>
          <cell r="AP4390" t="str">
            <v>PA</v>
          </cell>
          <cell r="AQ4390">
            <v>1.1499999999999999</v>
          </cell>
          <cell r="AS4390">
            <v>23</v>
          </cell>
          <cell r="BA4390" t="e">
            <v>#N/A</v>
          </cell>
        </row>
        <row r="4391">
          <cell r="G4391" t="str">
            <v>FALTA</v>
          </cell>
          <cell r="H4391" t="str">
            <v>006602</v>
          </cell>
          <cell r="AP4391" t="str">
            <v>FATURAMENTO</v>
          </cell>
          <cell r="AQ4391">
            <v>24.125</v>
          </cell>
          <cell r="AR4391">
            <v>0</v>
          </cell>
          <cell r="AS4391">
            <v>48.25</v>
          </cell>
          <cell r="BA4391" t="str">
            <v>MECANICA</v>
          </cell>
        </row>
        <row r="4392">
          <cell r="G4392" t="str">
            <v>SEPARADO</v>
          </cell>
          <cell r="H4392" t="str">
            <v>006602</v>
          </cell>
          <cell r="AP4392" t="str">
            <v>PA</v>
          </cell>
          <cell r="AQ4392">
            <v>8548.9321</v>
          </cell>
          <cell r="AS4392">
            <v>8548.9321</v>
          </cell>
          <cell r="BA4392" t="str">
            <v>ELETRICA</v>
          </cell>
        </row>
        <row r="4393">
          <cell r="G4393" t="str">
            <v>FALTA</v>
          </cell>
          <cell r="H4393" t="str">
            <v>006602</v>
          </cell>
          <cell r="AP4393" t="str">
            <v>PAGO</v>
          </cell>
          <cell r="AQ4393">
            <v>4.1500000000000004</v>
          </cell>
          <cell r="AR4393">
            <v>0</v>
          </cell>
          <cell r="AS4393">
            <v>16.600000000000001</v>
          </cell>
          <cell r="BA4393" t="str">
            <v>MECANICA</v>
          </cell>
        </row>
        <row r="4394">
          <cell r="G4394" t="str">
            <v>SEPARADO</v>
          </cell>
          <cell r="H4394" t="str">
            <v>006602</v>
          </cell>
          <cell r="AP4394" t="str">
            <v>PAGO</v>
          </cell>
          <cell r="AQ4394">
            <v>28</v>
          </cell>
          <cell r="AR4394">
            <v>6.5000000000000002E-2</v>
          </cell>
          <cell r="AS4394">
            <v>29.82</v>
          </cell>
          <cell r="BA4394" t="str">
            <v>MECANICA</v>
          </cell>
        </row>
        <row r="4395">
          <cell r="G4395" t="str">
            <v>FÁBRICA</v>
          </cell>
          <cell r="H4395" t="str">
            <v>006602</v>
          </cell>
          <cell r="AP4395" t="str">
            <v>PA</v>
          </cell>
          <cell r="AQ4395">
            <v>5</v>
          </cell>
          <cell r="AR4395">
            <v>0</v>
          </cell>
          <cell r="AS4395">
            <v>5</v>
          </cell>
          <cell r="BA4395" t="str">
            <v>MECANICA</v>
          </cell>
        </row>
        <row r="4396">
          <cell r="G4396" t="str">
            <v>FÁBRICA</v>
          </cell>
          <cell r="H4396" t="str">
            <v>006602</v>
          </cell>
          <cell r="AP4396" t="str">
            <v>PA</v>
          </cell>
          <cell r="AQ4396">
            <v>6</v>
          </cell>
          <cell r="AR4396">
            <v>0</v>
          </cell>
          <cell r="AS4396">
            <v>6</v>
          </cell>
          <cell r="BA4396" t="str">
            <v>MECANICA</v>
          </cell>
        </row>
        <row r="4397">
          <cell r="G4397" t="str">
            <v>KANBAN</v>
          </cell>
          <cell r="H4397" t="str">
            <v>006602</v>
          </cell>
          <cell r="AP4397" t="str">
            <v>PA</v>
          </cell>
          <cell r="AQ4397">
            <v>102.78</v>
          </cell>
          <cell r="AS4397">
            <v>61.667999999999999</v>
          </cell>
          <cell r="BA4397" t="str">
            <v>KANBAN</v>
          </cell>
        </row>
        <row r="4398">
          <cell r="G4398" t="str">
            <v>KANBAN</v>
          </cell>
          <cell r="H4398" t="str">
            <v>006602</v>
          </cell>
          <cell r="AP4398" t="str">
            <v>PA</v>
          </cell>
          <cell r="AQ4398">
            <v>138.6</v>
          </cell>
          <cell r="AS4398">
            <v>83.16</v>
          </cell>
          <cell r="BA4398" t="str">
            <v>KANBAN</v>
          </cell>
        </row>
        <row r="4399">
          <cell r="G4399" t="str">
            <v>SEPARADO</v>
          </cell>
          <cell r="H4399" t="str">
            <v>006602</v>
          </cell>
          <cell r="AP4399" t="str">
            <v>PA</v>
          </cell>
          <cell r="AQ4399">
            <v>25322.58</v>
          </cell>
          <cell r="AR4399">
            <v>0</v>
          </cell>
          <cell r="AS4399">
            <v>25322.58</v>
          </cell>
          <cell r="BA4399" t="str">
            <v>MOTOR</v>
          </cell>
        </row>
        <row r="4400">
          <cell r="G4400" t="str">
            <v>SEPARADO</v>
          </cell>
          <cell r="H4400" t="str">
            <v>006602</v>
          </cell>
          <cell r="AP4400" t="str">
            <v>PA</v>
          </cell>
          <cell r="AQ4400">
            <v>10554.29</v>
          </cell>
          <cell r="AR4400">
            <v>0</v>
          </cell>
          <cell r="AS4400">
            <v>10554.29</v>
          </cell>
          <cell r="BA4400" t="str">
            <v>ALTERNADOR</v>
          </cell>
        </row>
        <row r="4401">
          <cell r="G4401" t="str">
            <v>FALTA</v>
          </cell>
          <cell r="H4401" t="str">
            <v>006602</v>
          </cell>
          <cell r="AP4401" t="str">
            <v>FATURAMENTO</v>
          </cell>
          <cell r="AQ4401">
            <v>900</v>
          </cell>
          <cell r="AR4401">
            <v>3.2500000000000001E-2</v>
          </cell>
          <cell r="AS4401">
            <v>929.25</v>
          </cell>
          <cell r="BA4401" t="e">
            <v>#N/A</v>
          </cell>
        </row>
        <row r="4402">
          <cell r="G4402" t="str">
            <v>SEPARADO</v>
          </cell>
          <cell r="H4402" t="str">
            <v>006602</v>
          </cell>
          <cell r="AP4402" t="str">
            <v>PA</v>
          </cell>
          <cell r="AQ4402">
            <v>48</v>
          </cell>
          <cell r="AR4402">
            <v>0</v>
          </cell>
          <cell r="AS4402">
            <v>48</v>
          </cell>
          <cell r="BA4402" t="str">
            <v>SHEET METAL</v>
          </cell>
        </row>
        <row r="4403">
          <cell r="G4403" t="str">
            <v>SEPARADO</v>
          </cell>
          <cell r="H4403" t="str">
            <v>006602</v>
          </cell>
          <cell r="AP4403" t="str">
            <v>FATURAMENTO</v>
          </cell>
          <cell r="AQ4403">
            <v>72.375</v>
          </cell>
          <cell r="AR4403">
            <v>0</v>
          </cell>
          <cell r="AS4403">
            <v>72.375</v>
          </cell>
          <cell r="BA4403" t="str">
            <v>MECANICA</v>
          </cell>
        </row>
        <row r="4404">
          <cell r="G4404" t="str">
            <v>SEPARADO</v>
          </cell>
          <cell r="H4404" t="str">
            <v>006602</v>
          </cell>
          <cell r="AP4404" t="str">
            <v>FATURAMENTO</v>
          </cell>
          <cell r="AQ4404">
            <v>33.774999999999999</v>
          </cell>
          <cell r="AR4404">
            <v>0</v>
          </cell>
          <cell r="AS4404">
            <v>67.55</v>
          </cell>
          <cell r="BA4404" t="str">
            <v>MECANICA</v>
          </cell>
        </row>
        <row r="4405">
          <cell r="G4405" t="str">
            <v>FALTA</v>
          </cell>
          <cell r="H4405" t="str">
            <v>006602</v>
          </cell>
          <cell r="AP4405" t="str">
            <v>PAGO</v>
          </cell>
          <cell r="AQ4405">
            <v>1563.79</v>
          </cell>
          <cell r="AR4405">
            <v>0</v>
          </cell>
          <cell r="AS4405">
            <v>1563.79</v>
          </cell>
          <cell r="BA4405" t="str">
            <v>MECANICA</v>
          </cell>
        </row>
        <row r="4406">
          <cell r="G4406" t="str">
            <v>SEPARADO</v>
          </cell>
          <cell r="H4406" t="str">
            <v>006602</v>
          </cell>
          <cell r="AP4406" t="str">
            <v>FATURAMENTO</v>
          </cell>
          <cell r="AQ4406">
            <v>33.774999999999999</v>
          </cell>
          <cell r="AR4406">
            <v>0</v>
          </cell>
          <cell r="AS4406">
            <v>67.55</v>
          </cell>
          <cell r="BA4406" t="str">
            <v>MECANICA</v>
          </cell>
        </row>
        <row r="4407">
          <cell r="G4407" t="str">
            <v>SEPARADO</v>
          </cell>
          <cell r="H4407" t="str">
            <v>006602</v>
          </cell>
          <cell r="AP4407" t="str">
            <v>FATURAMENTO</v>
          </cell>
          <cell r="AQ4407">
            <v>33.774999999999999</v>
          </cell>
          <cell r="AR4407">
            <v>0</v>
          </cell>
          <cell r="AS4407">
            <v>33.774999999999999</v>
          </cell>
          <cell r="BA4407" t="str">
            <v>SHEET METAL</v>
          </cell>
        </row>
        <row r="4408">
          <cell r="G4408" t="str">
            <v>FALTA</v>
          </cell>
          <cell r="H4408" t="str">
            <v>006602</v>
          </cell>
          <cell r="AP4408" t="str">
            <v>PAGO</v>
          </cell>
          <cell r="AQ4408">
            <v>145</v>
          </cell>
          <cell r="AR4408">
            <v>0</v>
          </cell>
          <cell r="AS4408">
            <v>145</v>
          </cell>
          <cell r="BA4408" t="str">
            <v>SHEET METAL</v>
          </cell>
        </row>
        <row r="4409">
          <cell r="G4409" t="str">
            <v>FALTA</v>
          </cell>
          <cell r="H4409" t="str">
            <v>006602</v>
          </cell>
          <cell r="AP4409" t="str">
            <v>PAGO</v>
          </cell>
          <cell r="AQ4409">
            <v>450</v>
          </cell>
          <cell r="AR4409">
            <v>0</v>
          </cell>
          <cell r="AS4409">
            <v>450</v>
          </cell>
          <cell r="BA4409" t="str">
            <v>ELETRICA</v>
          </cell>
        </row>
        <row r="4410">
          <cell r="G4410" t="str">
            <v>SEPARADO</v>
          </cell>
          <cell r="H4410" t="str">
            <v>006602</v>
          </cell>
          <cell r="AP4410" t="str">
            <v>FATURAMENTO</v>
          </cell>
          <cell r="AQ4410">
            <v>96.5</v>
          </cell>
          <cell r="AR4410">
            <v>0</v>
          </cell>
          <cell r="AS4410">
            <v>96.5</v>
          </cell>
          <cell r="BA4410" t="e">
            <v>#N/A</v>
          </cell>
        </row>
        <row r="4411">
          <cell r="G4411" t="str">
            <v>SEPARADO</v>
          </cell>
          <cell r="H4411" t="str">
            <v>006602</v>
          </cell>
          <cell r="AP4411" t="str">
            <v>FATURAMENTO</v>
          </cell>
          <cell r="AQ4411">
            <v>91.674999999999997</v>
          </cell>
          <cell r="AR4411">
            <v>0</v>
          </cell>
          <cell r="AS4411">
            <v>91.674999999999997</v>
          </cell>
          <cell r="BA4411" t="e">
            <v>#N/A</v>
          </cell>
        </row>
        <row r="4412">
          <cell r="G4412" t="str">
            <v>FALTA</v>
          </cell>
          <cell r="H4412" t="str">
            <v>006602</v>
          </cell>
          <cell r="AP4412" t="str">
            <v>FATURAMENTO</v>
          </cell>
          <cell r="AQ4412">
            <v>3377.5</v>
          </cell>
          <cell r="AR4412">
            <v>0</v>
          </cell>
          <cell r="AS4412">
            <v>3377.5</v>
          </cell>
          <cell r="BA4412" t="str">
            <v>CARENAGEM</v>
          </cell>
        </row>
        <row r="4413">
          <cell r="G4413" t="str">
            <v>SEPARADO</v>
          </cell>
          <cell r="H4413" t="str">
            <v>006602</v>
          </cell>
          <cell r="AP4413" t="str">
            <v>PAGO</v>
          </cell>
          <cell r="AQ4413">
            <v>1363.04</v>
          </cell>
          <cell r="AR4413">
            <v>6.5000000000000002E-2</v>
          </cell>
          <cell r="AS4413">
            <v>1451.6376</v>
          </cell>
          <cell r="BA4413" t="str">
            <v>MECANICA</v>
          </cell>
        </row>
        <row r="4414">
          <cell r="G4414" t="str">
            <v>SEPARADO</v>
          </cell>
          <cell r="H4414" t="str">
            <v>006602</v>
          </cell>
          <cell r="AP4414" t="str">
            <v>PAGO</v>
          </cell>
          <cell r="AQ4414">
            <v>772.34</v>
          </cell>
          <cell r="AR4414">
            <v>6.5000000000000002E-2</v>
          </cell>
          <cell r="AS4414">
            <v>822.5421</v>
          </cell>
          <cell r="BA4414" t="str">
            <v>MECANICA</v>
          </cell>
        </row>
        <row r="4415">
          <cell r="G4415" t="str">
            <v>SEPARADO</v>
          </cell>
          <cell r="H4415" t="str">
            <v>006602</v>
          </cell>
          <cell r="AP4415" t="str">
            <v>PAGO</v>
          </cell>
          <cell r="AQ4415">
            <v>209.6</v>
          </cell>
          <cell r="AR4415">
            <v>0</v>
          </cell>
          <cell r="AS4415">
            <v>209.6</v>
          </cell>
          <cell r="BA4415" t="str">
            <v>ELETRICA</v>
          </cell>
        </row>
        <row r="4416">
          <cell r="G4416" t="str">
            <v>SEPARADO</v>
          </cell>
          <cell r="H4416" t="str">
            <v>006602</v>
          </cell>
          <cell r="AP4416" t="str">
            <v>PA</v>
          </cell>
          <cell r="AQ4416">
            <v>441</v>
          </cell>
          <cell r="AR4416">
            <v>0</v>
          </cell>
          <cell r="AS4416">
            <v>441</v>
          </cell>
          <cell r="BA4416" t="str">
            <v>MECANICA</v>
          </cell>
        </row>
        <row r="4417">
          <cell r="G4417" t="str">
            <v>FALTA</v>
          </cell>
          <cell r="H4417" t="str">
            <v>006602</v>
          </cell>
          <cell r="AP4417" t="str">
            <v>PAGO</v>
          </cell>
          <cell r="AQ4417">
            <v>900</v>
          </cell>
          <cell r="AR4417">
            <v>3.2500000000000001E-2</v>
          </cell>
          <cell r="AS4417">
            <v>929.25</v>
          </cell>
          <cell r="BA4417" t="str">
            <v>MECANICA</v>
          </cell>
        </row>
        <row r="4418">
          <cell r="G4418" t="str">
            <v>FALTA</v>
          </cell>
          <cell r="H4418" t="str">
            <v>006602</v>
          </cell>
          <cell r="AP4418" t="str">
            <v>FATURAMENTO</v>
          </cell>
          <cell r="AQ4418">
            <v>965</v>
          </cell>
          <cell r="AR4418">
            <v>0</v>
          </cell>
          <cell r="AS4418">
            <v>965</v>
          </cell>
          <cell r="BA4418" t="str">
            <v>BASE</v>
          </cell>
        </row>
        <row r="4419">
          <cell r="G4419" t="str">
            <v>FALTA</v>
          </cell>
          <cell r="H4419" t="str">
            <v>006602</v>
          </cell>
          <cell r="AP4419" t="str">
            <v>PAGO</v>
          </cell>
          <cell r="AQ4419">
            <v>103.7</v>
          </cell>
          <cell r="AR4419">
            <v>0</v>
          </cell>
          <cell r="AS4419">
            <v>414.8</v>
          </cell>
          <cell r="BA4419" t="str">
            <v>MECANICA</v>
          </cell>
        </row>
        <row r="4420">
          <cell r="G4420" t="str">
            <v>SEPARADO</v>
          </cell>
          <cell r="H4420" t="str">
            <v>006602</v>
          </cell>
          <cell r="AP4420" t="str">
            <v>FATURAMENTO</v>
          </cell>
          <cell r="AQ4420">
            <v>241.25</v>
          </cell>
          <cell r="AR4420">
            <v>0</v>
          </cell>
          <cell r="AS4420">
            <v>241.25</v>
          </cell>
          <cell r="BA4420" t="e">
            <v>#N/A</v>
          </cell>
        </row>
        <row r="4421">
          <cell r="G4421" t="str">
            <v>SEPARADO</v>
          </cell>
          <cell r="H4421" t="str">
            <v>006602</v>
          </cell>
          <cell r="AP4421" t="str">
            <v>FATURAMENTO</v>
          </cell>
          <cell r="AQ4421">
            <v>241.25</v>
          </cell>
          <cell r="AR4421">
            <v>0</v>
          </cell>
          <cell r="AS4421">
            <v>241.25</v>
          </cell>
          <cell r="BA4421" t="e">
            <v>#N/A</v>
          </cell>
        </row>
        <row r="4422">
          <cell r="G4422" t="str">
            <v>SEPARADO</v>
          </cell>
          <cell r="H4422" t="str">
            <v>006602</v>
          </cell>
          <cell r="AP4422" t="str">
            <v>FATURAMENTO</v>
          </cell>
          <cell r="AQ4422">
            <v>731.47</v>
          </cell>
          <cell r="AR4422">
            <v>0</v>
          </cell>
          <cell r="AS4422">
            <v>731.47</v>
          </cell>
          <cell r="BA4422" t="e">
            <v>#N/A</v>
          </cell>
        </row>
        <row r="4423">
          <cell r="G4423" t="str">
            <v>SEPARADO</v>
          </cell>
          <cell r="H4423" t="str">
            <v>006602</v>
          </cell>
          <cell r="AP4423" t="str">
            <v>PA</v>
          </cell>
          <cell r="AQ4423">
            <v>6.4</v>
          </cell>
          <cell r="AR4423">
            <v>0</v>
          </cell>
          <cell r="AS4423">
            <v>19.200000000000003</v>
          </cell>
          <cell r="BA4423" t="str">
            <v>MECANICA</v>
          </cell>
        </row>
        <row r="4424">
          <cell r="G4424" t="str">
            <v>SEPARADO</v>
          </cell>
          <cell r="H4424" t="str">
            <v>006602</v>
          </cell>
          <cell r="AP4424" t="str">
            <v>FATURAMENTO</v>
          </cell>
          <cell r="AQ4424">
            <v>33.774999999999999</v>
          </cell>
          <cell r="AR4424">
            <v>0</v>
          </cell>
          <cell r="AS4424">
            <v>33.774999999999999</v>
          </cell>
          <cell r="BA4424" t="e">
            <v>#N/A</v>
          </cell>
        </row>
        <row r="4425">
          <cell r="G4425" t="str">
            <v>SEPARADO</v>
          </cell>
          <cell r="H4425" t="str">
            <v>006602</v>
          </cell>
          <cell r="AP4425" t="str">
            <v>FATURAMENTO</v>
          </cell>
          <cell r="AQ4425">
            <v>33.774999999999999</v>
          </cell>
          <cell r="AR4425">
            <v>0</v>
          </cell>
          <cell r="AS4425">
            <v>33.774999999999999</v>
          </cell>
          <cell r="BA4425" t="e">
            <v>#N/A</v>
          </cell>
        </row>
        <row r="4426">
          <cell r="G4426" t="str">
            <v>SEPARADO</v>
          </cell>
          <cell r="H4426" t="str">
            <v>006602</v>
          </cell>
          <cell r="AP4426" t="str">
            <v>FATURAMENTO</v>
          </cell>
          <cell r="AQ4426">
            <v>24.125</v>
          </cell>
          <cell r="AR4426">
            <v>0</v>
          </cell>
          <cell r="AS4426">
            <v>24.125</v>
          </cell>
          <cell r="BA4426" t="e">
            <v>#N/A</v>
          </cell>
        </row>
        <row r="4427">
          <cell r="G4427" t="str">
            <v>SEPARADO</v>
          </cell>
          <cell r="H4427" t="str">
            <v>006602</v>
          </cell>
          <cell r="AP4427" t="str">
            <v>FATURAMENTO</v>
          </cell>
          <cell r="AQ4427">
            <v>33.774999999999999</v>
          </cell>
          <cell r="AR4427">
            <v>0</v>
          </cell>
          <cell r="AS4427">
            <v>33.774999999999999</v>
          </cell>
          <cell r="BA4427" t="e">
            <v>#N/A</v>
          </cell>
        </row>
        <row r="4428">
          <cell r="G4428" t="str">
            <v>SEPARADO</v>
          </cell>
          <cell r="H4428" t="str">
            <v>006602</v>
          </cell>
          <cell r="AP4428" t="str">
            <v>PA</v>
          </cell>
          <cell r="AQ4428">
            <v>152.80000000000001</v>
          </cell>
          <cell r="AR4428">
            <v>6.5000000000000002E-2</v>
          </cell>
          <cell r="AS4428">
            <v>162.732</v>
          </cell>
          <cell r="BA4428" t="e">
            <v>#N/A</v>
          </cell>
        </row>
        <row r="4429">
          <cell r="G4429" t="str">
            <v>RETIRADO</v>
          </cell>
          <cell r="H4429" t="str">
            <v>006602</v>
          </cell>
          <cell r="AP4429" t="str">
            <v>PA</v>
          </cell>
          <cell r="AQ4429">
            <v>48.61</v>
          </cell>
          <cell r="AS4429">
            <v>48.61</v>
          </cell>
          <cell r="BA4429" t="e">
            <v>#N/A</v>
          </cell>
        </row>
        <row r="4430">
          <cell r="G4430" t="str">
            <v>SEPARADO</v>
          </cell>
          <cell r="H4430" t="str">
            <v>006602</v>
          </cell>
          <cell r="AP4430" t="str">
            <v>PA</v>
          </cell>
          <cell r="AQ4430">
            <v>5.86</v>
          </cell>
          <cell r="AR4430">
            <v>0</v>
          </cell>
          <cell r="AS4430">
            <v>11.72</v>
          </cell>
          <cell r="BA4430" t="e">
            <v>#N/A</v>
          </cell>
        </row>
        <row r="4431">
          <cell r="G4431" t="str">
            <v>SEPARADO</v>
          </cell>
          <cell r="H4431" t="str">
            <v>006602</v>
          </cell>
          <cell r="AP4431" t="str">
            <v>PA</v>
          </cell>
          <cell r="AQ4431">
            <v>91</v>
          </cell>
          <cell r="AR4431">
            <v>6.5000000000000002E-2</v>
          </cell>
          <cell r="AS4431">
            <v>290.745</v>
          </cell>
          <cell r="BA4431" t="e">
            <v>#N/A</v>
          </cell>
        </row>
        <row r="4432">
          <cell r="G4432" t="str">
            <v>FALTA</v>
          </cell>
          <cell r="H4432" t="str">
            <v>006602</v>
          </cell>
          <cell r="AP4432" t="str">
            <v>PAGO</v>
          </cell>
          <cell r="AQ4432">
            <v>9.33</v>
          </cell>
          <cell r="AR4432">
            <v>9.7500000000000003E-2</v>
          </cell>
          <cell r="AS4432">
            <v>20.47935</v>
          </cell>
          <cell r="BA4432" t="str">
            <v>ELETRICA</v>
          </cell>
        </row>
        <row r="4433">
          <cell r="G4433" t="str">
            <v>SEPARADO</v>
          </cell>
          <cell r="H4433" t="str">
            <v>006602</v>
          </cell>
          <cell r="AP4433" t="str">
            <v>PA</v>
          </cell>
          <cell r="AQ4433">
            <v>78.838709677419303</v>
          </cell>
          <cell r="AR4433">
            <v>0</v>
          </cell>
          <cell r="AS4433">
            <v>78.838709677419303</v>
          </cell>
          <cell r="BA4433" t="e">
            <v>#N/A</v>
          </cell>
        </row>
        <row r="4434">
          <cell r="G4434" t="str">
            <v>SEPARADO</v>
          </cell>
          <cell r="H4434" t="str">
            <v>006602</v>
          </cell>
          <cell r="AP4434" t="str">
            <v>PA</v>
          </cell>
          <cell r="AQ4434">
            <v>5.58</v>
          </cell>
          <cell r="AS4434">
            <v>66.960000000000008</v>
          </cell>
          <cell r="BA4434" t="str">
            <v>KANBAN</v>
          </cell>
        </row>
        <row r="4435">
          <cell r="G4435" t="str">
            <v>SEPARADO</v>
          </cell>
          <cell r="H4435" t="str">
            <v>006602</v>
          </cell>
          <cell r="AP4435" t="str">
            <v>PA</v>
          </cell>
          <cell r="AQ4435">
            <v>5.1099999999999994</v>
          </cell>
          <cell r="AS4435">
            <v>40.879999999999995</v>
          </cell>
          <cell r="BA4435" t="str">
            <v>KANBAN</v>
          </cell>
        </row>
        <row r="4436">
          <cell r="G4436" t="str">
            <v>KANBAN</v>
          </cell>
          <cell r="H4436" t="str">
            <v>006602</v>
          </cell>
          <cell r="AP4436" t="str">
            <v>PA</v>
          </cell>
          <cell r="AQ4436">
            <v>0.85</v>
          </cell>
          <cell r="AR4436">
            <v>0</v>
          </cell>
          <cell r="AS4436">
            <v>17</v>
          </cell>
          <cell r="BA4436" t="e">
            <v>#N/A</v>
          </cell>
        </row>
        <row r="4437">
          <cell r="G4437" t="str">
            <v>FALTA</v>
          </cell>
          <cell r="H4437" t="str">
            <v>006602</v>
          </cell>
          <cell r="AP4437" t="str">
            <v>PAGO</v>
          </cell>
          <cell r="AQ4437">
            <v>26.88</v>
          </cell>
          <cell r="AR4437">
            <v>0</v>
          </cell>
          <cell r="AS4437">
            <v>53.76</v>
          </cell>
          <cell r="BA4437" t="str">
            <v>MECANICA</v>
          </cell>
        </row>
        <row r="4438">
          <cell r="G4438" t="str">
            <v>FALTA</v>
          </cell>
          <cell r="H4438" t="str">
            <v>006602</v>
          </cell>
          <cell r="AP4438" t="str">
            <v>PAGO</v>
          </cell>
          <cell r="AQ4438">
            <v>26.88</v>
          </cell>
          <cell r="AR4438">
            <v>0</v>
          </cell>
          <cell r="AS4438">
            <v>26.88</v>
          </cell>
          <cell r="BA4438" t="str">
            <v>MECANICA</v>
          </cell>
        </row>
        <row r="4439">
          <cell r="G4439" t="str">
            <v>FALTA</v>
          </cell>
          <cell r="H4439" t="str">
            <v>006602</v>
          </cell>
          <cell r="AP4439" t="str">
            <v>ENTRADA DE NF</v>
          </cell>
          <cell r="AQ4439">
            <v>8.34</v>
          </cell>
          <cell r="AR4439">
            <v>0</v>
          </cell>
          <cell r="AS4439">
            <v>8.34</v>
          </cell>
          <cell r="BA4439" t="str">
            <v>MECANICA</v>
          </cell>
        </row>
        <row r="4440">
          <cell r="G4440" t="str">
            <v>SEPARADO</v>
          </cell>
          <cell r="H4440" t="str">
            <v>006602</v>
          </cell>
          <cell r="AP4440" t="str">
            <v>PA</v>
          </cell>
          <cell r="AQ4440">
            <v>26.88</v>
          </cell>
          <cell r="AR4440">
            <v>0</v>
          </cell>
          <cell r="AS4440">
            <v>26.88</v>
          </cell>
          <cell r="BA4440" t="str">
            <v>MECANICA</v>
          </cell>
        </row>
        <row r="4441">
          <cell r="G4441" t="str">
            <v>FALTA</v>
          </cell>
          <cell r="H4441" t="str">
            <v>006602</v>
          </cell>
          <cell r="AP4441" t="str">
            <v>PAGO</v>
          </cell>
          <cell r="AQ4441">
            <v>26.88</v>
          </cell>
          <cell r="AR4441">
            <v>0</v>
          </cell>
          <cell r="AS4441">
            <v>53.76</v>
          </cell>
          <cell r="BA4441" t="str">
            <v>MECANICA</v>
          </cell>
        </row>
        <row r="4442">
          <cell r="G4442" t="str">
            <v>SEPARADO</v>
          </cell>
          <cell r="H4442" t="str">
            <v>006602</v>
          </cell>
          <cell r="AP4442" t="str">
            <v>PA</v>
          </cell>
          <cell r="AQ4442">
            <v>26.88</v>
          </cell>
          <cell r="AR4442">
            <v>0</v>
          </cell>
          <cell r="AS4442">
            <v>26.88</v>
          </cell>
          <cell r="BA4442" t="str">
            <v>MECANICA</v>
          </cell>
        </row>
        <row r="4443">
          <cell r="G4443" t="str">
            <v>FALTA</v>
          </cell>
          <cell r="H4443" t="str">
            <v>006602</v>
          </cell>
          <cell r="AP4443" t="str">
            <v>PAGO</v>
          </cell>
          <cell r="AQ4443">
            <v>26.88</v>
          </cell>
          <cell r="AR4443">
            <v>0</v>
          </cell>
          <cell r="AS4443">
            <v>26.88</v>
          </cell>
          <cell r="BA4443" t="str">
            <v>MECANICA</v>
          </cell>
        </row>
        <row r="4444">
          <cell r="G4444" t="str">
            <v>FALTA</v>
          </cell>
          <cell r="H4444" t="str">
            <v>006602</v>
          </cell>
          <cell r="AP4444" t="str">
            <v>PAGO</v>
          </cell>
          <cell r="AQ4444">
            <v>26.88</v>
          </cell>
          <cell r="AR4444">
            <v>0</v>
          </cell>
          <cell r="AS4444">
            <v>26.88</v>
          </cell>
          <cell r="BA4444" t="str">
            <v>MECANICA</v>
          </cell>
        </row>
        <row r="4445">
          <cell r="G4445" t="str">
            <v>FALTA</v>
          </cell>
          <cell r="H4445" t="str">
            <v>006602</v>
          </cell>
          <cell r="AP4445" t="str">
            <v>PAGO</v>
          </cell>
          <cell r="AQ4445">
            <v>26.88</v>
          </cell>
          <cell r="AR4445">
            <v>0</v>
          </cell>
          <cell r="AS4445">
            <v>26.88</v>
          </cell>
          <cell r="BA4445" t="str">
            <v>MECANICA</v>
          </cell>
        </row>
        <row r="4446">
          <cell r="G4446" t="str">
            <v>SEPARADO</v>
          </cell>
          <cell r="H4446" t="str">
            <v>006602</v>
          </cell>
          <cell r="AP4446" t="str">
            <v>PA</v>
          </cell>
          <cell r="AQ4446">
            <v>26.88</v>
          </cell>
          <cell r="AR4446">
            <v>0</v>
          </cell>
          <cell r="AS4446">
            <v>26.88</v>
          </cell>
          <cell r="BA4446" t="str">
            <v>MECANICA</v>
          </cell>
        </row>
        <row r="4447">
          <cell r="G4447" t="str">
            <v>FALTA</v>
          </cell>
          <cell r="H4447" t="str">
            <v>006602</v>
          </cell>
          <cell r="AP4447" t="str">
            <v>PAGO</v>
          </cell>
          <cell r="AQ4447">
            <v>4.1500000000000004</v>
          </cell>
          <cell r="AR4447">
            <v>0</v>
          </cell>
          <cell r="AS4447">
            <v>8.3000000000000007</v>
          </cell>
          <cell r="BA4447" t="str">
            <v>MECANICA</v>
          </cell>
        </row>
        <row r="4448">
          <cell r="G4448" t="str">
            <v>SEPARADO</v>
          </cell>
          <cell r="H4448" t="str">
            <v>006602</v>
          </cell>
          <cell r="AP4448" t="str">
            <v>PA</v>
          </cell>
          <cell r="AQ4448">
            <v>1.1000000000000001</v>
          </cell>
          <cell r="AR4448">
            <v>0</v>
          </cell>
          <cell r="AS4448">
            <v>2.2000000000000002</v>
          </cell>
          <cell r="BA4448" t="str">
            <v>KANBAN</v>
          </cell>
        </row>
        <row r="4449">
          <cell r="G4449" t="str">
            <v>FALTA</v>
          </cell>
          <cell r="H4449" t="str">
            <v>006602</v>
          </cell>
          <cell r="AP4449" t="str">
            <v>PAGO</v>
          </cell>
          <cell r="AQ4449">
            <v>88.15</v>
          </cell>
          <cell r="AR4449">
            <v>0</v>
          </cell>
          <cell r="AS4449">
            <v>88.15</v>
          </cell>
          <cell r="BA4449" t="str">
            <v>MECANICA</v>
          </cell>
        </row>
        <row r="4450">
          <cell r="G4450" t="str">
            <v>SEPARADO</v>
          </cell>
          <cell r="H4450" t="str">
            <v>006602</v>
          </cell>
          <cell r="AP4450" t="str">
            <v>PAGO</v>
          </cell>
          <cell r="AQ4450">
            <v>62.82</v>
          </cell>
          <cell r="AR4450">
            <v>0</v>
          </cell>
          <cell r="AS4450">
            <v>62.82</v>
          </cell>
          <cell r="BA4450" t="str">
            <v>MECANICA</v>
          </cell>
        </row>
        <row r="4451">
          <cell r="G4451" t="str">
            <v>FALTA</v>
          </cell>
          <cell r="H4451" t="str">
            <v>006602</v>
          </cell>
          <cell r="AP4451" t="str">
            <v>PAGO</v>
          </cell>
          <cell r="AQ4451">
            <v>27.95</v>
          </cell>
          <cell r="AR4451">
            <v>6.5000000000000002E-2</v>
          </cell>
          <cell r="AS4451">
            <v>29.766749999999998</v>
          </cell>
          <cell r="BA4451" t="str">
            <v>ELETRICA</v>
          </cell>
        </row>
        <row r="4452">
          <cell r="G4452" t="str">
            <v>FALTA</v>
          </cell>
          <cell r="H4452" t="str">
            <v>006602</v>
          </cell>
          <cell r="AP4452" t="str">
            <v>PAGO</v>
          </cell>
          <cell r="AQ4452">
            <v>1.02</v>
          </cell>
          <cell r="AR4452">
            <v>9.7500000000000003E-2</v>
          </cell>
          <cell r="AS4452">
            <v>3.3583500000000002</v>
          </cell>
          <cell r="BA4452" t="str">
            <v>ELETRICA</v>
          </cell>
        </row>
        <row r="4453">
          <cell r="G4453" t="str">
            <v>SEPARADO</v>
          </cell>
          <cell r="H4453" t="str">
            <v>006602</v>
          </cell>
          <cell r="AP4453" t="str">
            <v>PA</v>
          </cell>
          <cell r="AQ4453">
            <v>0</v>
          </cell>
          <cell r="AS4453">
            <v>0</v>
          </cell>
          <cell r="BA4453" t="str">
            <v>ELETRICA</v>
          </cell>
        </row>
        <row r="4454">
          <cell r="G4454" t="str">
            <v>SEPARADO</v>
          </cell>
          <cell r="H4454" t="str">
            <v>006602</v>
          </cell>
          <cell r="AP4454" t="str">
            <v>PA</v>
          </cell>
          <cell r="AQ4454">
            <v>10.2811</v>
          </cell>
          <cell r="AS4454">
            <v>5.1405500000000002</v>
          </cell>
          <cell r="BA4454" t="str">
            <v>KANBAN</v>
          </cell>
        </row>
        <row r="4455">
          <cell r="G4455" t="str">
            <v>FALTA</v>
          </cell>
          <cell r="H4455" t="str">
            <v>006602</v>
          </cell>
          <cell r="AP4455" t="str">
            <v>PAGO</v>
          </cell>
          <cell r="AQ4455">
            <v>40.83</v>
          </cell>
          <cell r="AR4455">
            <v>9.7500000000000003E-2</v>
          </cell>
          <cell r="AS4455">
            <v>44.810924999999997</v>
          </cell>
          <cell r="BA4455" t="e">
            <v>#N/A</v>
          </cell>
        </row>
        <row r="4456">
          <cell r="G4456" t="str">
            <v>SEPARADO</v>
          </cell>
          <cell r="H4456" t="str">
            <v>006602</v>
          </cell>
          <cell r="AP4456" t="str">
            <v>FATURAMENTO</v>
          </cell>
          <cell r="AQ4456">
            <v>27.02</v>
          </cell>
          <cell r="AR4456">
            <v>0</v>
          </cell>
          <cell r="AS4456">
            <v>27.02</v>
          </cell>
          <cell r="BA4456" t="e">
            <v>#N/A</v>
          </cell>
        </row>
        <row r="4457">
          <cell r="G4457" t="str">
            <v>SEPARADO</v>
          </cell>
          <cell r="H4457" t="str">
            <v>006602</v>
          </cell>
          <cell r="AP4457" t="str">
            <v>PA</v>
          </cell>
          <cell r="AQ4457">
            <v>48.61</v>
          </cell>
          <cell r="AS4457">
            <v>97.22</v>
          </cell>
          <cell r="BA4457" t="str">
            <v>ELETRICA</v>
          </cell>
        </row>
        <row r="4458">
          <cell r="G4458" t="str">
            <v>SEPARADO</v>
          </cell>
          <cell r="H4458" t="str">
            <v>006602</v>
          </cell>
          <cell r="AP4458" t="str">
            <v>PA</v>
          </cell>
          <cell r="AQ4458">
            <v>35</v>
          </cell>
          <cell r="AS4458">
            <v>35</v>
          </cell>
          <cell r="BA4458" t="e">
            <v>#N/A</v>
          </cell>
        </row>
        <row r="4459">
          <cell r="G4459" t="str">
            <v>SEPARADO</v>
          </cell>
          <cell r="H4459" t="str">
            <v>006602</v>
          </cell>
          <cell r="AP4459" t="str">
            <v>PA</v>
          </cell>
          <cell r="AQ4459">
            <v>5.86</v>
          </cell>
          <cell r="AR4459">
            <v>0</v>
          </cell>
          <cell r="AS4459">
            <v>23.44</v>
          </cell>
          <cell r="BA4459" t="e">
            <v>#N/A</v>
          </cell>
        </row>
        <row r="4460">
          <cell r="G4460" t="str">
            <v>FALTA</v>
          </cell>
          <cell r="H4460" t="str">
            <v>006602</v>
          </cell>
          <cell r="AP4460" t="str">
            <v>FATURAMENTO</v>
          </cell>
          <cell r="AQ4460">
            <v>842.74</v>
          </cell>
          <cell r="AR4460">
            <v>9.7500000000000003E-2</v>
          </cell>
          <cell r="AS4460">
            <v>924.90715</v>
          </cell>
          <cell r="BA4460" t="e">
            <v>#N/A</v>
          </cell>
        </row>
        <row r="4461">
          <cell r="G4461" t="str">
            <v>SEPARADO</v>
          </cell>
          <cell r="H4461" t="str">
            <v>006602</v>
          </cell>
          <cell r="AP4461" t="str">
            <v>PA</v>
          </cell>
          <cell r="AQ4461">
            <v>466.33</v>
          </cell>
          <cell r="AR4461">
            <v>0</v>
          </cell>
          <cell r="AS4461">
            <v>466.33</v>
          </cell>
          <cell r="BA4461" t="e">
            <v>#N/A</v>
          </cell>
        </row>
        <row r="4462">
          <cell r="G4462" t="str">
            <v>FALTA</v>
          </cell>
          <cell r="H4462" t="str">
            <v>006602</v>
          </cell>
          <cell r="AP4462" t="str">
            <v>PAGO</v>
          </cell>
          <cell r="AQ4462">
            <v>5.55</v>
          </cell>
          <cell r="AR4462">
            <v>9.7500000000000003E-2</v>
          </cell>
          <cell r="AS4462">
            <v>6.0911249999999999</v>
          </cell>
          <cell r="BA4462" t="str">
            <v>SHEET METAL</v>
          </cell>
        </row>
        <row r="4463">
          <cell r="G4463" t="str">
            <v>FALTA</v>
          </cell>
          <cell r="H4463" t="str">
            <v>006602</v>
          </cell>
          <cell r="AP4463" t="str">
            <v>PAGO</v>
          </cell>
          <cell r="AQ4463">
            <v>9.33</v>
          </cell>
          <cell r="AR4463">
            <v>9.7500000000000003E-2</v>
          </cell>
          <cell r="AS4463">
            <v>10.239675</v>
          </cell>
          <cell r="BA4463" t="str">
            <v>ELETRICA</v>
          </cell>
        </row>
        <row r="4464">
          <cell r="G4464" t="str">
            <v>FALTA</v>
          </cell>
          <cell r="H4464" t="str">
            <v>006602</v>
          </cell>
          <cell r="AP4464" t="str">
            <v>PAGO</v>
          </cell>
          <cell r="AQ4464">
            <v>40.97</v>
          </cell>
          <cell r="AR4464">
            <v>9.7500000000000003E-2</v>
          </cell>
          <cell r="AS4464">
            <v>44.964574999999996</v>
          </cell>
          <cell r="BA4464" t="str">
            <v>ELETRICA</v>
          </cell>
        </row>
        <row r="4465">
          <cell r="G4465" t="str">
            <v>FÁBRICA</v>
          </cell>
          <cell r="H4465" t="str">
            <v>006602</v>
          </cell>
          <cell r="AP4465" t="str">
            <v>PA</v>
          </cell>
          <cell r="AQ4465">
            <v>25.7</v>
          </cell>
          <cell r="AS4465">
            <v>25.7</v>
          </cell>
          <cell r="BA4465" t="str">
            <v>ELETRICA</v>
          </cell>
        </row>
        <row r="4466">
          <cell r="G4466" t="str">
            <v>SEPARADO</v>
          </cell>
          <cell r="H4466" t="str">
            <v>006602</v>
          </cell>
          <cell r="AP4466" t="str">
            <v>PA</v>
          </cell>
          <cell r="AQ4466">
            <v>2.4971000000000001</v>
          </cell>
          <cell r="AR4466">
            <v>0</v>
          </cell>
          <cell r="AS4466">
            <v>60.679530000000007</v>
          </cell>
          <cell r="BA4466" t="e">
            <v>#N/A</v>
          </cell>
        </row>
        <row r="4467">
          <cell r="G4467" t="str">
            <v>SEPARADO</v>
          </cell>
          <cell r="H4467" t="str">
            <v>006602</v>
          </cell>
          <cell r="AP4467" t="str">
            <v>PA</v>
          </cell>
          <cell r="AQ4467">
            <v>16.100000000000001</v>
          </cell>
          <cell r="AS4467">
            <v>16.100000000000001</v>
          </cell>
          <cell r="BA4467" t="str">
            <v>KANBAN</v>
          </cell>
        </row>
        <row r="4468">
          <cell r="G4468" t="str">
            <v>SEPARADO</v>
          </cell>
          <cell r="H4468" t="str">
            <v>006602</v>
          </cell>
          <cell r="AP4468" t="str">
            <v>PA</v>
          </cell>
          <cell r="AQ4468">
            <v>16.39</v>
          </cell>
          <cell r="AS4468">
            <v>16.39</v>
          </cell>
          <cell r="BA4468" t="str">
            <v>KANBAN</v>
          </cell>
        </row>
        <row r="4469">
          <cell r="G4469" t="str">
            <v>SEPARADO</v>
          </cell>
          <cell r="H4469" t="str">
            <v>006602</v>
          </cell>
          <cell r="AP4469" t="str">
            <v>PAGO</v>
          </cell>
          <cell r="AQ4469">
            <v>1.9</v>
          </cell>
          <cell r="AR4469">
            <v>9.7500000000000003E-2</v>
          </cell>
          <cell r="AS4469">
            <v>14.596749999999998</v>
          </cell>
          <cell r="BA4469" t="e">
            <v>#N/A</v>
          </cell>
        </row>
        <row r="4470">
          <cell r="G4470" t="str">
            <v>RETIRADO</v>
          </cell>
          <cell r="H4470" t="str">
            <v>006602</v>
          </cell>
          <cell r="AP4470" t="str">
            <v>PAGO</v>
          </cell>
          <cell r="AQ4470">
            <v>7.42</v>
          </cell>
          <cell r="AR4470">
            <v>9.7500000000000003E-2</v>
          </cell>
          <cell r="AS4470">
            <v>8.1434499999999996</v>
          </cell>
          <cell r="BA4470" t="e">
            <v>#N/A</v>
          </cell>
        </row>
        <row r="4471">
          <cell r="G4471" t="str">
            <v>SEPARADO</v>
          </cell>
          <cell r="H4471" t="str">
            <v>006602</v>
          </cell>
          <cell r="AP4471" t="str">
            <v>PAGO</v>
          </cell>
          <cell r="AQ4471">
            <v>2.0099999999999998</v>
          </cell>
          <cell r="AR4471">
            <v>9.7500000000000003E-2</v>
          </cell>
          <cell r="AS4471">
            <v>2.2059749999999996</v>
          </cell>
          <cell r="BA4471" t="e">
            <v>#N/A</v>
          </cell>
        </row>
        <row r="4472">
          <cell r="G4472" t="str">
            <v>SEPARADO</v>
          </cell>
          <cell r="H4472" t="str">
            <v>006602</v>
          </cell>
          <cell r="AP4472" t="str">
            <v>PAGO</v>
          </cell>
          <cell r="AQ4472">
            <v>1.38</v>
          </cell>
          <cell r="AR4472">
            <v>9.7500000000000003E-2</v>
          </cell>
          <cell r="AS4472">
            <v>3.0290999999999997</v>
          </cell>
          <cell r="BA4472" t="e">
            <v>#N/A</v>
          </cell>
        </row>
        <row r="4473">
          <cell r="G4473" t="str">
            <v>FALTA</v>
          </cell>
          <cell r="H4473" t="str">
            <v>006602</v>
          </cell>
          <cell r="AP4473" t="str">
            <v>PAGO</v>
          </cell>
          <cell r="AQ4473">
            <v>2.06</v>
          </cell>
          <cell r="AR4473">
            <v>9.7500000000000003E-2</v>
          </cell>
          <cell r="AS4473">
            <v>2.26085</v>
          </cell>
          <cell r="BA4473" t="e">
            <v>#N/A</v>
          </cell>
        </row>
        <row r="4474">
          <cell r="G4474" t="str">
            <v>SEPARADO</v>
          </cell>
          <cell r="H4474" t="str">
            <v>006602</v>
          </cell>
          <cell r="AP4474" t="str">
            <v>PA</v>
          </cell>
          <cell r="AQ4474">
            <v>170.95160000000001</v>
          </cell>
          <cell r="AR4474">
            <v>0</v>
          </cell>
          <cell r="AS4474">
            <v>34.190320000000007</v>
          </cell>
          <cell r="BA4474" t="str">
            <v>ELETRICA</v>
          </cell>
        </row>
        <row r="4475">
          <cell r="G4475" t="str">
            <v>FALTA</v>
          </cell>
          <cell r="H4475" t="str">
            <v>006602</v>
          </cell>
          <cell r="AP4475" t="str">
            <v>PAGO</v>
          </cell>
          <cell r="AQ4475">
            <v>92.68</v>
          </cell>
          <cell r="AR4475">
            <v>9.7500000000000003E-2</v>
          </cell>
          <cell r="AS4475">
            <v>101.7163</v>
          </cell>
          <cell r="BA4475" t="str">
            <v>ELETRICA</v>
          </cell>
        </row>
        <row r="4476">
          <cell r="G4476" t="str">
            <v>FALTA</v>
          </cell>
          <cell r="H4476" t="str">
            <v>006602</v>
          </cell>
          <cell r="AP4476" t="str">
            <v>PAGO</v>
          </cell>
          <cell r="AQ4476">
            <v>756.87</v>
          </cell>
          <cell r="AR4476">
            <v>3.2500000000000001E-2</v>
          </cell>
          <cell r="AS4476">
            <v>1562.9365499999999</v>
          </cell>
          <cell r="BA4476" t="e">
            <v>#N/A</v>
          </cell>
        </row>
        <row r="4477">
          <cell r="G4477" t="str">
            <v>SEPARADO</v>
          </cell>
          <cell r="H4477" t="str">
            <v>006602</v>
          </cell>
          <cell r="AP4477" t="str">
            <v>PA</v>
          </cell>
          <cell r="AQ4477">
            <v>0</v>
          </cell>
          <cell r="AS4477">
            <v>0</v>
          </cell>
          <cell r="BA4477" t="e">
            <v>#N/A</v>
          </cell>
        </row>
        <row r="4478">
          <cell r="G4478" t="str">
            <v>SEPARADO</v>
          </cell>
          <cell r="H4478" t="str">
            <v>006602</v>
          </cell>
          <cell r="AP4478" t="str">
            <v>PA</v>
          </cell>
          <cell r="AQ4478">
            <v>53.25</v>
          </cell>
          <cell r="AS4478">
            <v>53.25</v>
          </cell>
          <cell r="BA4478" t="e">
            <v>#N/A</v>
          </cell>
        </row>
        <row r="4479">
          <cell r="G4479" t="str">
            <v>SEPARADO</v>
          </cell>
          <cell r="H4479" t="str">
            <v>006602</v>
          </cell>
          <cell r="AP4479" t="str">
            <v>PA</v>
          </cell>
          <cell r="AQ4479">
            <v>70.95</v>
          </cell>
          <cell r="AS4479">
            <v>53.212500000000006</v>
          </cell>
          <cell r="BA4479" t="str">
            <v>ELETRICA</v>
          </cell>
        </row>
        <row r="4480">
          <cell r="G4480" t="str">
            <v>SEPARADO</v>
          </cell>
          <cell r="H4480" t="str">
            <v>006602</v>
          </cell>
          <cell r="AP4480" t="str">
            <v>PA</v>
          </cell>
          <cell r="AQ4480">
            <v>0</v>
          </cell>
          <cell r="AS4480">
            <v>0</v>
          </cell>
          <cell r="BA4480" t="e">
            <v>#N/A</v>
          </cell>
        </row>
        <row r="4481">
          <cell r="G4481" t="str">
            <v>SEPARADO</v>
          </cell>
          <cell r="H4481" t="str">
            <v>006602</v>
          </cell>
          <cell r="AP4481" t="str">
            <v>PA</v>
          </cell>
          <cell r="AQ4481">
            <v>38.979199999999999</v>
          </cell>
          <cell r="AR4481">
            <v>9.7500000000000003E-2</v>
          </cell>
          <cell r="AS4481">
            <v>171.11868799999999</v>
          </cell>
          <cell r="BA4481" t="e">
            <v>#N/A</v>
          </cell>
        </row>
        <row r="4482">
          <cell r="G4482" t="str">
            <v>SEPARADO</v>
          </cell>
          <cell r="H4482" t="str">
            <v>006602</v>
          </cell>
          <cell r="AP4482" t="str">
            <v>PA</v>
          </cell>
          <cell r="AQ4482">
            <v>0</v>
          </cell>
          <cell r="AS4482">
            <v>0</v>
          </cell>
          <cell r="BA4482" t="e">
            <v>#N/A</v>
          </cell>
        </row>
        <row r="4483">
          <cell r="G4483" t="str">
            <v>FALTA</v>
          </cell>
          <cell r="H4483" t="str">
            <v>006602</v>
          </cell>
          <cell r="AP4483" t="str">
            <v>FATURAMENTO</v>
          </cell>
          <cell r="AQ4483">
            <v>0</v>
          </cell>
          <cell r="AR4483">
            <v>0</v>
          </cell>
          <cell r="AS4483">
            <v>0</v>
          </cell>
          <cell r="BA4483" t="str">
            <v>ELETRICA</v>
          </cell>
        </row>
        <row r="4484">
          <cell r="G4484" t="str">
            <v>FALTA</v>
          </cell>
          <cell r="H4484" t="str">
            <v>006602</v>
          </cell>
          <cell r="AP4484" t="str">
            <v>FATURAMENTO</v>
          </cell>
          <cell r="AQ4484">
            <v>0</v>
          </cell>
          <cell r="AR4484">
            <v>0</v>
          </cell>
          <cell r="AS4484">
            <v>0</v>
          </cell>
          <cell r="BA4484" t="str">
            <v>SHEET METAL</v>
          </cell>
        </row>
        <row r="4485">
          <cell r="G4485" t="str">
            <v>SEPARADO</v>
          </cell>
          <cell r="H4485" t="str">
            <v>006602</v>
          </cell>
          <cell r="AP4485" t="str">
            <v>FATURAMENTO</v>
          </cell>
          <cell r="AQ4485">
            <v>24.125</v>
          </cell>
          <cell r="AR4485">
            <v>0</v>
          </cell>
          <cell r="AS4485">
            <v>24.125</v>
          </cell>
          <cell r="BA4485" t="e">
            <v>#N/A</v>
          </cell>
        </row>
        <row r="4486">
          <cell r="G4486" t="str">
            <v>SEPARADO</v>
          </cell>
          <cell r="H4486" t="str">
            <v>006602</v>
          </cell>
          <cell r="AP4486" t="str">
            <v>FATURAMENTO</v>
          </cell>
          <cell r="AQ4486">
            <v>24.125</v>
          </cell>
          <cell r="AR4486">
            <v>0</v>
          </cell>
          <cell r="AS4486">
            <v>48.25</v>
          </cell>
          <cell r="BA4486" t="e">
            <v>#N/A</v>
          </cell>
        </row>
        <row r="4487">
          <cell r="G4487" t="str">
            <v>SEPARADO</v>
          </cell>
          <cell r="H4487" t="str">
            <v>006602</v>
          </cell>
          <cell r="AP4487" t="str">
            <v>FATURAMENTO</v>
          </cell>
          <cell r="AQ4487">
            <v>627.25</v>
          </cell>
          <cell r="AR4487">
            <v>0</v>
          </cell>
          <cell r="AS4487">
            <v>627.25</v>
          </cell>
          <cell r="BA4487" t="e">
            <v>#N/A</v>
          </cell>
        </row>
        <row r="4488">
          <cell r="G4488" t="str">
            <v>SEPARADO</v>
          </cell>
          <cell r="H4488" t="str">
            <v>006602</v>
          </cell>
          <cell r="AP4488" t="str">
            <v>PA</v>
          </cell>
          <cell r="AQ4488">
            <v>0</v>
          </cell>
          <cell r="AS4488">
            <v>0</v>
          </cell>
          <cell r="BA4488" t="e">
            <v>#N/A</v>
          </cell>
        </row>
        <row r="4489">
          <cell r="G4489" t="str">
            <v>FALTA</v>
          </cell>
          <cell r="H4489" t="str">
            <v>006602</v>
          </cell>
          <cell r="AP4489" t="str">
            <v>PAGO</v>
          </cell>
          <cell r="AQ4489">
            <v>10</v>
          </cell>
          <cell r="AR4489">
            <v>0</v>
          </cell>
          <cell r="AS4489">
            <v>10</v>
          </cell>
          <cell r="BA4489" t="e">
            <v>#N/A</v>
          </cell>
        </row>
        <row r="4490">
          <cell r="G4490" t="str">
            <v>FALTA</v>
          </cell>
          <cell r="H4490" t="str">
            <v>006602</v>
          </cell>
          <cell r="AP4490" t="str">
            <v>PAGO</v>
          </cell>
          <cell r="AQ4490">
            <v>9.85</v>
          </cell>
          <cell r="AR4490">
            <v>0</v>
          </cell>
          <cell r="AS4490">
            <v>9.85</v>
          </cell>
          <cell r="BA4490" t="e">
            <v>#N/A</v>
          </cell>
        </row>
        <row r="4491">
          <cell r="G4491" t="str">
            <v>FALTA</v>
          </cell>
          <cell r="H4491" t="str">
            <v>006602</v>
          </cell>
          <cell r="AP4491" t="str">
            <v>FATURAMENTO</v>
          </cell>
          <cell r="AQ4491">
            <v>995.11</v>
          </cell>
          <cell r="AR4491">
            <v>6.5000000000000002E-2</v>
          </cell>
          <cell r="AS4491">
            <v>1059.79215</v>
          </cell>
          <cell r="BA4491" t="str">
            <v>ELETRICA</v>
          </cell>
        </row>
        <row r="4492">
          <cell r="G4492" t="str">
            <v>SEPARADO</v>
          </cell>
          <cell r="H4492" t="str">
            <v>006604</v>
          </cell>
          <cell r="AP4492" t="str">
            <v>PA</v>
          </cell>
          <cell r="AQ4492">
            <v>210.79</v>
          </cell>
          <cell r="AS4492">
            <v>210.79</v>
          </cell>
          <cell r="BA4492" t="str">
            <v>ELETRICA</v>
          </cell>
        </row>
        <row r="4493">
          <cell r="G4493" t="str">
            <v>SEPARADO</v>
          </cell>
          <cell r="H4493" t="str">
            <v>006604</v>
          </cell>
          <cell r="AP4493" t="str">
            <v>PA</v>
          </cell>
          <cell r="AQ4493">
            <v>0</v>
          </cell>
          <cell r="AS4493">
            <v>0</v>
          </cell>
          <cell r="BA4493" t="e">
            <v>#N/A</v>
          </cell>
        </row>
        <row r="4494">
          <cell r="G4494" t="str">
            <v>SEPARADO</v>
          </cell>
          <cell r="H4494" t="str">
            <v>006604</v>
          </cell>
          <cell r="AP4494" t="str">
            <v>PA</v>
          </cell>
          <cell r="AQ4494">
            <v>53.25</v>
          </cell>
          <cell r="AS4494">
            <v>149.1</v>
          </cell>
          <cell r="BA4494" t="e">
            <v>#N/A</v>
          </cell>
        </row>
        <row r="4495">
          <cell r="G4495" t="str">
            <v>SEPARADO</v>
          </cell>
          <cell r="H4495" t="str">
            <v>006604</v>
          </cell>
          <cell r="AP4495" t="str">
            <v>PA</v>
          </cell>
          <cell r="AQ4495">
            <v>26.9</v>
          </cell>
          <cell r="AR4495">
            <v>0</v>
          </cell>
          <cell r="AS4495">
            <v>53.8</v>
          </cell>
          <cell r="BA4495" t="str">
            <v>ELETRICA</v>
          </cell>
        </row>
        <row r="4496">
          <cell r="G4496" t="str">
            <v>SEPARADO</v>
          </cell>
          <cell r="H4496" t="str">
            <v>006604</v>
          </cell>
          <cell r="AP4496" t="str">
            <v>FATURAMENTO</v>
          </cell>
          <cell r="AQ4496">
            <v>33.774999999999999</v>
          </cell>
          <cell r="AR4496">
            <v>0</v>
          </cell>
          <cell r="AS4496">
            <v>135.1</v>
          </cell>
          <cell r="BA4496">
            <v>0</v>
          </cell>
        </row>
        <row r="4497">
          <cell r="G4497" t="str">
            <v>FALTA</v>
          </cell>
          <cell r="H4497" t="str">
            <v>006604</v>
          </cell>
          <cell r="AP4497" t="str">
            <v>PAGO</v>
          </cell>
          <cell r="AQ4497">
            <v>26.88</v>
          </cell>
          <cell r="AR4497">
            <v>0</v>
          </cell>
          <cell r="AS4497">
            <v>26.88</v>
          </cell>
          <cell r="BA4497" t="str">
            <v>MECANICA</v>
          </cell>
        </row>
        <row r="4498">
          <cell r="G4498" t="str">
            <v>SEPARADO</v>
          </cell>
          <cell r="H4498" t="str">
            <v>006604</v>
          </cell>
          <cell r="AP4498" t="str">
            <v>PA</v>
          </cell>
          <cell r="AQ4498">
            <v>0</v>
          </cell>
          <cell r="AS4498">
            <v>0</v>
          </cell>
          <cell r="BA4498" t="e">
            <v>#N/A</v>
          </cell>
        </row>
        <row r="4499">
          <cell r="G4499" t="str">
            <v>KANBAN</v>
          </cell>
          <cell r="H4499" t="str">
            <v>006604</v>
          </cell>
          <cell r="AP4499" t="str">
            <v>PA</v>
          </cell>
          <cell r="AQ4499">
            <v>1.1499999999999999</v>
          </cell>
          <cell r="AS4499">
            <v>23</v>
          </cell>
          <cell r="BA4499" t="e">
            <v>#N/A</v>
          </cell>
        </row>
        <row r="4500">
          <cell r="G4500" t="str">
            <v>FALTA</v>
          </cell>
          <cell r="H4500" t="str">
            <v>006604</v>
          </cell>
          <cell r="AP4500" t="str">
            <v>FATURAMENTO</v>
          </cell>
          <cell r="AQ4500">
            <v>24.125</v>
          </cell>
          <cell r="AR4500">
            <v>0</v>
          </cell>
          <cell r="AS4500">
            <v>48.25</v>
          </cell>
          <cell r="BA4500" t="str">
            <v>MECANICA</v>
          </cell>
        </row>
        <row r="4501">
          <cell r="G4501" t="str">
            <v>SEPARADO</v>
          </cell>
          <cell r="H4501" t="str">
            <v>006604</v>
          </cell>
          <cell r="AP4501" t="str">
            <v>PA</v>
          </cell>
          <cell r="AQ4501">
            <v>8548.9321</v>
          </cell>
          <cell r="AS4501">
            <v>8548.9321</v>
          </cell>
          <cell r="BA4501" t="str">
            <v>ELETRICA</v>
          </cell>
        </row>
        <row r="4502">
          <cell r="G4502" t="str">
            <v>FALTA</v>
          </cell>
          <cell r="H4502" t="str">
            <v>006604</v>
          </cell>
          <cell r="AP4502" t="str">
            <v>PAGO</v>
          </cell>
          <cell r="AQ4502">
            <v>4.1500000000000004</v>
          </cell>
          <cell r="AR4502">
            <v>0</v>
          </cell>
          <cell r="AS4502">
            <v>16.600000000000001</v>
          </cell>
          <cell r="BA4502" t="str">
            <v>MECANICA</v>
          </cell>
        </row>
        <row r="4503">
          <cell r="G4503" t="str">
            <v>SEPARADO</v>
          </cell>
          <cell r="H4503" t="str">
            <v>006604</v>
          </cell>
          <cell r="AP4503" t="str">
            <v>PAGO</v>
          </cell>
          <cell r="AQ4503">
            <v>28</v>
          </cell>
          <cell r="AR4503">
            <v>6.5000000000000002E-2</v>
          </cell>
          <cell r="AS4503">
            <v>29.82</v>
          </cell>
          <cell r="BA4503" t="str">
            <v>MECANICA</v>
          </cell>
        </row>
        <row r="4504">
          <cell r="G4504" t="str">
            <v>FÁBRICA</v>
          </cell>
          <cell r="H4504" t="str">
            <v>006604</v>
          </cell>
          <cell r="AP4504" t="str">
            <v>PA</v>
          </cell>
          <cell r="AQ4504">
            <v>5</v>
          </cell>
          <cell r="AR4504">
            <v>0</v>
          </cell>
          <cell r="AS4504">
            <v>5</v>
          </cell>
          <cell r="BA4504" t="str">
            <v>MECANICA</v>
          </cell>
        </row>
        <row r="4505">
          <cell r="G4505" t="str">
            <v>FÁBRICA</v>
          </cell>
          <cell r="H4505" t="str">
            <v>006604</v>
          </cell>
          <cell r="AP4505" t="str">
            <v>PA</v>
          </cell>
          <cell r="AQ4505">
            <v>6</v>
          </cell>
          <cell r="AR4505">
            <v>0</v>
          </cell>
          <cell r="AS4505">
            <v>6</v>
          </cell>
          <cell r="BA4505" t="str">
            <v>MECANICA</v>
          </cell>
        </row>
        <row r="4506">
          <cell r="G4506" t="str">
            <v>KANBAN</v>
          </cell>
          <cell r="H4506" t="str">
            <v>006604</v>
          </cell>
          <cell r="AP4506" t="str">
            <v>PA</v>
          </cell>
          <cell r="AQ4506">
            <v>102.78</v>
          </cell>
          <cell r="AS4506">
            <v>61.667999999999999</v>
          </cell>
          <cell r="BA4506" t="str">
            <v>KANBAN</v>
          </cell>
        </row>
        <row r="4507">
          <cell r="G4507" t="str">
            <v>KANBAN</v>
          </cell>
          <cell r="H4507" t="str">
            <v>006604</v>
          </cell>
          <cell r="AP4507" t="str">
            <v>PA</v>
          </cell>
          <cell r="AQ4507">
            <v>138.6</v>
          </cell>
          <cell r="AS4507">
            <v>83.16</v>
          </cell>
          <cell r="BA4507" t="str">
            <v>KANBAN</v>
          </cell>
        </row>
        <row r="4508">
          <cell r="G4508" t="str">
            <v>SEPARADO</v>
          </cell>
          <cell r="H4508" t="str">
            <v>006604</v>
          </cell>
          <cell r="AP4508" t="str">
            <v>PA</v>
          </cell>
          <cell r="AQ4508">
            <v>25322.58</v>
          </cell>
          <cell r="AR4508">
            <v>0</v>
          </cell>
          <cell r="AS4508">
            <v>25322.58</v>
          </cell>
          <cell r="BA4508" t="str">
            <v>MOTOR</v>
          </cell>
        </row>
        <row r="4509">
          <cell r="G4509" t="str">
            <v>SEPARADO</v>
          </cell>
          <cell r="H4509" t="str">
            <v>006604</v>
          </cell>
          <cell r="AP4509" t="str">
            <v>PA</v>
          </cell>
          <cell r="AQ4509">
            <v>10554.29</v>
          </cell>
          <cell r="AR4509">
            <v>0</v>
          </cell>
          <cell r="AS4509">
            <v>10554.29</v>
          </cell>
          <cell r="BA4509" t="str">
            <v>ALTERNADOR</v>
          </cell>
        </row>
        <row r="4510">
          <cell r="G4510" t="str">
            <v>FALTA</v>
          </cell>
          <cell r="H4510" t="str">
            <v>006604</v>
          </cell>
          <cell r="AP4510" t="str">
            <v>FATURAMENTO</v>
          </cell>
          <cell r="AQ4510">
            <v>900</v>
          </cell>
          <cell r="AR4510">
            <v>3.2500000000000001E-2</v>
          </cell>
          <cell r="AS4510">
            <v>929.25</v>
          </cell>
          <cell r="BA4510" t="e">
            <v>#N/A</v>
          </cell>
        </row>
        <row r="4511">
          <cell r="G4511" t="str">
            <v>SEPARADO</v>
          </cell>
          <cell r="H4511" t="str">
            <v>006604</v>
          </cell>
          <cell r="AP4511" t="str">
            <v>PA</v>
          </cell>
          <cell r="AQ4511">
            <v>48</v>
          </cell>
          <cell r="AR4511">
            <v>0</v>
          </cell>
          <cell r="AS4511">
            <v>48</v>
          </cell>
          <cell r="BA4511" t="str">
            <v>SHEET METAL</v>
          </cell>
        </row>
        <row r="4512">
          <cell r="G4512" t="str">
            <v>SEPARADO</v>
          </cell>
          <cell r="H4512" t="str">
            <v>006604</v>
          </cell>
          <cell r="AP4512" t="str">
            <v>FATURAMENTO</v>
          </cell>
          <cell r="AQ4512">
            <v>72.375</v>
          </cell>
          <cell r="AR4512">
            <v>0</v>
          </cell>
          <cell r="AS4512">
            <v>72.375</v>
          </cell>
          <cell r="BA4512" t="str">
            <v>MECANICA</v>
          </cell>
        </row>
        <row r="4513">
          <cell r="G4513" t="str">
            <v>SEPARADO</v>
          </cell>
          <cell r="H4513" t="str">
            <v>006604</v>
          </cell>
          <cell r="AP4513" t="str">
            <v>FATURAMENTO</v>
          </cell>
          <cell r="AQ4513">
            <v>33.774999999999999</v>
          </cell>
          <cell r="AR4513">
            <v>0</v>
          </cell>
          <cell r="AS4513">
            <v>67.55</v>
          </cell>
          <cell r="BA4513" t="str">
            <v>MECANICA</v>
          </cell>
        </row>
        <row r="4514">
          <cell r="G4514" t="str">
            <v>FALTA</v>
          </cell>
          <cell r="H4514" t="str">
            <v>006604</v>
          </cell>
          <cell r="AP4514" t="str">
            <v>PAGO</v>
          </cell>
          <cell r="AQ4514">
            <v>1563.79</v>
          </cell>
          <cell r="AR4514">
            <v>0</v>
          </cell>
          <cell r="AS4514">
            <v>1563.79</v>
          </cell>
          <cell r="BA4514" t="str">
            <v>MECANICA</v>
          </cell>
        </row>
        <row r="4515">
          <cell r="G4515" t="str">
            <v>SEPARADO</v>
          </cell>
          <cell r="H4515" t="str">
            <v>006604</v>
          </cell>
          <cell r="AP4515" t="str">
            <v>FATURAMENTO</v>
          </cell>
          <cell r="AQ4515">
            <v>33.774999999999999</v>
          </cell>
          <cell r="AR4515">
            <v>0</v>
          </cell>
          <cell r="AS4515">
            <v>67.55</v>
          </cell>
          <cell r="BA4515" t="str">
            <v>MECANICA</v>
          </cell>
        </row>
        <row r="4516">
          <cell r="G4516" t="str">
            <v>SEPARADO</v>
          </cell>
          <cell r="H4516" t="str">
            <v>006604</v>
          </cell>
          <cell r="AP4516" t="str">
            <v>FATURAMENTO</v>
          </cell>
          <cell r="AQ4516">
            <v>33.774999999999999</v>
          </cell>
          <cell r="AR4516">
            <v>0</v>
          </cell>
          <cell r="AS4516">
            <v>33.774999999999999</v>
          </cell>
          <cell r="BA4516" t="str">
            <v>SHEET METAL</v>
          </cell>
        </row>
        <row r="4517">
          <cell r="G4517" t="str">
            <v>FALTA</v>
          </cell>
          <cell r="H4517" t="str">
            <v>006604</v>
          </cell>
          <cell r="AP4517" t="str">
            <v>PAGO</v>
          </cell>
          <cell r="AQ4517">
            <v>145</v>
          </cell>
          <cell r="AR4517">
            <v>0</v>
          </cell>
          <cell r="AS4517">
            <v>145</v>
          </cell>
          <cell r="BA4517" t="str">
            <v>SHEET METAL</v>
          </cell>
        </row>
        <row r="4518">
          <cell r="G4518" t="str">
            <v>FALTA</v>
          </cell>
          <cell r="H4518" t="str">
            <v>006604</v>
          </cell>
          <cell r="AP4518" t="str">
            <v>PAGO</v>
          </cell>
          <cell r="AQ4518">
            <v>450</v>
          </cell>
          <cell r="AR4518">
            <v>0</v>
          </cell>
          <cell r="AS4518">
            <v>450</v>
          </cell>
          <cell r="BA4518" t="str">
            <v>ELETRICA</v>
          </cell>
        </row>
        <row r="4519">
          <cell r="G4519" t="str">
            <v>SEPARADO</v>
          </cell>
          <cell r="H4519" t="str">
            <v>006604</v>
          </cell>
          <cell r="AP4519" t="str">
            <v>FATURAMENTO</v>
          </cell>
          <cell r="AQ4519">
            <v>96.5</v>
          </cell>
          <cell r="AR4519">
            <v>0</v>
          </cell>
          <cell r="AS4519">
            <v>96.5</v>
          </cell>
          <cell r="BA4519" t="e">
            <v>#N/A</v>
          </cell>
        </row>
        <row r="4520">
          <cell r="G4520" t="str">
            <v>SEPARADO</v>
          </cell>
          <cell r="H4520" t="str">
            <v>006604</v>
          </cell>
          <cell r="AP4520" t="str">
            <v>FATURAMENTO</v>
          </cell>
          <cell r="AQ4520">
            <v>91.674999999999997</v>
          </cell>
          <cell r="AR4520">
            <v>0</v>
          </cell>
          <cell r="AS4520">
            <v>91.674999999999997</v>
          </cell>
          <cell r="BA4520" t="e">
            <v>#N/A</v>
          </cell>
        </row>
        <row r="4521">
          <cell r="G4521" t="str">
            <v>FALTA</v>
          </cell>
          <cell r="H4521" t="str">
            <v>006604</v>
          </cell>
          <cell r="AP4521" t="str">
            <v>FATURAMENTO</v>
          </cell>
          <cell r="AQ4521">
            <v>3377.5</v>
          </cell>
          <cell r="AR4521">
            <v>0</v>
          </cell>
          <cell r="AS4521">
            <v>3377.5</v>
          </cell>
          <cell r="BA4521" t="str">
            <v>CARENAGEM</v>
          </cell>
        </row>
        <row r="4522">
          <cell r="G4522" t="str">
            <v>SEPARADO</v>
          </cell>
          <cell r="H4522" t="str">
            <v>006604</v>
          </cell>
          <cell r="AP4522" t="str">
            <v>PAGO</v>
          </cell>
          <cell r="AQ4522">
            <v>1363.04</v>
          </cell>
          <cell r="AR4522">
            <v>6.5000000000000002E-2</v>
          </cell>
          <cell r="AS4522">
            <v>1451.6376</v>
          </cell>
          <cell r="BA4522" t="str">
            <v>MECANICA</v>
          </cell>
        </row>
        <row r="4523">
          <cell r="G4523" t="str">
            <v>SEPARADO</v>
          </cell>
          <cell r="H4523" t="str">
            <v>006604</v>
          </cell>
          <cell r="AP4523" t="str">
            <v>PAGO</v>
          </cell>
          <cell r="AQ4523">
            <v>772.34</v>
          </cell>
          <cell r="AR4523">
            <v>6.5000000000000002E-2</v>
          </cell>
          <cell r="AS4523">
            <v>822.5421</v>
          </cell>
          <cell r="BA4523" t="str">
            <v>MECANICA</v>
          </cell>
        </row>
        <row r="4524">
          <cell r="G4524" t="str">
            <v>SEPARADO</v>
          </cell>
          <cell r="H4524" t="str">
            <v>006604</v>
          </cell>
          <cell r="AP4524" t="str">
            <v>PAGO</v>
          </cell>
          <cell r="AQ4524">
            <v>209.6</v>
          </cell>
          <cell r="AR4524">
            <v>0</v>
          </cell>
          <cell r="AS4524">
            <v>209.6</v>
          </cell>
          <cell r="BA4524" t="str">
            <v>ELETRICA</v>
          </cell>
        </row>
        <row r="4525">
          <cell r="G4525" t="str">
            <v>SEPARADO</v>
          </cell>
          <cell r="H4525" t="str">
            <v>006604</v>
          </cell>
          <cell r="AP4525" t="str">
            <v>PA</v>
          </cell>
          <cell r="AQ4525">
            <v>441</v>
          </cell>
          <cell r="AR4525">
            <v>0</v>
          </cell>
          <cell r="AS4525">
            <v>441</v>
          </cell>
          <cell r="BA4525" t="str">
            <v>MECANICA</v>
          </cell>
        </row>
        <row r="4526">
          <cell r="G4526" t="str">
            <v>FALTA</v>
          </cell>
          <cell r="H4526" t="str">
            <v>006604</v>
          </cell>
          <cell r="AP4526" t="str">
            <v>PAGO</v>
          </cell>
          <cell r="AQ4526">
            <v>900</v>
          </cell>
          <cell r="AR4526">
            <v>3.2500000000000001E-2</v>
          </cell>
          <cell r="AS4526">
            <v>929.25</v>
          </cell>
          <cell r="BA4526" t="str">
            <v>MECANICA</v>
          </cell>
        </row>
        <row r="4527">
          <cell r="G4527" t="str">
            <v>FALTA</v>
          </cell>
          <cell r="H4527" t="str">
            <v>006604</v>
          </cell>
          <cell r="AP4527" t="str">
            <v>FATURAMENTO</v>
          </cell>
          <cell r="AQ4527">
            <v>965</v>
          </cell>
          <cell r="AR4527">
            <v>0</v>
          </cell>
          <cell r="AS4527">
            <v>965</v>
          </cell>
          <cell r="BA4527" t="str">
            <v>BASE</v>
          </cell>
        </row>
        <row r="4528">
          <cell r="G4528" t="str">
            <v>FALTA</v>
          </cell>
          <cell r="H4528" t="str">
            <v>006604</v>
          </cell>
          <cell r="AP4528" t="str">
            <v>PAGO</v>
          </cell>
          <cell r="AQ4528">
            <v>103.7</v>
          </cell>
          <cell r="AR4528">
            <v>0</v>
          </cell>
          <cell r="AS4528">
            <v>414.8</v>
          </cell>
          <cell r="BA4528" t="str">
            <v>MECANICA</v>
          </cell>
        </row>
        <row r="4529">
          <cell r="G4529" t="str">
            <v>SEPARADO</v>
          </cell>
          <cell r="H4529" t="str">
            <v>006604</v>
          </cell>
          <cell r="AP4529" t="str">
            <v>FATURAMENTO</v>
          </cell>
          <cell r="AQ4529">
            <v>241.25</v>
          </cell>
          <cell r="AR4529">
            <v>0</v>
          </cell>
          <cell r="AS4529">
            <v>241.25</v>
          </cell>
          <cell r="BA4529" t="e">
            <v>#N/A</v>
          </cell>
        </row>
        <row r="4530">
          <cell r="G4530" t="str">
            <v>SEPARADO</v>
          </cell>
          <cell r="H4530" t="str">
            <v>006604</v>
          </cell>
          <cell r="AP4530" t="str">
            <v>FATURAMENTO</v>
          </cell>
          <cell r="AQ4530">
            <v>241.25</v>
          </cell>
          <cell r="AR4530">
            <v>0</v>
          </cell>
          <cell r="AS4530">
            <v>241.25</v>
          </cell>
          <cell r="BA4530" t="e">
            <v>#N/A</v>
          </cell>
        </row>
        <row r="4531">
          <cell r="G4531" t="str">
            <v>SEPARADO</v>
          </cell>
          <cell r="H4531" t="str">
            <v>006604</v>
          </cell>
          <cell r="AP4531" t="str">
            <v>FATURAMENTO</v>
          </cell>
          <cell r="AQ4531">
            <v>731.47</v>
          </cell>
          <cell r="AR4531">
            <v>0</v>
          </cell>
          <cell r="AS4531">
            <v>731.47</v>
          </cell>
          <cell r="BA4531" t="e">
            <v>#N/A</v>
          </cell>
        </row>
        <row r="4532">
          <cell r="G4532" t="str">
            <v>SEPARADO</v>
          </cell>
          <cell r="H4532" t="str">
            <v>006604</v>
          </cell>
          <cell r="AP4532" t="str">
            <v>PA</v>
          </cell>
          <cell r="AQ4532">
            <v>6.4</v>
          </cell>
          <cell r="AR4532">
            <v>0</v>
          </cell>
          <cell r="AS4532">
            <v>19.200000000000003</v>
          </cell>
          <cell r="BA4532" t="str">
            <v>MECANICA</v>
          </cell>
        </row>
        <row r="4533">
          <cell r="G4533" t="str">
            <v>SEPARADO</v>
          </cell>
          <cell r="H4533" t="str">
            <v>006604</v>
          </cell>
          <cell r="AP4533" t="str">
            <v>FATURAMENTO</v>
          </cell>
          <cell r="AQ4533">
            <v>33.774999999999999</v>
          </cell>
          <cell r="AR4533">
            <v>0</v>
          </cell>
          <cell r="AS4533">
            <v>33.774999999999999</v>
          </cell>
          <cell r="BA4533" t="e">
            <v>#N/A</v>
          </cell>
        </row>
        <row r="4534">
          <cell r="G4534" t="str">
            <v>SEPARADO</v>
          </cell>
          <cell r="H4534" t="str">
            <v>006604</v>
          </cell>
          <cell r="AP4534" t="str">
            <v>FATURAMENTO</v>
          </cell>
          <cell r="AQ4534">
            <v>33.774999999999999</v>
          </cell>
          <cell r="AR4534">
            <v>0</v>
          </cell>
          <cell r="AS4534">
            <v>33.774999999999999</v>
          </cell>
          <cell r="BA4534" t="e">
            <v>#N/A</v>
          </cell>
        </row>
        <row r="4535">
          <cell r="G4535" t="str">
            <v>SEPARADO</v>
          </cell>
          <cell r="H4535" t="str">
            <v>006604</v>
          </cell>
          <cell r="AP4535" t="str">
            <v>FATURAMENTO</v>
          </cell>
          <cell r="AQ4535">
            <v>24.125</v>
          </cell>
          <cell r="AR4535">
            <v>0</v>
          </cell>
          <cell r="AS4535">
            <v>24.125</v>
          </cell>
          <cell r="BA4535" t="e">
            <v>#N/A</v>
          </cell>
        </row>
        <row r="4536">
          <cell r="G4536" t="str">
            <v>SEPARADO</v>
          </cell>
          <cell r="H4536" t="str">
            <v>006604</v>
          </cell>
          <cell r="AP4536" t="str">
            <v>FATURAMENTO</v>
          </cell>
          <cell r="AQ4536">
            <v>33.774999999999999</v>
          </cell>
          <cell r="AR4536">
            <v>0</v>
          </cell>
          <cell r="AS4536">
            <v>33.774999999999999</v>
          </cell>
          <cell r="BA4536" t="e">
            <v>#N/A</v>
          </cell>
        </row>
        <row r="4537">
          <cell r="G4537" t="str">
            <v>SEPARADO</v>
          </cell>
          <cell r="H4537" t="str">
            <v>006604</v>
          </cell>
          <cell r="AP4537" t="str">
            <v>PA</v>
          </cell>
          <cell r="AQ4537">
            <v>152.80000000000001</v>
          </cell>
          <cell r="AR4537">
            <v>6.5000000000000002E-2</v>
          </cell>
          <cell r="AS4537">
            <v>162.732</v>
          </cell>
          <cell r="BA4537" t="e">
            <v>#N/A</v>
          </cell>
        </row>
        <row r="4538">
          <cell r="G4538" t="str">
            <v>RETIRADO</v>
          </cell>
          <cell r="H4538" t="str">
            <v>006604</v>
          </cell>
          <cell r="AP4538" t="str">
            <v>PA</v>
          </cell>
          <cell r="AQ4538">
            <v>48.61</v>
          </cell>
          <cell r="AS4538">
            <v>48.61</v>
          </cell>
          <cell r="BA4538" t="e">
            <v>#N/A</v>
          </cell>
        </row>
        <row r="4539">
          <cell r="G4539" t="str">
            <v>SEPARADO</v>
          </cell>
          <cell r="H4539" t="str">
            <v>006604</v>
          </cell>
          <cell r="AP4539" t="str">
            <v>PA</v>
          </cell>
          <cell r="AQ4539">
            <v>5.86</v>
          </cell>
          <cell r="AR4539">
            <v>0</v>
          </cell>
          <cell r="AS4539">
            <v>11.72</v>
          </cell>
          <cell r="BA4539" t="e">
            <v>#N/A</v>
          </cell>
        </row>
        <row r="4540">
          <cell r="G4540" t="str">
            <v>SEPARADO</v>
          </cell>
          <cell r="H4540" t="str">
            <v>006604</v>
          </cell>
          <cell r="AP4540" t="str">
            <v>PA</v>
          </cell>
          <cell r="AQ4540">
            <v>91</v>
          </cell>
          <cell r="AR4540">
            <v>6.5000000000000002E-2</v>
          </cell>
          <cell r="AS4540">
            <v>290.745</v>
          </cell>
          <cell r="BA4540" t="e">
            <v>#N/A</v>
          </cell>
        </row>
        <row r="4541">
          <cell r="G4541" t="str">
            <v>FALTA</v>
          </cell>
          <cell r="H4541" t="str">
            <v>006604</v>
          </cell>
          <cell r="AP4541" t="str">
            <v>PAGO</v>
          </cell>
          <cell r="AQ4541">
            <v>9.33</v>
          </cell>
          <cell r="AR4541">
            <v>9.7500000000000003E-2</v>
          </cell>
          <cell r="AS4541">
            <v>20.47935</v>
          </cell>
          <cell r="BA4541" t="str">
            <v>ELETRICA</v>
          </cell>
        </row>
        <row r="4542">
          <cell r="G4542" t="str">
            <v>SEPARADO</v>
          </cell>
          <cell r="H4542" t="str">
            <v>006604</v>
          </cell>
          <cell r="AP4542" t="str">
            <v>PA</v>
          </cell>
          <cell r="AQ4542">
            <v>78.838709677419303</v>
          </cell>
          <cell r="AR4542">
            <v>0</v>
          </cell>
          <cell r="AS4542">
            <v>78.838709677419303</v>
          </cell>
          <cell r="BA4542" t="e">
            <v>#N/A</v>
          </cell>
        </row>
        <row r="4543">
          <cell r="G4543" t="str">
            <v>SEPARADO</v>
          </cell>
          <cell r="H4543" t="str">
            <v>006604</v>
          </cell>
          <cell r="AP4543" t="str">
            <v>PA</v>
          </cell>
          <cell r="AQ4543">
            <v>5.58</v>
          </cell>
          <cell r="AS4543">
            <v>66.960000000000008</v>
          </cell>
          <cell r="BA4543" t="str">
            <v>KANBAN</v>
          </cell>
        </row>
        <row r="4544">
          <cell r="G4544" t="str">
            <v>SEPARADO</v>
          </cell>
          <cell r="H4544" t="str">
            <v>006604</v>
          </cell>
          <cell r="AP4544" t="str">
            <v>PA</v>
          </cell>
          <cell r="AQ4544">
            <v>5.1099999999999994</v>
          </cell>
          <cell r="AS4544">
            <v>40.879999999999995</v>
          </cell>
          <cell r="BA4544" t="str">
            <v>KANBAN</v>
          </cell>
        </row>
        <row r="4545">
          <cell r="G4545" t="str">
            <v>KANBAN</v>
          </cell>
          <cell r="H4545" t="str">
            <v>006604</v>
          </cell>
          <cell r="AP4545" t="str">
            <v>PA</v>
          </cell>
          <cell r="AQ4545">
            <v>0.85</v>
          </cell>
          <cell r="AR4545">
            <v>0</v>
          </cell>
          <cell r="AS4545">
            <v>17</v>
          </cell>
          <cell r="BA4545" t="e">
            <v>#N/A</v>
          </cell>
        </row>
        <row r="4546">
          <cell r="G4546" t="str">
            <v>FALTA</v>
          </cell>
          <cell r="H4546" t="str">
            <v>006604</v>
          </cell>
          <cell r="AP4546" t="str">
            <v>PAGO</v>
          </cell>
          <cell r="AQ4546">
            <v>26.88</v>
          </cell>
          <cell r="AR4546">
            <v>0</v>
          </cell>
          <cell r="AS4546">
            <v>53.76</v>
          </cell>
          <cell r="BA4546" t="str">
            <v>MECANICA</v>
          </cell>
        </row>
        <row r="4547">
          <cell r="G4547" t="str">
            <v>FALTA</v>
          </cell>
          <cell r="H4547" t="str">
            <v>006604</v>
          </cell>
          <cell r="AP4547" t="str">
            <v>PAGO</v>
          </cell>
          <cell r="AQ4547">
            <v>26.88</v>
          </cell>
          <cell r="AR4547">
            <v>0</v>
          </cell>
          <cell r="AS4547">
            <v>26.88</v>
          </cell>
          <cell r="BA4547" t="str">
            <v>MECANICA</v>
          </cell>
        </row>
        <row r="4548">
          <cell r="G4548" t="str">
            <v>FALTA</v>
          </cell>
          <cell r="H4548" t="str">
            <v>006604</v>
          </cell>
          <cell r="AP4548" t="str">
            <v>ENTRADA DE NF</v>
          </cell>
          <cell r="AQ4548">
            <v>8.34</v>
          </cell>
          <cell r="AR4548">
            <v>0</v>
          </cell>
          <cell r="AS4548">
            <v>8.34</v>
          </cell>
          <cell r="BA4548" t="str">
            <v>MECANICA</v>
          </cell>
        </row>
        <row r="4549">
          <cell r="G4549" t="str">
            <v>SEPARADO</v>
          </cell>
          <cell r="H4549" t="str">
            <v>006604</v>
          </cell>
          <cell r="AP4549" t="str">
            <v>PA</v>
          </cell>
          <cell r="AQ4549">
            <v>26.88</v>
          </cell>
          <cell r="AR4549">
            <v>0</v>
          </cell>
          <cell r="AS4549">
            <v>26.88</v>
          </cell>
          <cell r="BA4549" t="str">
            <v>MECANICA</v>
          </cell>
        </row>
        <row r="4550">
          <cell r="G4550" t="str">
            <v>FALTA</v>
          </cell>
          <cell r="H4550" t="str">
            <v>006604</v>
          </cell>
          <cell r="AP4550" t="str">
            <v>PAGO</v>
          </cell>
          <cell r="AQ4550">
            <v>26.88</v>
          </cell>
          <cell r="AR4550">
            <v>0</v>
          </cell>
          <cell r="AS4550">
            <v>53.76</v>
          </cell>
          <cell r="BA4550" t="str">
            <v>MECANICA</v>
          </cell>
        </row>
        <row r="4551">
          <cell r="G4551" t="str">
            <v>SEPARADO</v>
          </cell>
          <cell r="H4551" t="str">
            <v>006604</v>
          </cell>
          <cell r="AP4551" t="str">
            <v>PA</v>
          </cell>
          <cell r="AQ4551">
            <v>26.88</v>
          </cell>
          <cell r="AR4551">
            <v>0</v>
          </cell>
          <cell r="AS4551">
            <v>26.88</v>
          </cell>
          <cell r="BA4551" t="str">
            <v>MECANICA</v>
          </cell>
        </row>
        <row r="4552">
          <cell r="G4552" t="str">
            <v>FALTA</v>
          </cell>
          <cell r="H4552" t="str">
            <v>006604</v>
          </cell>
          <cell r="AP4552" t="str">
            <v>PAGO</v>
          </cell>
          <cell r="AQ4552">
            <v>26.88</v>
          </cell>
          <cell r="AR4552">
            <v>0</v>
          </cell>
          <cell r="AS4552">
            <v>26.88</v>
          </cell>
          <cell r="BA4552" t="str">
            <v>MECANICA</v>
          </cell>
        </row>
        <row r="4553">
          <cell r="G4553" t="str">
            <v>FALTA</v>
          </cell>
          <cell r="H4553" t="str">
            <v>006604</v>
          </cell>
          <cell r="AP4553" t="str">
            <v>PAGO</v>
          </cell>
          <cell r="AQ4553">
            <v>26.88</v>
          </cell>
          <cell r="AR4553">
            <v>0</v>
          </cell>
          <cell r="AS4553">
            <v>26.88</v>
          </cell>
          <cell r="BA4553" t="str">
            <v>MECANICA</v>
          </cell>
        </row>
        <row r="4554">
          <cell r="G4554" t="str">
            <v>FALTA</v>
          </cell>
          <cell r="H4554" t="str">
            <v>006604</v>
          </cell>
          <cell r="AP4554" t="str">
            <v>PAGO</v>
          </cell>
          <cell r="AQ4554">
            <v>26.88</v>
          </cell>
          <cell r="AR4554">
            <v>0</v>
          </cell>
          <cell r="AS4554">
            <v>26.88</v>
          </cell>
          <cell r="BA4554" t="str">
            <v>MECANICA</v>
          </cell>
        </row>
        <row r="4555">
          <cell r="G4555" t="str">
            <v>SEPARADO</v>
          </cell>
          <cell r="H4555" t="str">
            <v>006604</v>
          </cell>
          <cell r="AP4555" t="str">
            <v>PA</v>
          </cell>
          <cell r="AQ4555">
            <v>26.88</v>
          </cell>
          <cell r="AR4555">
            <v>0</v>
          </cell>
          <cell r="AS4555">
            <v>26.88</v>
          </cell>
          <cell r="BA4555" t="str">
            <v>MECANICA</v>
          </cell>
        </row>
        <row r="4556">
          <cell r="G4556" t="str">
            <v>FALTA</v>
          </cell>
          <cell r="H4556" t="str">
            <v>006604</v>
          </cell>
          <cell r="AP4556" t="str">
            <v>PAGO</v>
          </cell>
          <cell r="AQ4556">
            <v>4.1500000000000004</v>
          </cell>
          <cell r="AR4556">
            <v>0</v>
          </cell>
          <cell r="AS4556">
            <v>8.3000000000000007</v>
          </cell>
          <cell r="BA4556" t="str">
            <v>MECANICA</v>
          </cell>
        </row>
        <row r="4557">
          <cell r="G4557" t="str">
            <v>SEPARADO</v>
          </cell>
          <cell r="H4557" t="str">
            <v>006604</v>
          </cell>
          <cell r="AP4557" t="str">
            <v>PA</v>
          </cell>
          <cell r="AQ4557">
            <v>1.1000000000000001</v>
          </cell>
          <cell r="AR4557">
            <v>0</v>
          </cell>
          <cell r="AS4557">
            <v>2.2000000000000002</v>
          </cell>
          <cell r="BA4557" t="str">
            <v>KANBAN</v>
          </cell>
        </row>
        <row r="4558">
          <cell r="G4558" t="str">
            <v>FALTA</v>
          </cell>
          <cell r="H4558" t="str">
            <v>006604</v>
          </cell>
          <cell r="AP4558" t="str">
            <v>PAGO</v>
          </cell>
          <cell r="AQ4558">
            <v>88.15</v>
          </cell>
          <cell r="AR4558">
            <v>0</v>
          </cell>
          <cell r="AS4558">
            <v>88.15</v>
          </cell>
          <cell r="BA4558" t="str">
            <v>MECANICA</v>
          </cell>
        </row>
        <row r="4559">
          <cell r="G4559" t="str">
            <v>SEPARADO</v>
          </cell>
          <cell r="H4559" t="str">
            <v>006604</v>
          </cell>
          <cell r="AP4559" t="str">
            <v>PAGO</v>
          </cell>
          <cell r="AQ4559">
            <v>62.82</v>
          </cell>
          <cell r="AR4559">
            <v>0</v>
          </cell>
          <cell r="AS4559">
            <v>62.82</v>
          </cell>
          <cell r="BA4559" t="str">
            <v>MECANICA</v>
          </cell>
        </row>
        <row r="4560">
          <cell r="G4560" t="str">
            <v>FALTA</v>
          </cell>
          <cell r="H4560" t="str">
            <v>006604</v>
          </cell>
          <cell r="AP4560" t="str">
            <v>PAGO</v>
          </cell>
          <cell r="AQ4560">
            <v>27.95</v>
          </cell>
          <cell r="AR4560">
            <v>6.5000000000000002E-2</v>
          </cell>
          <cell r="AS4560">
            <v>29.766749999999998</v>
          </cell>
          <cell r="BA4560" t="str">
            <v>ELETRICA</v>
          </cell>
        </row>
        <row r="4561">
          <cell r="G4561" t="str">
            <v>FALTA</v>
          </cell>
          <cell r="H4561" t="str">
            <v>006604</v>
          </cell>
          <cell r="AP4561" t="str">
            <v>PAGO</v>
          </cell>
          <cell r="AQ4561">
            <v>1.02</v>
          </cell>
          <cell r="AR4561">
            <v>9.7500000000000003E-2</v>
          </cell>
          <cell r="AS4561">
            <v>3.3583500000000002</v>
          </cell>
          <cell r="BA4561" t="str">
            <v>ELETRICA</v>
          </cell>
        </row>
        <row r="4562">
          <cell r="G4562" t="str">
            <v>SEPARADO</v>
          </cell>
          <cell r="H4562" t="str">
            <v>006604</v>
          </cell>
          <cell r="AP4562" t="str">
            <v>PA</v>
          </cell>
          <cell r="AQ4562">
            <v>0</v>
          </cell>
          <cell r="AS4562">
            <v>0</v>
          </cell>
          <cell r="BA4562" t="str">
            <v>ELETRICA</v>
          </cell>
        </row>
        <row r="4563">
          <cell r="G4563" t="str">
            <v>SEPARADO</v>
          </cell>
          <cell r="H4563" t="str">
            <v>006604</v>
          </cell>
          <cell r="AP4563" t="str">
            <v>PA</v>
          </cell>
          <cell r="AQ4563">
            <v>10.2811</v>
          </cell>
          <cell r="AS4563">
            <v>5.1405500000000002</v>
          </cell>
          <cell r="BA4563" t="str">
            <v>KANBAN</v>
          </cell>
        </row>
        <row r="4564">
          <cell r="G4564" t="str">
            <v>FALTA</v>
          </cell>
          <cell r="H4564" t="str">
            <v>006604</v>
          </cell>
          <cell r="AP4564" t="str">
            <v>PAGO</v>
          </cell>
          <cell r="AQ4564">
            <v>40.83</v>
          </cell>
          <cell r="AR4564">
            <v>9.7500000000000003E-2</v>
          </cell>
          <cell r="AS4564">
            <v>44.810924999999997</v>
          </cell>
          <cell r="BA4564" t="e">
            <v>#N/A</v>
          </cell>
        </row>
        <row r="4565">
          <cell r="G4565" t="str">
            <v>SEPARADO</v>
          </cell>
          <cell r="H4565" t="str">
            <v>006604</v>
          </cell>
          <cell r="AP4565" t="str">
            <v>FATURAMENTO</v>
          </cell>
          <cell r="AQ4565">
            <v>27.02</v>
          </cell>
          <cell r="AR4565">
            <v>0</v>
          </cell>
          <cell r="AS4565">
            <v>27.02</v>
          </cell>
          <cell r="BA4565" t="e">
            <v>#N/A</v>
          </cell>
        </row>
        <row r="4566">
          <cell r="G4566" t="str">
            <v>SEPARADO</v>
          </cell>
          <cell r="H4566" t="str">
            <v>006604</v>
          </cell>
          <cell r="AP4566" t="str">
            <v>PA</v>
          </cell>
          <cell r="AQ4566">
            <v>48.61</v>
          </cell>
          <cell r="AS4566">
            <v>97.22</v>
          </cell>
          <cell r="BA4566" t="str">
            <v>ELETRICA</v>
          </cell>
        </row>
        <row r="4567">
          <cell r="G4567" t="str">
            <v>SEPARADO</v>
          </cell>
          <cell r="H4567" t="str">
            <v>006604</v>
          </cell>
          <cell r="AP4567" t="str">
            <v>PA</v>
          </cell>
          <cell r="AQ4567">
            <v>35</v>
          </cell>
          <cell r="AS4567">
            <v>35</v>
          </cell>
          <cell r="BA4567" t="e">
            <v>#N/A</v>
          </cell>
        </row>
        <row r="4568">
          <cell r="G4568" t="str">
            <v>SEPARADO</v>
          </cell>
          <cell r="H4568" t="str">
            <v>006604</v>
          </cell>
          <cell r="AP4568" t="str">
            <v>PA</v>
          </cell>
          <cell r="AQ4568">
            <v>5.86</v>
          </cell>
          <cell r="AR4568">
            <v>0</v>
          </cell>
          <cell r="AS4568">
            <v>23.44</v>
          </cell>
          <cell r="BA4568" t="e">
            <v>#N/A</v>
          </cell>
        </row>
        <row r="4569">
          <cell r="G4569" t="str">
            <v>FALTA</v>
          </cell>
          <cell r="H4569" t="str">
            <v>006604</v>
          </cell>
          <cell r="AP4569" t="str">
            <v>FATURAMENTO</v>
          </cell>
          <cell r="AQ4569">
            <v>842.74</v>
          </cell>
          <cell r="AR4569">
            <v>9.7500000000000003E-2</v>
          </cell>
          <cell r="AS4569">
            <v>924.90715</v>
          </cell>
          <cell r="BA4569" t="e">
            <v>#N/A</v>
          </cell>
        </row>
        <row r="4570">
          <cell r="G4570" t="str">
            <v>SEPARADO</v>
          </cell>
          <cell r="H4570" t="str">
            <v>006604</v>
          </cell>
          <cell r="AP4570" t="str">
            <v>PA</v>
          </cell>
          <cell r="AQ4570">
            <v>466.33</v>
          </cell>
          <cell r="AR4570">
            <v>0</v>
          </cell>
          <cell r="AS4570">
            <v>466.33</v>
          </cell>
          <cell r="BA4570" t="e">
            <v>#N/A</v>
          </cell>
        </row>
        <row r="4571">
          <cell r="G4571" t="str">
            <v>FALTA</v>
          </cell>
          <cell r="H4571" t="str">
            <v>006604</v>
          </cell>
          <cell r="AP4571" t="str">
            <v>PAGO</v>
          </cell>
          <cell r="AQ4571">
            <v>5.55</v>
          </cell>
          <cell r="AR4571">
            <v>9.7500000000000003E-2</v>
          </cell>
          <cell r="AS4571">
            <v>6.0911249999999999</v>
          </cell>
          <cell r="BA4571" t="str">
            <v>SHEET METAL</v>
          </cell>
        </row>
        <row r="4572">
          <cell r="G4572" t="str">
            <v>FALTA</v>
          </cell>
          <cell r="H4572" t="str">
            <v>006604</v>
          </cell>
          <cell r="AP4572" t="str">
            <v>PAGO</v>
          </cell>
          <cell r="AQ4572">
            <v>9.33</v>
          </cell>
          <cell r="AR4572">
            <v>9.7500000000000003E-2</v>
          </cell>
          <cell r="AS4572">
            <v>10.239675</v>
          </cell>
          <cell r="BA4572" t="str">
            <v>ELETRICA</v>
          </cell>
        </row>
        <row r="4573">
          <cell r="G4573" t="str">
            <v>FALTA</v>
          </cell>
          <cell r="H4573" t="str">
            <v>006604</v>
          </cell>
          <cell r="AP4573" t="str">
            <v>PAGO</v>
          </cell>
          <cell r="AQ4573">
            <v>40.97</v>
          </cell>
          <cell r="AR4573">
            <v>9.7500000000000003E-2</v>
          </cell>
          <cell r="AS4573">
            <v>44.964574999999996</v>
          </cell>
          <cell r="BA4573" t="str">
            <v>ELETRICA</v>
          </cell>
        </row>
        <row r="4574">
          <cell r="G4574" t="str">
            <v>FÁBRICA</v>
          </cell>
          <cell r="H4574" t="str">
            <v>006604</v>
          </cell>
          <cell r="AP4574" t="str">
            <v>PA</v>
          </cell>
          <cell r="AQ4574">
            <v>25.7</v>
          </cell>
          <cell r="AS4574">
            <v>25.7</v>
          </cell>
          <cell r="BA4574" t="str">
            <v>ELETRICA</v>
          </cell>
        </row>
        <row r="4575">
          <cell r="G4575" t="str">
            <v>SEPARADO</v>
          </cell>
          <cell r="H4575" t="str">
            <v>006604</v>
          </cell>
          <cell r="AP4575" t="str">
            <v>PA</v>
          </cell>
          <cell r="AQ4575">
            <v>2.4971000000000001</v>
          </cell>
          <cell r="AR4575">
            <v>0</v>
          </cell>
          <cell r="AS4575">
            <v>60.679530000000007</v>
          </cell>
          <cell r="BA4575" t="e">
            <v>#N/A</v>
          </cell>
        </row>
        <row r="4576">
          <cell r="G4576" t="str">
            <v>SEPARADO</v>
          </cell>
          <cell r="H4576" t="str">
            <v>006604</v>
          </cell>
          <cell r="AP4576" t="str">
            <v>PA</v>
          </cell>
          <cell r="AQ4576">
            <v>16.100000000000001</v>
          </cell>
          <cell r="AS4576">
            <v>16.100000000000001</v>
          </cell>
          <cell r="BA4576" t="str">
            <v>KANBAN</v>
          </cell>
        </row>
        <row r="4577">
          <cell r="G4577" t="str">
            <v>SEPARADO</v>
          </cell>
          <cell r="H4577" t="str">
            <v>006604</v>
          </cell>
          <cell r="AP4577" t="str">
            <v>PA</v>
          </cell>
          <cell r="AQ4577">
            <v>16.39</v>
          </cell>
          <cell r="AS4577">
            <v>16.39</v>
          </cell>
          <cell r="BA4577" t="str">
            <v>KANBAN</v>
          </cell>
        </row>
        <row r="4578">
          <cell r="G4578" t="str">
            <v>SEPARADO</v>
          </cell>
          <cell r="H4578" t="str">
            <v>006604</v>
          </cell>
          <cell r="AP4578" t="str">
            <v>PAGO</v>
          </cell>
          <cell r="AQ4578">
            <v>1.9</v>
          </cell>
          <cell r="AR4578">
            <v>9.7500000000000003E-2</v>
          </cell>
          <cell r="AS4578">
            <v>14.596749999999998</v>
          </cell>
          <cell r="BA4578" t="e">
            <v>#N/A</v>
          </cell>
        </row>
        <row r="4579">
          <cell r="G4579" t="str">
            <v>RETIRADO</v>
          </cell>
          <cell r="H4579" t="str">
            <v>006604</v>
          </cell>
          <cell r="AP4579" t="str">
            <v>PAGO</v>
          </cell>
          <cell r="AQ4579">
            <v>7.42</v>
          </cell>
          <cell r="AR4579">
            <v>9.7500000000000003E-2</v>
          </cell>
          <cell r="AS4579">
            <v>8.1434499999999996</v>
          </cell>
          <cell r="BA4579" t="e">
            <v>#N/A</v>
          </cell>
        </row>
        <row r="4580">
          <cell r="G4580" t="str">
            <v>SEPARADO</v>
          </cell>
          <cell r="H4580" t="str">
            <v>006604</v>
          </cell>
          <cell r="AP4580" t="str">
            <v>PAGO</v>
          </cell>
          <cell r="AQ4580">
            <v>2.0099999999999998</v>
          </cell>
          <cell r="AR4580">
            <v>9.7500000000000003E-2</v>
          </cell>
          <cell r="AS4580">
            <v>2.2059749999999996</v>
          </cell>
          <cell r="BA4580" t="e">
            <v>#N/A</v>
          </cell>
        </row>
        <row r="4581">
          <cell r="G4581" t="str">
            <v>SEPARADO</v>
          </cell>
          <cell r="H4581" t="str">
            <v>006604</v>
          </cell>
          <cell r="AP4581" t="str">
            <v>PAGO</v>
          </cell>
          <cell r="AQ4581">
            <v>1.38</v>
          </cell>
          <cell r="AR4581">
            <v>9.7500000000000003E-2</v>
          </cell>
          <cell r="AS4581">
            <v>3.0290999999999997</v>
          </cell>
          <cell r="BA4581" t="e">
            <v>#N/A</v>
          </cell>
        </row>
        <row r="4582">
          <cell r="G4582" t="str">
            <v>FALTA</v>
          </cell>
          <cell r="H4582" t="str">
            <v>006604</v>
          </cell>
          <cell r="AP4582" t="str">
            <v>PAGO</v>
          </cell>
          <cell r="AQ4582">
            <v>2.06</v>
          </cell>
          <cell r="AR4582">
            <v>9.7500000000000003E-2</v>
          </cell>
          <cell r="AS4582">
            <v>2.26085</v>
          </cell>
          <cell r="BA4582" t="e">
            <v>#N/A</v>
          </cell>
        </row>
        <row r="4583">
          <cell r="G4583" t="str">
            <v>SEPARADO</v>
          </cell>
          <cell r="H4583" t="str">
            <v>006604</v>
          </cell>
          <cell r="AP4583" t="str">
            <v>PA</v>
          </cell>
          <cell r="AQ4583">
            <v>170.95160000000001</v>
          </cell>
          <cell r="AR4583">
            <v>0</v>
          </cell>
          <cell r="AS4583">
            <v>34.190320000000007</v>
          </cell>
          <cell r="BA4583" t="str">
            <v>ELETRICA</v>
          </cell>
        </row>
        <row r="4584">
          <cell r="G4584" t="str">
            <v>FALTA</v>
          </cell>
          <cell r="H4584" t="str">
            <v>006604</v>
          </cell>
          <cell r="AP4584" t="str">
            <v>PAGO</v>
          </cell>
          <cell r="AQ4584">
            <v>92.68</v>
          </cell>
          <cell r="AR4584">
            <v>9.7500000000000003E-2</v>
          </cell>
          <cell r="AS4584">
            <v>101.7163</v>
          </cell>
          <cell r="BA4584" t="str">
            <v>ELETRICA</v>
          </cell>
        </row>
        <row r="4585">
          <cell r="G4585" t="str">
            <v>FALTA</v>
          </cell>
          <cell r="H4585" t="str">
            <v>006604</v>
          </cell>
          <cell r="AP4585" t="str">
            <v>PAGO</v>
          </cell>
          <cell r="AQ4585">
            <v>756.87</v>
          </cell>
          <cell r="AR4585">
            <v>3.2500000000000001E-2</v>
          </cell>
          <cell r="AS4585">
            <v>1562.9365499999999</v>
          </cell>
          <cell r="BA4585" t="e">
            <v>#N/A</v>
          </cell>
        </row>
        <row r="4586">
          <cell r="G4586" t="str">
            <v>SEPARADO</v>
          </cell>
          <cell r="H4586" t="str">
            <v>006604</v>
          </cell>
          <cell r="AP4586" t="str">
            <v>PA</v>
          </cell>
          <cell r="AQ4586">
            <v>0</v>
          </cell>
          <cell r="AS4586">
            <v>0</v>
          </cell>
          <cell r="BA4586" t="e">
            <v>#N/A</v>
          </cell>
        </row>
        <row r="4587">
          <cell r="G4587" t="str">
            <v>SEPARADO</v>
          </cell>
          <cell r="H4587" t="str">
            <v>006604</v>
          </cell>
          <cell r="AP4587" t="str">
            <v>PA</v>
          </cell>
          <cell r="AQ4587">
            <v>53.25</v>
          </cell>
          <cell r="AS4587">
            <v>53.25</v>
          </cell>
          <cell r="BA4587" t="e">
            <v>#N/A</v>
          </cell>
        </row>
        <row r="4588">
          <cell r="G4588" t="str">
            <v>SEPARADO</v>
          </cell>
          <cell r="H4588" t="str">
            <v>006604</v>
          </cell>
          <cell r="AP4588" t="str">
            <v>PA</v>
          </cell>
          <cell r="AQ4588">
            <v>70.95</v>
          </cell>
          <cell r="AS4588">
            <v>53.212500000000006</v>
          </cell>
          <cell r="BA4588" t="str">
            <v>ELETRICA</v>
          </cell>
        </row>
        <row r="4589">
          <cell r="G4589" t="str">
            <v>SEPARADO</v>
          </cell>
          <cell r="H4589" t="str">
            <v>006604</v>
          </cell>
          <cell r="AP4589" t="str">
            <v>PA</v>
          </cell>
          <cell r="AQ4589">
            <v>0</v>
          </cell>
          <cell r="AS4589">
            <v>0</v>
          </cell>
          <cell r="BA4589" t="e">
            <v>#N/A</v>
          </cell>
        </row>
        <row r="4590">
          <cell r="G4590" t="str">
            <v>FALTA</v>
          </cell>
          <cell r="H4590" t="str">
            <v>006604</v>
          </cell>
          <cell r="AP4590" t="str">
            <v>PAGO</v>
          </cell>
          <cell r="AQ4590">
            <v>38.979199999999999</v>
          </cell>
          <cell r="AR4590">
            <v>9.7500000000000003E-2</v>
          </cell>
          <cell r="AS4590">
            <v>171.11868799999999</v>
          </cell>
          <cell r="BA4590" t="e">
            <v>#N/A</v>
          </cell>
        </row>
        <row r="4591">
          <cell r="G4591" t="str">
            <v>SEPARADO</v>
          </cell>
          <cell r="H4591" t="str">
            <v>006604</v>
          </cell>
          <cell r="AP4591" t="str">
            <v>PA</v>
          </cell>
          <cell r="AQ4591">
            <v>0</v>
          </cell>
          <cell r="AS4591">
            <v>0</v>
          </cell>
          <cell r="BA4591" t="e">
            <v>#N/A</v>
          </cell>
        </row>
        <row r="4592">
          <cell r="G4592" t="str">
            <v>FALTA</v>
          </cell>
          <cell r="H4592" t="str">
            <v>006604</v>
          </cell>
          <cell r="AP4592" t="str">
            <v>FATURAMENTO</v>
          </cell>
          <cell r="AQ4592">
            <v>0</v>
          </cell>
          <cell r="AR4592">
            <v>0</v>
          </cell>
          <cell r="AS4592">
            <v>0</v>
          </cell>
          <cell r="BA4592" t="str">
            <v>ELETRICA</v>
          </cell>
        </row>
        <row r="4593">
          <cell r="G4593" t="str">
            <v>FALTA</v>
          </cell>
          <cell r="H4593" t="str">
            <v>006604</v>
          </cell>
          <cell r="AP4593" t="str">
            <v>FATURAMENTO</v>
          </cell>
          <cell r="AQ4593">
            <v>0</v>
          </cell>
          <cell r="AR4593">
            <v>0</v>
          </cell>
          <cell r="AS4593">
            <v>0</v>
          </cell>
          <cell r="BA4593" t="str">
            <v>SHEET METAL</v>
          </cell>
        </row>
        <row r="4594">
          <cell r="G4594" t="str">
            <v>SEPARADO</v>
          </cell>
          <cell r="H4594" t="str">
            <v>006604</v>
          </cell>
          <cell r="AP4594" t="str">
            <v>FATURAMENTO</v>
          </cell>
          <cell r="AQ4594">
            <v>24.125</v>
          </cell>
          <cell r="AR4594">
            <v>0</v>
          </cell>
          <cell r="AS4594">
            <v>24.125</v>
          </cell>
          <cell r="BA4594" t="e">
            <v>#N/A</v>
          </cell>
        </row>
        <row r="4595">
          <cell r="G4595" t="str">
            <v>SEPARADO</v>
          </cell>
          <cell r="H4595" t="str">
            <v>006604</v>
          </cell>
          <cell r="AP4595" t="str">
            <v>FATURAMENTO</v>
          </cell>
          <cell r="AQ4595">
            <v>24.125</v>
          </cell>
          <cell r="AR4595">
            <v>0</v>
          </cell>
          <cell r="AS4595">
            <v>48.25</v>
          </cell>
          <cell r="BA4595" t="e">
            <v>#N/A</v>
          </cell>
        </row>
        <row r="4596">
          <cell r="G4596" t="str">
            <v>SEPARADO</v>
          </cell>
          <cell r="H4596" t="str">
            <v>006604</v>
          </cell>
          <cell r="AP4596" t="str">
            <v>FATURAMENTO</v>
          </cell>
          <cell r="AQ4596">
            <v>627.25</v>
          </cell>
          <cell r="AR4596">
            <v>0</v>
          </cell>
          <cell r="AS4596">
            <v>627.25</v>
          </cell>
          <cell r="BA4596" t="e">
            <v>#N/A</v>
          </cell>
        </row>
        <row r="4597">
          <cell r="G4597" t="str">
            <v>SEPARADO</v>
          </cell>
          <cell r="H4597" t="str">
            <v>006604</v>
          </cell>
          <cell r="AP4597" t="str">
            <v>PA</v>
          </cell>
          <cell r="AQ4597">
            <v>0</v>
          </cell>
          <cell r="AS4597">
            <v>0</v>
          </cell>
          <cell r="BA4597" t="e">
            <v>#N/A</v>
          </cell>
        </row>
        <row r="4598">
          <cell r="G4598" t="str">
            <v>FALTA</v>
          </cell>
          <cell r="H4598" t="str">
            <v>006604</v>
          </cell>
          <cell r="AP4598" t="str">
            <v>PAGO</v>
          </cell>
          <cell r="AQ4598">
            <v>10</v>
          </cell>
          <cell r="AR4598">
            <v>0</v>
          </cell>
          <cell r="AS4598">
            <v>10</v>
          </cell>
          <cell r="BA4598" t="e">
            <v>#N/A</v>
          </cell>
        </row>
        <row r="4599">
          <cell r="G4599" t="str">
            <v>FALTA</v>
          </cell>
          <cell r="H4599" t="str">
            <v>006604</v>
          </cell>
          <cell r="AP4599" t="str">
            <v>PAGO</v>
          </cell>
          <cell r="AQ4599">
            <v>9.85</v>
          </cell>
          <cell r="AR4599">
            <v>0</v>
          </cell>
          <cell r="AS4599">
            <v>9.85</v>
          </cell>
          <cell r="BA4599" t="e">
            <v>#N/A</v>
          </cell>
        </row>
        <row r="4600">
          <cell r="G4600" t="str">
            <v>FALTA</v>
          </cell>
          <cell r="H4600" t="str">
            <v>006604</v>
          </cell>
          <cell r="AP4600" t="str">
            <v>FATURAMENTO</v>
          </cell>
          <cell r="AQ4600">
            <v>995.11</v>
          </cell>
          <cell r="AR4600">
            <v>6.5000000000000002E-2</v>
          </cell>
          <cell r="AS4600">
            <v>1059.79215</v>
          </cell>
          <cell r="BA4600" t="str">
            <v>ELETRICA</v>
          </cell>
        </row>
        <row r="4601">
          <cell r="G4601" t="str">
            <v>SEPARADO</v>
          </cell>
          <cell r="H4601" t="str">
            <v>006606</v>
          </cell>
          <cell r="AP4601" t="str">
            <v>PA</v>
          </cell>
          <cell r="AQ4601">
            <v>210.79</v>
          </cell>
          <cell r="AS4601">
            <v>210.79</v>
          </cell>
          <cell r="BA4601" t="str">
            <v>ELETRICA</v>
          </cell>
        </row>
        <row r="4602">
          <cell r="G4602" t="str">
            <v>SEPARADO</v>
          </cell>
          <cell r="H4602" t="str">
            <v>006606</v>
          </cell>
          <cell r="AP4602" t="str">
            <v>PA</v>
          </cell>
          <cell r="AQ4602">
            <v>0</v>
          </cell>
          <cell r="AS4602">
            <v>0</v>
          </cell>
          <cell r="BA4602" t="e">
            <v>#N/A</v>
          </cell>
        </row>
        <row r="4603">
          <cell r="G4603" t="str">
            <v>SEPARADO</v>
          </cell>
          <cell r="H4603" t="str">
            <v>006606</v>
          </cell>
          <cell r="AP4603" t="str">
            <v>PA</v>
          </cell>
          <cell r="AQ4603">
            <v>53.25</v>
          </cell>
          <cell r="AS4603">
            <v>149.1</v>
          </cell>
          <cell r="BA4603" t="e">
            <v>#N/A</v>
          </cell>
        </row>
        <row r="4604">
          <cell r="G4604" t="str">
            <v>SEPARADO</v>
          </cell>
          <cell r="H4604" t="str">
            <v>006606</v>
          </cell>
          <cell r="AP4604" t="str">
            <v>PA</v>
          </cell>
          <cell r="AQ4604">
            <v>26.9</v>
          </cell>
          <cell r="AR4604">
            <v>0</v>
          </cell>
          <cell r="AS4604">
            <v>53.8</v>
          </cell>
          <cell r="BA4604" t="str">
            <v>ELETRICA</v>
          </cell>
        </row>
        <row r="4605">
          <cell r="G4605" t="str">
            <v>SEPARADO</v>
          </cell>
          <cell r="H4605" t="str">
            <v>006606</v>
          </cell>
          <cell r="AP4605" t="str">
            <v>FATURAMENTO</v>
          </cell>
          <cell r="AQ4605">
            <v>33.774999999999999</v>
          </cell>
          <cell r="AR4605">
            <v>0</v>
          </cell>
          <cell r="AS4605">
            <v>135.1</v>
          </cell>
          <cell r="BA4605">
            <v>0</v>
          </cell>
        </row>
        <row r="4606">
          <cell r="G4606" t="str">
            <v>FALTA</v>
          </cell>
          <cell r="H4606" t="str">
            <v>006606</v>
          </cell>
          <cell r="AP4606" t="str">
            <v>PAGO</v>
          </cell>
          <cell r="AQ4606">
            <v>26.88</v>
          </cell>
          <cell r="AR4606">
            <v>0</v>
          </cell>
          <cell r="AS4606">
            <v>26.88</v>
          </cell>
          <cell r="BA4606" t="str">
            <v>MECANICA</v>
          </cell>
        </row>
        <row r="4607">
          <cell r="G4607" t="str">
            <v>SEPARADO</v>
          </cell>
          <cell r="H4607" t="str">
            <v>006606</v>
          </cell>
          <cell r="AP4607" t="str">
            <v>PA</v>
          </cell>
          <cell r="AQ4607">
            <v>0</v>
          </cell>
          <cell r="AS4607">
            <v>0</v>
          </cell>
          <cell r="BA4607" t="e">
            <v>#N/A</v>
          </cell>
        </row>
        <row r="4608">
          <cell r="G4608" t="str">
            <v>KANBAN</v>
          </cell>
          <cell r="H4608" t="str">
            <v>006606</v>
          </cell>
          <cell r="AP4608" t="str">
            <v>PA</v>
          </cell>
          <cell r="AQ4608">
            <v>1.1499999999999999</v>
          </cell>
          <cell r="AS4608">
            <v>23</v>
          </cell>
          <cell r="BA4608" t="e">
            <v>#N/A</v>
          </cell>
        </row>
        <row r="4609">
          <cell r="G4609" t="str">
            <v>FALTA</v>
          </cell>
          <cell r="H4609" t="str">
            <v>006606</v>
          </cell>
          <cell r="AP4609" t="str">
            <v>FATURAMENTO</v>
          </cell>
          <cell r="AQ4609">
            <v>24.125</v>
          </cell>
          <cell r="AR4609">
            <v>0</v>
          </cell>
          <cell r="AS4609">
            <v>48.25</v>
          </cell>
          <cell r="BA4609" t="str">
            <v>MECANICA</v>
          </cell>
        </row>
        <row r="4610">
          <cell r="G4610" t="str">
            <v>SEPARADO</v>
          </cell>
          <cell r="H4610" t="str">
            <v>006606</v>
          </cell>
          <cell r="AP4610" t="str">
            <v>PA</v>
          </cell>
          <cell r="AQ4610">
            <v>8548.9321</v>
          </cell>
          <cell r="AS4610">
            <v>8548.9321</v>
          </cell>
          <cell r="BA4610" t="str">
            <v>ELETRICA</v>
          </cell>
        </row>
        <row r="4611">
          <cell r="G4611" t="str">
            <v>FALTA</v>
          </cell>
          <cell r="H4611" t="str">
            <v>006606</v>
          </cell>
          <cell r="AP4611" t="str">
            <v>PAGO</v>
          </cell>
          <cell r="AQ4611">
            <v>4.1500000000000004</v>
          </cell>
          <cell r="AR4611">
            <v>0</v>
          </cell>
          <cell r="AS4611">
            <v>16.600000000000001</v>
          </cell>
          <cell r="BA4611" t="str">
            <v>MECANICA</v>
          </cell>
        </row>
        <row r="4612">
          <cell r="G4612" t="str">
            <v>SEPARADO</v>
          </cell>
          <cell r="H4612" t="str">
            <v>006606</v>
          </cell>
          <cell r="AP4612" t="str">
            <v>PAGO</v>
          </cell>
          <cell r="AQ4612">
            <v>28</v>
          </cell>
          <cell r="AR4612">
            <v>6.5000000000000002E-2</v>
          </cell>
          <cell r="AS4612">
            <v>29.82</v>
          </cell>
          <cell r="BA4612" t="str">
            <v>MECANICA</v>
          </cell>
        </row>
        <row r="4613">
          <cell r="G4613" t="str">
            <v>FÁBRICA</v>
          </cell>
          <cell r="H4613" t="str">
            <v>006606</v>
          </cell>
          <cell r="AP4613" t="str">
            <v>PA</v>
          </cell>
          <cell r="AQ4613">
            <v>5</v>
          </cell>
          <cell r="AR4613">
            <v>0</v>
          </cell>
          <cell r="AS4613">
            <v>5</v>
          </cell>
          <cell r="BA4613" t="str">
            <v>MECANICA</v>
          </cell>
        </row>
        <row r="4614">
          <cell r="G4614" t="str">
            <v>FÁBRICA</v>
          </cell>
          <cell r="H4614" t="str">
            <v>006606</v>
          </cell>
          <cell r="AP4614" t="str">
            <v>PA</v>
          </cell>
          <cell r="AQ4614">
            <v>6</v>
          </cell>
          <cell r="AR4614">
            <v>0</v>
          </cell>
          <cell r="AS4614">
            <v>6</v>
          </cell>
          <cell r="BA4614" t="str">
            <v>MECANICA</v>
          </cell>
        </row>
        <row r="4615">
          <cell r="G4615" t="str">
            <v>KANBAN</v>
          </cell>
          <cell r="H4615" t="str">
            <v>006606</v>
          </cell>
          <cell r="AP4615" t="str">
            <v>PA</v>
          </cell>
          <cell r="AQ4615">
            <v>102.78</v>
          </cell>
          <cell r="AS4615">
            <v>61.667999999999999</v>
          </cell>
          <cell r="BA4615" t="str">
            <v>KANBAN</v>
          </cell>
        </row>
        <row r="4616">
          <cell r="G4616" t="str">
            <v>KANBAN</v>
          </cell>
          <cell r="H4616" t="str">
            <v>006606</v>
          </cell>
          <cell r="AP4616" t="str">
            <v>PA</v>
          </cell>
          <cell r="AQ4616">
            <v>138.6</v>
          </cell>
          <cell r="AS4616">
            <v>83.16</v>
          </cell>
          <cell r="BA4616" t="str">
            <v>KANBAN</v>
          </cell>
        </row>
        <row r="4617">
          <cell r="G4617" t="str">
            <v>SEPARADO</v>
          </cell>
          <cell r="H4617" t="str">
            <v>006606</v>
          </cell>
          <cell r="AP4617" t="str">
            <v>PA</v>
          </cell>
          <cell r="AQ4617">
            <v>25322.58</v>
          </cell>
          <cell r="AR4617">
            <v>0</v>
          </cell>
          <cell r="AS4617">
            <v>25322.58</v>
          </cell>
          <cell r="BA4617" t="str">
            <v>MOTOR</v>
          </cell>
        </row>
        <row r="4618">
          <cell r="G4618" t="str">
            <v>SEPARADO</v>
          </cell>
          <cell r="H4618" t="str">
            <v>006606</v>
          </cell>
          <cell r="AP4618" t="str">
            <v>PA</v>
          </cell>
          <cell r="AQ4618">
            <v>10554.29</v>
          </cell>
          <cell r="AR4618">
            <v>0</v>
          </cell>
          <cell r="AS4618">
            <v>10554.29</v>
          </cell>
          <cell r="BA4618" t="str">
            <v>ALTERNADOR</v>
          </cell>
        </row>
        <row r="4619">
          <cell r="G4619" t="str">
            <v>FALTA</v>
          </cell>
          <cell r="H4619" t="str">
            <v>006606</v>
          </cell>
          <cell r="AP4619" t="str">
            <v>FATURAMENTO</v>
          </cell>
          <cell r="AQ4619">
            <v>900</v>
          </cell>
          <cell r="AR4619">
            <v>3.2500000000000001E-2</v>
          </cell>
          <cell r="AS4619">
            <v>929.25</v>
          </cell>
          <cell r="BA4619" t="e">
            <v>#N/A</v>
          </cell>
        </row>
        <row r="4620">
          <cell r="G4620" t="str">
            <v>SEPARADO</v>
          </cell>
          <cell r="H4620" t="str">
            <v>006606</v>
          </cell>
          <cell r="AP4620" t="str">
            <v>PA</v>
          </cell>
          <cell r="AQ4620">
            <v>48</v>
          </cell>
          <cell r="AR4620">
            <v>0</v>
          </cell>
          <cell r="AS4620">
            <v>48</v>
          </cell>
          <cell r="BA4620" t="str">
            <v>SHEET METAL</v>
          </cell>
        </row>
        <row r="4621">
          <cell r="G4621" t="str">
            <v>SEPARADO</v>
          </cell>
          <cell r="H4621" t="str">
            <v>006606</v>
          </cell>
          <cell r="AP4621" t="str">
            <v>FATURAMENTO</v>
          </cell>
          <cell r="AQ4621">
            <v>72.375</v>
          </cell>
          <cell r="AR4621">
            <v>0</v>
          </cell>
          <cell r="AS4621">
            <v>72.375</v>
          </cell>
          <cell r="BA4621" t="str">
            <v>MECANICA</v>
          </cell>
        </row>
        <row r="4622">
          <cell r="G4622" t="str">
            <v>SEPARADO</v>
          </cell>
          <cell r="H4622" t="str">
            <v>006606</v>
          </cell>
          <cell r="AP4622" t="str">
            <v>FATURAMENTO</v>
          </cell>
          <cell r="AQ4622">
            <v>33.774999999999999</v>
          </cell>
          <cell r="AR4622">
            <v>0</v>
          </cell>
          <cell r="AS4622">
            <v>67.55</v>
          </cell>
          <cell r="BA4622" t="str">
            <v>MECANICA</v>
          </cell>
        </row>
        <row r="4623">
          <cell r="G4623" t="str">
            <v>FALTA</v>
          </cell>
          <cell r="H4623" t="str">
            <v>006606</v>
          </cell>
          <cell r="AP4623" t="str">
            <v>PAGO</v>
          </cell>
          <cell r="AQ4623">
            <v>1563.79</v>
          </cell>
          <cell r="AR4623">
            <v>0</v>
          </cell>
          <cell r="AS4623">
            <v>1563.79</v>
          </cell>
          <cell r="BA4623" t="str">
            <v>MECANICA</v>
          </cell>
        </row>
        <row r="4624">
          <cell r="G4624" t="str">
            <v>SEPARADO</v>
          </cell>
          <cell r="H4624" t="str">
            <v>006606</v>
          </cell>
          <cell r="AP4624" t="str">
            <v>FATURAMENTO</v>
          </cell>
          <cell r="AQ4624">
            <v>33.774999999999999</v>
          </cell>
          <cell r="AR4624">
            <v>0</v>
          </cell>
          <cell r="AS4624">
            <v>67.55</v>
          </cell>
          <cell r="BA4624" t="str">
            <v>MECANICA</v>
          </cell>
        </row>
        <row r="4625">
          <cell r="G4625" t="str">
            <v>SEPARADO</v>
          </cell>
          <cell r="H4625" t="str">
            <v>006606</v>
          </cell>
          <cell r="AP4625" t="str">
            <v>FATURAMENTO</v>
          </cell>
          <cell r="AQ4625">
            <v>33.774999999999999</v>
          </cell>
          <cell r="AR4625">
            <v>0</v>
          </cell>
          <cell r="AS4625">
            <v>33.774999999999999</v>
          </cell>
          <cell r="BA4625" t="str">
            <v>SHEET METAL</v>
          </cell>
        </row>
        <row r="4626">
          <cell r="G4626" t="str">
            <v>FALTA</v>
          </cell>
          <cell r="H4626" t="str">
            <v>006606</v>
          </cell>
          <cell r="AP4626" t="str">
            <v>PAGO</v>
          </cell>
          <cell r="AQ4626">
            <v>145</v>
          </cell>
          <cell r="AR4626">
            <v>0</v>
          </cell>
          <cell r="AS4626">
            <v>145</v>
          </cell>
          <cell r="BA4626" t="str">
            <v>SHEET METAL</v>
          </cell>
        </row>
        <row r="4627">
          <cell r="G4627" t="str">
            <v>FALTA</v>
          </cell>
          <cell r="H4627" t="str">
            <v>006606</v>
          </cell>
          <cell r="AP4627" t="str">
            <v>PAGO</v>
          </cell>
          <cell r="AQ4627">
            <v>450</v>
          </cell>
          <cell r="AR4627">
            <v>0</v>
          </cell>
          <cell r="AS4627">
            <v>450</v>
          </cell>
          <cell r="BA4627" t="str">
            <v>ELETRICA</v>
          </cell>
        </row>
        <row r="4628">
          <cell r="G4628" t="str">
            <v>SEPARADO</v>
          </cell>
          <cell r="H4628" t="str">
            <v>006606</v>
          </cell>
          <cell r="AP4628" t="str">
            <v>FATURAMENTO</v>
          </cell>
          <cell r="AQ4628">
            <v>96.5</v>
          </cell>
          <cell r="AR4628">
            <v>0</v>
          </cell>
          <cell r="AS4628">
            <v>96.5</v>
          </cell>
          <cell r="BA4628" t="e">
            <v>#N/A</v>
          </cell>
        </row>
        <row r="4629">
          <cell r="G4629" t="str">
            <v>SEPARADO</v>
          </cell>
          <cell r="H4629" t="str">
            <v>006606</v>
          </cell>
          <cell r="AP4629" t="str">
            <v>FATURAMENTO</v>
          </cell>
          <cell r="AQ4629">
            <v>91.674999999999997</v>
          </cell>
          <cell r="AR4629">
            <v>0</v>
          </cell>
          <cell r="AS4629">
            <v>91.674999999999997</v>
          </cell>
          <cell r="BA4629" t="e">
            <v>#N/A</v>
          </cell>
        </row>
        <row r="4630">
          <cell r="G4630" t="str">
            <v>FALTA</v>
          </cell>
          <cell r="H4630" t="str">
            <v>006606</v>
          </cell>
          <cell r="AP4630" t="str">
            <v>FATURAMENTO</v>
          </cell>
          <cell r="AQ4630">
            <v>3377.5</v>
          </cell>
          <cell r="AR4630">
            <v>0</v>
          </cell>
          <cell r="AS4630">
            <v>3377.5</v>
          </cell>
          <cell r="BA4630" t="str">
            <v>CARENAGEM</v>
          </cell>
        </row>
        <row r="4631">
          <cell r="G4631" t="str">
            <v>SEPARADO</v>
          </cell>
          <cell r="H4631" t="str">
            <v>006606</v>
          </cell>
          <cell r="AP4631" t="str">
            <v>PAGO</v>
          </cell>
          <cell r="AQ4631">
            <v>1363.04</v>
          </cell>
          <cell r="AR4631">
            <v>6.5000000000000002E-2</v>
          </cell>
          <cell r="AS4631">
            <v>1451.6376</v>
          </cell>
          <cell r="BA4631" t="str">
            <v>MECANICA</v>
          </cell>
        </row>
        <row r="4632">
          <cell r="G4632" t="str">
            <v>SEPARADO</v>
          </cell>
          <cell r="H4632" t="str">
            <v>006606</v>
          </cell>
          <cell r="AP4632" t="str">
            <v>PAGO</v>
          </cell>
          <cell r="AQ4632">
            <v>772.34</v>
          </cell>
          <cell r="AR4632">
            <v>6.5000000000000002E-2</v>
          </cell>
          <cell r="AS4632">
            <v>822.5421</v>
          </cell>
          <cell r="BA4632" t="str">
            <v>MECANICA</v>
          </cell>
        </row>
        <row r="4633">
          <cell r="G4633" t="str">
            <v>SEPARADO</v>
          </cell>
          <cell r="H4633" t="str">
            <v>006606</v>
          </cell>
          <cell r="AP4633" t="str">
            <v>PAGO</v>
          </cell>
          <cell r="AQ4633">
            <v>209.6</v>
          </cell>
          <cell r="AR4633">
            <v>0</v>
          </cell>
          <cell r="AS4633">
            <v>209.6</v>
          </cell>
          <cell r="BA4633" t="str">
            <v>ELETRICA</v>
          </cell>
        </row>
        <row r="4634">
          <cell r="G4634" t="str">
            <v>SEPARADO</v>
          </cell>
          <cell r="H4634" t="str">
            <v>006606</v>
          </cell>
          <cell r="AP4634" t="str">
            <v>PA</v>
          </cell>
          <cell r="AQ4634">
            <v>441</v>
          </cell>
          <cell r="AR4634">
            <v>0</v>
          </cell>
          <cell r="AS4634">
            <v>441</v>
          </cell>
          <cell r="BA4634" t="str">
            <v>MECANICA</v>
          </cell>
        </row>
        <row r="4635">
          <cell r="G4635" t="str">
            <v>FALTA</v>
          </cell>
          <cell r="H4635" t="str">
            <v>006606</v>
          </cell>
          <cell r="AP4635" t="str">
            <v>PAGO</v>
          </cell>
          <cell r="AQ4635">
            <v>900</v>
          </cell>
          <cell r="AR4635">
            <v>3.2500000000000001E-2</v>
          </cell>
          <cell r="AS4635">
            <v>929.25</v>
          </cell>
          <cell r="BA4635" t="str">
            <v>MECANICA</v>
          </cell>
        </row>
        <row r="4636">
          <cell r="G4636" t="str">
            <v>FALTA</v>
          </cell>
          <cell r="H4636" t="str">
            <v>006606</v>
          </cell>
          <cell r="AP4636" t="str">
            <v>FATURAMENTO</v>
          </cell>
          <cell r="AQ4636">
            <v>965</v>
          </cell>
          <cell r="AR4636">
            <v>0</v>
          </cell>
          <cell r="AS4636">
            <v>965</v>
          </cell>
          <cell r="BA4636" t="str">
            <v>BASE</v>
          </cell>
        </row>
        <row r="4637">
          <cell r="G4637" t="str">
            <v>FALTA</v>
          </cell>
          <cell r="H4637" t="str">
            <v>006606</v>
          </cell>
          <cell r="AP4637" t="str">
            <v>PAGO</v>
          </cell>
          <cell r="AQ4637">
            <v>103.7</v>
          </cell>
          <cell r="AR4637">
            <v>0</v>
          </cell>
          <cell r="AS4637">
            <v>414.8</v>
          </cell>
          <cell r="BA4637" t="str">
            <v>MECANICA</v>
          </cell>
        </row>
        <row r="4638">
          <cell r="G4638" t="str">
            <v>SEPARADO</v>
          </cell>
          <cell r="H4638" t="str">
            <v>006606</v>
          </cell>
          <cell r="AP4638" t="str">
            <v>FATURAMENTO</v>
          </cell>
          <cell r="AQ4638">
            <v>241.25</v>
          </cell>
          <cell r="AR4638">
            <v>0</v>
          </cell>
          <cell r="AS4638">
            <v>241.25</v>
          </cell>
          <cell r="BA4638" t="e">
            <v>#N/A</v>
          </cell>
        </row>
        <row r="4639">
          <cell r="G4639" t="str">
            <v>SEPARADO</v>
          </cell>
          <cell r="H4639" t="str">
            <v>006606</v>
          </cell>
          <cell r="AP4639" t="str">
            <v>FATURAMENTO</v>
          </cell>
          <cell r="AQ4639">
            <v>241.25</v>
          </cell>
          <cell r="AR4639">
            <v>0</v>
          </cell>
          <cell r="AS4639">
            <v>241.25</v>
          </cell>
          <cell r="BA4639" t="e">
            <v>#N/A</v>
          </cell>
        </row>
        <row r="4640">
          <cell r="G4640" t="str">
            <v>SEPARADO</v>
          </cell>
          <cell r="H4640" t="str">
            <v>006606</v>
          </cell>
          <cell r="AP4640" t="str">
            <v>FATURAMENTO</v>
          </cell>
          <cell r="AQ4640">
            <v>731.47</v>
          </cell>
          <cell r="AR4640">
            <v>0</v>
          </cell>
          <cell r="AS4640">
            <v>731.47</v>
          </cell>
          <cell r="BA4640" t="e">
            <v>#N/A</v>
          </cell>
        </row>
        <row r="4641">
          <cell r="G4641" t="str">
            <v>SEPARADO</v>
          </cell>
          <cell r="H4641" t="str">
            <v>006606</v>
          </cell>
          <cell r="AP4641" t="str">
            <v>PA</v>
          </cell>
          <cell r="AQ4641">
            <v>6.4</v>
          </cell>
          <cell r="AR4641">
            <v>0</v>
          </cell>
          <cell r="AS4641">
            <v>19.200000000000003</v>
          </cell>
          <cell r="BA4641" t="str">
            <v>MECANICA</v>
          </cell>
        </row>
        <row r="4642">
          <cell r="G4642" t="str">
            <v>SEPARADO</v>
          </cell>
          <cell r="H4642" t="str">
            <v>006606</v>
          </cell>
          <cell r="AP4642" t="str">
            <v>FATURAMENTO</v>
          </cell>
          <cell r="AQ4642">
            <v>33.774999999999999</v>
          </cell>
          <cell r="AR4642">
            <v>0</v>
          </cell>
          <cell r="AS4642">
            <v>33.774999999999999</v>
          </cell>
          <cell r="BA4642" t="e">
            <v>#N/A</v>
          </cell>
        </row>
        <row r="4643">
          <cell r="G4643" t="str">
            <v>SEPARADO</v>
          </cell>
          <cell r="H4643" t="str">
            <v>006606</v>
          </cell>
          <cell r="AP4643" t="str">
            <v>FATURAMENTO</v>
          </cell>
          <cell r="AQ4643">
            <v>33.774999999999999</v>
          </cell>
          <cell r="AR4643">
            <v>0</v>
          </cell>
          <cell r="AS4643">
            <v>33.774999999999999</v>
          </cell>
          <cell r="BA4643" t="e">
            <v>#N/A</v>
          </cell>
        </row>
        <row r="4644">
          <cell r="G4644" t="str">
            <v>SEPARADO</v>
          </cell>
          <cell r="H4644" t="str">
            <v>006606</v>
          </cell>
          <cell r="AP4644" t="str">
            <v>FATURAMENTO</v>
          </cell>
          <cell r="AQ4644">
            <v>24.125</v>
          </cell>
          <cell r="AR4644">
            <v>0</v>
          </cell>
          <cell r="AS4644">
            <v>24.125</v>
          </cell>
          <cell r="BA4644" t="e">
            <v>#N/A</v>
          </cell>
        </row>
        <row r="4645">
          <cell r="G4645" t="str">
            <v>SEPARADO</v>
          </cell>
          <cell r="H4645" t="str">
            <v>006606</v>
          </cell>
          <cell r="AP4645" t="str">
            <v>FATURAMENTO</v>
          </cell>
          <cell r="AQ4645">
            <v>33.774999999999999</v>
          </cell>
          <cell r="AR4645">
            <v>0</v>
          </cell>
          <cell r="AS4645">
            <v>33.774999999999999</v>
          </cell>
          <cell r="BA4645" t="e">
            <v>#N/A</v>
          </cell>
        </row>
        <row r="4646">
          <cell r="G4646" t="str">
            <v>SEPARADO</v>
          </cell>
          <cell r="H4646" t="str">
            <v>006606</v>
          </cell>
          <cell r="AP4646" t="str">
            <v>PA</v>
          </cell>
          <cell r="AQ4646">
            <v>152.80000000000001</v>
          </cell>
          <cell r="AR4646">
            <v>6.5000000000000002E-2</v>
          </cell>
          <cell r="AS4646">
            <v>162.732</v>
          </cell>
          <cell r="BA4646" t="e">
            <v>#N/A</v>
          </cell>
        </row>
        <row r="4647">
          <cell r="G4647" t="str">
            <v>RETIRADO</v>
          </cell>
          <cell r="H4647" t="str">
            <v>006606</v>
          </cell>
          <cell r="AP4647" t="str">
            <v>PA</v>
          </cell>
          <cell r="AQ4647">
            <v>48.61</v>
          </cell>
          <cell r="AS4647">
            <v>48.61</v>
          </cell>
          <cell r="BA4647" t="e">
            <v>#N/A</v>
          </cell>
        </row>
        <row r="4648">
          <cell r="G4648" t="str">
            <v>SEPARADO</v>
          </cell>
          <cell r="H4648" t="str">
            <v>006606</v>
          </cell>
          <cell r="AP4648" t="str">
            <v>PA</v>
          </cell>
          <cell r="AQ4648">
            <v>5.86</v>
          </cell>
          <cell r="AR4648">
            <v>0</v>
          </cell>
          <cell r="AS4648">
            <v>11.72</v>
          </cell>
          <cell r="BA4648" t="e">
            <v>#N/A</v>
          </cell>
        </row>
        <row r="4649">
          <cell r="G4649" t="str">
            <v>SEPARADO</v>
          </cell>
          <cell r="H4649" t="str">
            <v>006606</v>
          </cell>
          <cell r="AP4649" t="str">
            <v>PA</v>
          </cell>
          <cell r="AQ4649">
            <v>91</v>
          </cell>
          <cell r="AR4649">
            <v>6.5000000000000002E-2</v>
          </cell>
          <cell r="AS4649">
            <v>290.745</v>
          </cell>
          <cell r="BA4649" t="e">
            <v>#N/A</v>
          </cell>
        </row>
        <row r="4650">
          <cell r="G4650" t="str">
            <v>FALTA</v>
          </cell>
          <cell r="H4650" t="str">
            <v>006606</v>
          </cell>
          <cell r="AP4650" t="str">
            <v>PAGO</v>
          </cell>
          <cell r="AQ4650">
            <v>9.33</v>
          </cell>
          <cell r="AR4650">
            <v>9.7500000000000003E-2</v>
          </cell>
          <cell r="AS4650">
            <v>20.47935</v>
          </cell>
          <cell r="BA4650" t="str">
            <v>ELETRICA</v>
          </cell>
        </row>
        <row r="4651">
          <cell r="G4651" t="str">
            <v>SEPARADO</v>
          </cell>
          <cell r="H4651" t="str">
            <v>006606</v>
          </cell>
          <cell r="AP4651" t="str">
            <v>PA</v>
          </cell>
          <cell r="AQ4651">
            <v>78.838709677419303</v>
          </cell>
          <cell r="AR4651">
            <v>0</v>
          </cell>
          <cell r="AS4651">
            <v>78.838709677419303</v>
          </cell>
          <cell r="BA4651" t="e">
            <v>#N/A</v>
          </cell>
        </row>
        <row r="4652">
          <cell r="G4652" t="str">
            <v>SEPARADO</v>
          </cell>
          <cell r="H4652" t="str">
            <v>006606</v>
          </cell>
          <cell r="AP4652" t="str">
            <v>PA</v>
          </cell>
          <cell r="AQ4652">
            <v>5.58</v>
          </cell>
          <cell r="AS4652">
            <v>66.960000000000008</v>
          </cell>
          <cell r="BA4652" t="str">
            <v>KANBAN</v>
          </cell>
        </row>
        <row r="4653">
          <cell r="G4653" t="str">
            <v>SEPARADO</v>
          </cell>
          <cell r="H4653" t="str">
            <v>006606</v>
          </cell>
          <cell r="AP4653" t="str">
            <v>PA</v>
          </cell>
          <cell r="AQ4653">
            <v>5.1099999999999994</v>
          </cell>
          <cell r="AS4653">
            <v>40.879999999999995</v>
          </cell>
          <cell r="BA4653" t="str">
            <v>KANBAN</v>
          </cell>
        </row>
        <row r="4654">
          <cell r="G4654" t="str">
            <v>KANBAN</v>
          </cell>
          <cell r="H4654" t="str">
            <v>006606</v>
          </cell>
          <cell r="AP4654" t="str">
            <v>PA</v>
          </cell>
          <cell r="AQ4654">
            <v>0.85</v>
          </cell>
          <cell r="AR4654">
            <v>0</v>
          </cell>
          <cell r="AS4654">
            <v>17</v>
          </cell>
          <cell r="BA4654" t="e">
            <v>#N/A</v>
          </cell>
        </row>
        <row r="4655">
          <cell r="G4655" t="str">
            <v>FALTA</v>
          </cell>
          <cell r="H4655" t="str">
            <v>006606</v>
          </cell>
          <cell r="AP4655" t="str">
            <v>PAGO</v>
          </cell>
          <cell r="AQ4655">
            <v>26.88</v>
          </cell>
          <cell r="AR4655">
            <v>0</v>
          </cell>
          <cell r="AS4655">
            <v>53.76</v>
          </cell>
          <cell r="BA4655" t="str">
            <v>MECANICA</v>
          </cell>
        </row>
        <row r="4656">
          <cell r="G4656" t="str">
            <v>FALTA</v>
          </cell>
          <cell r="H4656" t="str">
            <v>006606</v>
          </cell>
          <cell r="AP4656" t="str">
            <v>PAGO</v>
          </cell>
          <cell r="AQ4656">
            <v>26.88</v>
          </cell>
          <cell r="AR4656">
            <v>0</v>
          </cell>
          <cell r="AS4656">
            <v>26.88</v>
          </cell>
          <cell r="BA4656" t="str">
            <v>MECANICA</v>
          </cell>
        </row>
        <row r="4657">
          <cell r="G4657" t="str">
            <v>FALTA</v>
          </cell>
          <cell r="H4657" t="str">
            <v>006606</v>
          </cell>
          <cell r="AP4657" t="str">
            <v>ENTRADA DE NF</v>
          </cell>
          <cell r="AQ4657">
            <v>8.34</v>
          </cell>
          <cell r="AR4657">
            <v>0</v>
          </cell>
          <cell r="AS4657">
            <v>8.34</v>
          </cell>
          <cell r="BA4657" t="str">
            <v>MECANICA</v>
          </cell>
        </row>
        <row r="4658">
          <cell r="G4658" t="str">
            <v>SEPARADO</v>
          </cell>
          <cell r="H4658" t="str">
            <v>006606</v>
          </cell>
          <cell r="AP4658" t="str">
            <v>PA</v>
          </cell>
          <cell r="AQ4658">
            <v>26.88</v>
          </cell>
          <cell r="AR4658">
            <v>0</v>
          </cell>
          <cell r="AS4658">
            <v>26.88</v>
          </cell>
          <cell r="BA4658" t="str">
            <v>MECANICA</v>
          </cell>
        </row>
        <row r="4659">
          <cell r="G4659" t="str">
            <v>FALTA</v>
          </cell>
          <cell r="H4659" t="str">
            <v>006606</v>
          </cell>
          <cell r="AP4659" t="str">
            <v>PAGO</v>
          </cell>
          <cell r="AQ4659">
            <v>26.88</v>
          </cell>
          <cell r="AR4659">
            <v>0</v>
          </cell>
          <cell r="AS4659">
            <v>53.76</v>
          </cell>
          <cell r="BA4659" t="str">
            <v>MECANICA</v>
          </cell>
        </row>
        <row r="4660">
          <cell r="G4660" t="str">
            <v>SEPARADO</v>
          </cell>
          <cell r="H4660" t="str">
            <v>006606</v>
          </cell>
          <cell r="AP4660" t="str">
            <v>PA</v>
          </cell>
          <cell r="AQ4660">
            <v>26.88</v>
          </cell>
          <cell r="AR4660">
            <v>0</v>
          </cell>
          <cell r="AS4660">
            <v>26.88</v>
          </cell>
          <cell r="BA4660" t="str">
            <v>MECANICA</v>
          </cell>
        </row>
        <row r="4661">
          <cell r="G4661" t="str">
            <v>FALTA</v>
          </cell>
          <cell r="H4661" t="str">
            <v>006606</v>
          </cell>
          <cell r="AP4661" t="str">
            <v>PAGO</v>
          </cell>
          <cell r="AQ4661">
            <v>26.88</v>
          </cell>
          <cell r="AR4661">
            <v>0</v>
          </cell>
          <cell r="AS4661">
            <v>26.88</v>
          </cell>
          <cell r="BA4661" t="str">
            <v>MECANICA</v>
          </cell>
        </row>
        <row r="4662">
          <cell r="G4662" t="str">
            <v>FALTA</v>
          </cell>
          <cell r="H4662" t="str">
            <v>006606</v>
          </cell>
          <cell r="AP4662" t="str">
            <v>PAGO</v>
          </cell>
          <cell r="AQ4662">
            <v>26.88</v>
          </cell>
          <cell r="AR4662">
            <v>0</v>
          </cell>
          <cell r="AS4662">
            <v>26.88</v>
          </cell>
          <cell r="BA4662" t="str">
            <v>MECANICA</v>
          </cell>
        </row>
        <row r="4663">
          <cell r="G4663" t="str">
            <v>FALTA</v>
          </cell>
          <cell r="H4663" t="str">
            <v>006606</v>
          </cell>
          <cell r="AP4663" t="str">
            <v>PAGO</v>
          </cell>
          <cell r="AQ4663">
            <v>26.88</v>
          </cell>
          <cell r="AR4663">
            <v>0</v>
          </cell>
          <cell r="AS4663">
            <v>26.88</v>
          </cell>
          <cell r="BA4663" t="str">
            <v>MECANICA</v>
          </cell>
        </row>
        <row r="4664">
          <cell r="G4664" t="str">
            <v>SEPARADO</v>
          </cell>
          <cell r="H4664" t="str">
            <v>006606</v>
          </cell>
          <cell r="AP4664" t="str">
            <v>PA</v>
          </cell>
          <cell r="AQ4664">
            <v>26.88</v>
          </cell>
          <cell r="AR4664">
            <v>0</v>
          </cell>
          <cell r="AS4664">
            <v>26.88</v>
          </cell>
          <cell r="BA4664" t="str">
            <v>MECANICA</v>
          </cell>
        </row>
        <row r="4665">
          <cell r="G4665" t="str">
            <v>FALTA</v>
          </cell>
          <cell r="H4665" t="str">
            <v>006606</v>
          </cell>
          <cell r="AP4665" t="str">
            <v>PAGO</v>
          </cell>
          <cell r="AQ4665">
            <v>4.1500000000000004</v>
          </cell>
          <cell r="AR4665">
            <v>0</v>
          </cell>
          <cell r="AS4665">
            <v>8.3000000000000007</v>
          </cell>
          <cell r="BA4665" t="str">
            <v>MECANICA</v>
          </cell>
        </row>
        <row r="4666">
          <cell r="G4666" t="str">
            <v>SEPARADO</v>
          </cell>
          <cell r="H4666" t="str">
            <v>006606</v>
          </cell>
          <cell r="AP4666" t="str">
            <v>PA</v>
          </cell>
          <cell r="AQ4666">
            <v>1.1000000000000001</v>
          </cell>
          <cell r="AR4666">
            <v>0</v>
          </cell>
          <cell r="AS4666">
            <v>2.2000000000000002</v>
          </cell>
          <cell r="BA4666" t="str">
            <v>KANBAN</v>
          </cell>
        </row>
        <row r="4667">
          <cell r="G4667" t="str">
            <v>FALTA</v>
          </cell>
          <cell r="H4667" t="str">
            <v>006606</v>
          </cell>
          <cell r="AP4667" t="str">
            <v>PAGO</v>
          </cell>
          <cell r="AQ4667">
            <v>88.15</v>
          </cell>
          <cell r="AR4667">
            <v>0</v>
          </cell>
          <cell r="AS4667">
            <v>88.15</v>
          </cell>
          <cell r="BA4667" t="str">
            <v>MECANICA</v>
          </cell>
        </row>
        <row r="4668">
          <cell r="G4668" t="str">
            <v>SEPARADO</v>
          </cell>
          <cell r="H4668" t="str">
            <v>006606</v>
          </cell>
          <cell r="AP4668" t="str">
            <v>PAGO</v>
          </cell>
          <cell r="AQ4668">
            <v>62.82</v>
          </cell>
          <cell r="AR4668">
            <v>0</v>
          </cell>
          <cell r="AS4668">
            <v>62.82</v>
          </cell>
          <cell r="BA4668" t="str">
            <v>MECANICA</v>
          </cell>
        </row>
        <row r="4669">
          <cell r="G4669" t="str">
            <v>FALTA</v>
          </cell>
          <cell r="H4669" t="str">
            <v>006606</v>
          </cell>
          <cell r="AP4669" t="str">
            <v>PAGO</v>
          </cell>
          <cell r="AQ4669">
            <v>27.95</v>
          </cell>
          <cell r="AR4669">
            <v>6.5000000000000002E-2</v>
          </cell>
          <cell r="AS4669">
            <v>29.766749999999998</v>
          </cell>
          <cell r="BA4669" t="str">
            <v>ELETRICA</v>
          </cell>
        </row>
        <row r="4670">
          <cell r="G4670" t="str">
            <v>FALTA</v>
          </cell>
          <cell r="H4670" t="str">
            <v>006606</v>
          </cell>
          <cell r="AP4670" t="str">
            <v>PAGO</v>
          </cell>
          <cell r="AQ4670">
            <v>1.02</v>
          </cell>
          <cell r="AR4670">
            <v>9.7500000000000003E-2</v>
          </cell>
          <cell r="AS4670">
            <v>3.3583500000000002</v>
          </cell>
          <cell r="BA4670" t="str">
            <v>ELETRICA</v>
          </cell>
        </row>
        <row r="4671">
          <cell r="G4671" t="str">
            <v>SEPARADO</v>
          </cell>
          <cell r="H4671" t="str">
            <v>006606</v>
          </cell>
          <cell r="AP4671" t="str">
            <v>PA</v>
          </cell>
          <cell r="AQ4671">
            <v>0</v>
          </cell>
          <cell r="AS4671">
            <v>0</v>
          </cell>
          <cell r="BA4671" t="str">
            <v>ELETRICA</v>
          </cell>
        </row>
        <row r="4672">
          <cell r="G4672" t="str">
            <v>SEPARADO</v>
          </cell>
          <cell r="H4672" t="str">
            <v>006606</v>
          </cell>
          <cell r="AP4672" t="str">
            <v>PA</v>
          </cell>
          <cell r="AQ4672">
            <v>10.2811</v>
          </cell>
          <cell r="AS4672">
            <v>5.1405500000000002</v>
          </cell>
          <cell r="BA4672" t="str">
            <v>KANBAN</v>
          </cell>
        </row>
        <row r="4673">
          <cell r="G4673" t="str">
            <v>FALTA</v>
          </cell>
          <cell r="H4673" t="str">
            <v>006606</v>
          </cell>
          <cell r="AP4673" t="str">
            <v>PAGO</v>
          </cell>
          <cell r="AQ4673">
            <v>40.83</v>
          </cell>
          <cell r="AR4673">
            <v>9.7500000000000003E-2</v>
          </cell>
          <cell r="AS4673">
            <v>44.810924999999997</v>
          </cell>
          <cell r="BA4673" t="e">
            <v>#N/A</v>
          </cell>
        </row>
        <row r="4674">
          <cell r="G4674" t="str">
            <v>SEPARADO</v>
          </cell>
          <cell r="H4674" t="str">
            <v>006606</v>
          </cell>
          <cell r="AP4674" t="str">
            <v>FATURAMENTO</v>
          </cell>
          <cell r="AQ4674">
            <v>27.02</v>
          </cell>
          <cell r="AR4674">
            <v>0</v>
          </cell>
          <cell r="AS4674">
            <v>27.02</v>
          </cell>
          <cell r="BA4674" t="e">
            <v>#N/A</v>
          </cell>
        </row>
        <row r="4675">
          <cell r="G4675" t="str">
            <v>SEPARADO</v>
          </cell>
          <cell r="H4675" t="str">
            <v>006606</v>
          </cell>
          <cell r="AP4675" t="str">
            <v>PA</v>
          </cell>
          <cell r="AQ4675">
            <v>48.61</v>
          </cell>
          <cell r="AS4675">
            <v>97.22</v>
          </cell>
          <cell r="BA4675" t="str">
            <v>ELETRICA</v>
          </cell>
        </row>
        <row r="4676">
          <cell r="G4676" t="str">
            <v>SEPARADO</v>
          </cell>
          <cell r="H4676" t="str">
            <v>006606</v>
          </cell>
          <cell r="AP4676" t="str">
            <v>PA</v>
          </cell>
          <cell r="AQ4676">
            <v>35</v>
          </cell>
          <cell r="AS4676">
            <v>35</v>
          </cell>
          <cell r="BA4676" t="e">
            <v>#N/A</v>
          </cell>
        </row>
        <row r="4677">
          <cell r="G4677" t="str">
            <v>SEPARADO</v>
          </cell>
          <cell r="H4677" t="str">
            <v>006606</v>
          </cell>
          <cell r="AP4677" t="str">
            <v>PA</v>
          </cell>
          <cell r="AQ4677">
            <v>5.86</v>
          </cell>
          <cell r="AR4677">
            <v>0</v>
          </cell>
          <cell r="AS4677">
            <v>23.44</v>
          </cell>
          <cell r="BA4677" t="e">
            <v>#N/A</v>
          </cell>
        </row>
        <row r="4678">
          <cell r="G4678" t="str">
            <v>FALTA</v>
          </cell>
          <cell r="H4678" t="str">
            <v>006606</v>
          </cell>
          <cell r="AP4678" t="str">
            <v>FATURAMENTO</v>
          </cell>
          <cell r="AQ4678">
            <v>842.74</v>
          </cell>
          <cell r="AR4678">
            <v>9.7500000000000003E-2</v>
          </cell>
          <cell r="AS4678">
            <v>924.90715</v>
          </cell>
          <cell r="BA4678" t="e">
            <v>#N/A</v>
          </cell>
        </row>
        <row r="4679">
          <cell r="G4679" t="str">
            <v>SEPARADO</v>
          </cell>
          <cell r="H4679" t="str">
            <v>006606</v>
          </cell>
          <cell r="AP4679" t="str">
            <v>PA</v>
          </cell>
          <cell r="AQ4679">
            <v>466.33</v>
          </cell>
          <cell r="AR4679">
            <v>0</v>
          </cell>
          <cell r="AS4679">
            <v>466.33</v>
          </cell>
          <cell r="BA4679" t="e">
            <v>#N/A</v>
          </cell>
        </row>
        <row r="4680">
          <cell r="G4680" t="str">
            <v>FALTA</v>
          </cell>
          <cell r="H4680" t="str">
            <v>006606</v>
          </cell>
          <cell r="AP4680" t="str">
            <v>PAGO</v>
          </cell>
          <cell r="AQ4680">
            <v>5.55</v>
          </cell>
          <cell r="AR4680">
            <v>9.7500000000000003E-2</v>
          </cell>
          <cell r="AS4680">
            <v>6.0911249999999999</v>
          </cell>
          <cell r="BA4680" t="str">
            <v>SHEET METAL</v>
          </cell>
        </row>
        <row r="4681">
          <cell r="G4681" t="str">
            <v>FALTA</v>
          </cell>
          <cell r="H4681" t="str">
            <v>006606</v>
          </cell>
          <cell r="AP4681" t="str">
            <v>PAGO</v>
          </cell>
          <cell r="AQ4681">
            <v>9.33</v>
          </cell>
          <cell r="AR4681">
            <v>9.7500000000000003E-2</v>
          </cell>
          <cell r="AS4681">
            <v>10.239675</v>
          </cell>
          <cell r="BA4681" t="str">
            <v>ELETRICA</v>
          </cell>
        </row>
        <row r="4682">
          <cell r="G4682" t="str">
            <v>FALTA</v>
          </cell>
          <cell r="H4682" t="str">
            <v>006606</v>
          </cell>
          <cell r="AP4682" t="str">
            <v>PAGO</v>
          </cell>
          <cell r="AQ4682">
            <v>40.97</v>
          </cell>
          <cell r="AR4682">
            <v>9.7500000000000003E-2</v>
          </cell>
          <cell r="AS4682">
            <v>44.964574999999996</v>
          </cell>
          <cell r="BA4682" t="str">
            <v>ELETRICA</v>
          </cell>
        </row>
        <row r="4683">
          <cell r="G4683" t="str">
            <v>FÁBRICA</v>
          </cell>
          <cell r="H4683" t="str">
            <v>006606</v>
          </cell>
          <cell r="AP4683" t="str">
            <v>PA</v>
          </cell>
          <cell r="AQ4683">
            <v>25.7</v>
          </cell>
          <cell r="AS4683">
            <v>25.7</v>
          </cell>
          <cell r="BA4683" t="str">
            <v>ELETRICA</v>
          </cell>
        </row>
        <row r="4684">
          <cell r="G4684" t="str">
            <v>SEPARADO</v>
          </cell>
          <cell r="H4684" t="str">
            <v>006606</v>
          </cell>
          <cell r="AP4684" t="str">
            <v>PA</v>
          </cell>
          <cell r="AQ4684">
            <v>2.4971000000000001</v>
          </cell>
          <cell r="AR4684">
            <v>0</v>
          </cell>
          <cell r="AS4684">
            <v>60.679530000000007</v>
          </cell>
          <cell r="BA4684" t="e">
            <v>#N/A</v>
          </cell>
        </row>
        <row r="4685">
          <cell r="G4685" t="str">
            <v>SEPARADO</v>
          </cell>
          <cell r="H4685" t="str">
            <v>006606</v>
          </cell>
          <cell r="AP4685" t="str">
            <v>PA</v>
          </cell>
          <cell r="AQ4685">
            <v>16.100000000000001</v>
          </cell>
          <cell r="AS4685">
            <v>16.100000000000001</v>
          </cell>
          <cell r="BA4685" t="str">
            <v>KANBAN</v>
          </cell>
        </row>
        <row r="4686">
          <cell r="G4686" t="str">
            <v>SEPARADO</v>
          </cell>
          <cell r="H4686" t="str">
            <v>006606</v>
          </cell>
          <cell r="AP4686" t="str">
            <v>PA</v>
          </cell>
          <cell r="AQ4686">
            <v>16.39</v>
          </cell>
          <cell r="AS4686">
            <v>16.39</v>
          </cell>
          <cell r="BA4686" t="str">
            <v>KANBAN</v>
          </cell>
        </row>
        <row r="4687">
          <cell r="G4687" t="str">
            <v>SEPARADO</v>
          </cell>
          <cell r="H4687" t="str">
            <v>006606</v>
          </cell>
          <cell r="AP4687" t="str">
            <v>PAGO</v>
          </cell>
          <cell r="AQ4687">
            <v>1.9</v>
          </cell>
          <cell r="AR4687">
            <v>9.7500000000000003E-2</v>
          </cell>
          <cell r="AS4687">
            <v>14.596749999999998</v>
          </cell>
          <cell r="BA4687" t="e">
            <v>#N/A</v>
          </cell>
        </row>
        <row r="4688">
          <cell r="G4688" t="str">
            <v>RETIRADO</v>
          </cell>
          <cell r="H4688" t="str">
            <v>006606</v>
          </cell>
          <cell r="AP4688" t="str">
            <v>PAGO</v>
          </cell>
          <cell r="AQ4688">
            <v>7.42</v>
          </cell>
          <cell r="AR4688">
            <v>9.7500000000000003E-2</v>
          </cell>
          <cell r="AS4688">
            <v>8.1434499999999996</v>
          </cell>
          <cell r="BA4688" t="e">
            <v>#N/A</v>
          </cell>
        </row>
        <row r="4689">
          <cell r="G4689" t="str">
            <v>SEPARADO</v>
          </cell>
          <cell r="H4689" t="str">
            <v>006606</v>
          </cell>
          <cell r="AP4689" t="str">
            <v>PAGO</v>
          </cell>
          <cell r="AQ4689">
            <v>2.0099999999999998</v>
          </cell>
          <cell r="AR4689">
            <v>9.7500000000000003E-2</v>
          </cell>
          <cell r="AS4689">
            <v>2.2059749999999996</v>
          </cell>
          <cell r="BA4689" t="e">
            <v>#N/A</v>
          </cell>
        </row>
        <row r="4690">
          <cell r="G4690" t="str">
            <v>SEPARADO</v>
          </cell>
          <cell r="H4690" t="str">
            <v>006606</v>
          </cell>
          <cell r="AP4690" t="str">
            <v>PAGO</v>
          </cell>
          <cell r="AQ4690">
            <v>1.38</v>
          </cell>
          <cell r="AR4690">
            <v>9.7500000000000003E-2</v>
          </cell>
          <cell r="AS4690">
            <v>3.0290999999999997</v>
          </cell>
          <cell r="BA4690" t="e">
            <v>#N/A</v>
          </cell>
        </row>
        <row r="4691">
          <cell r="G4691" t="str">
            <v>FALTA</v>
          </cell>
          <cell r="H4691" t="str">
            <v>006606</v>
          </cell>
          <cell r="AP4691" t="str">
            <v>PAGO</v>
          </cell>
          <cell r="AQ4691">
            <v>2.06</v>
          </cell>
          <cell r="AR4691">
            <v>9.7500000000000003E-2</v>
          </cell>
          <cell r="AS4691">
            <v>2.26085</v>
          </cell>
          <cell r="BA4691" t="e">
            <v>#N/A</v>
          </cell>
        </row>
        <row r="4692">
          <cell r="G4692" t="str">
            <v>SEPARADO</v>
          </cell>
          <cell r="H4692" t="str">
            <v>006606</v>
          </cell>
          <cell r="AP4692" t="str">
            <v>PA</v>
          </cell>
          <cell r="AQ4692">
            <v>170.95160000000001</v>
          </cell>
          <cell r="AR4692">
            <v>0</v>
          </cell>
          <cell r="AS4692">
            <v>34.190320000000007</v>
          </cell>
          <cell r="BA4692" t="str">
            <v>ELETRICA</v>
          </cell>
        </row>
        <row r="4693">
          <cell r="G4693" t="str">
            <v>FALTA</v>
          </cell>
          <cell r="H4693" t="str">
            <v>006606</v>
          </cell>
          <cell r="AP4693" t="str">
            <v>PAGO</v>
          </cell>
          <cell r="AQ4693">
            <v>92.68</v>
          </cell>
          <cell r="AR4693">
            <v>9.7500000000000003E-2</v>
          </cell>
          <cell r="AS4693">
            <v>101.7163</v>
          </cell>
          <cell r="BA4693" t="str">
            <v>ELETRICA</v>
          </cell>
        </row>
        <row r="4694">
          <cell r="G4694" t="str">
            <v>FALTA</v>
          </cell>
          <cell r="H4694" t="str">
            <v>006606</v>
          </cell>
          <cell r="AP4694" t="str">
            <v>PAGO</v>
          </cell>
          <cell r="AQ4694">
            <v>756.87</v>
          </cell>
          <cell r="AR4694">
            <v>3.2500000000000001E-2</v>
          </cell>
          <cell r="AS4694">
            <v>1562.9365499999999</v>
          </cell>
          <cell r="BA4694" t="e">
            <v>#N/A</v>
          </cell>
        </row>
        <row r="4695">
          <cell r="G4695" t="str">
            <v>SEPARADO</v>
          </cell>
          <cell r="H4695" t="str">
            <v>006606</v>
          </cell>
          <cell r="AP4695" t="str">
            <v>PA</v>
          </cell>
          <cell r="AQ4695">
            <v>0</v>
          </cell>
          <cell r="AS4695">
            <v>0</v>
          </cell>
          <cell r="BA4695" t="e">
            <v>#N/A</v>
          </cell>
        </row>
        <row r="4696">
          <cell r="G4696" t="str">
            <v>SEPARADO</v>
          </cell>
          <cell r="H4696" t="str">
            <v>006606</v>
          </cell>
          <cell r="AP4696" t="str">
            <v>PA</v>
          </cell>
          <cell r="AQ4696">
            <v>53.25</v>
          </cell>
          <cell r="AS4696">
            <v>53.25</v>
          </cell>
          <cell r="BA4696" t="e">
            <v>#N/A</v>
          </cell>
        </row>
        <row r="4697">
          <cell r="G4697" t="str">
            <v>SEPARADO</v>
          </cell>
          <cell r="H4697" t="str">
            <v>006606</v>
          </cell>
          <cell r="AP4697" t="str">
            <v>PA</v>
          </cell>
          <cell r="AQ4697">
            <v>70.95</v>
          </cell>
          <cell r="AS4697">
            <v>53.212500000000006</v>
          </cell>
          <cell r="BA4697" t="str">
            <v>ELETRICA</v>
          </cell>
        </row>
        <row r="4698">
          <cell r="G4698" t="str">
            <v>SEPARADO</v>
          </cell>
          <cell r="H4698" t="str">
            <v>006606</v>
          </cell>
          <cell r="AP4698" t="str">
            <v>PA</v>
          </cell>
          <cell r="AQ4698">
            <v>0</v>
          </cell>
          <cell r="AS4698">
            <v>0</v>
          </cell>
          <cell r="BA4698" t="e">
            <v>#N/A</v>
          </cell>
        </row>
        <row r="4699">
          <cell r="G4699" t="str">
            <v>FALTA</v>
          </cell>
          <cell r="H4699" t="str">
            <v>006606</v>
          </cell>
          <cell r="AP4699" t="str">
            <v>PAGO</v>
          </cell>
          <cell r="AQ4699">
            <v>38.979199999999999</v>
          </cell>
          <cell r="AR4699">
            <v>9.7500000000000003E-2</v>
          </cell>
          <cell r="AS4699">
            <v>171.11868799999999</v>
          </cell>
          <cell r="BA4699" t="e">
            <v>#N/A</v>
          </cell>
        </row>
        <row r="4700">
          <cell r="G4700" t="str">
            <v>SEPARADO</v>
          </cell>
          <cell r="H4700" t="str">
            <v>006606</v>
          </cell>
          <cell r="AP4700" t="str">
            <v>PA</v>
          </cell>
          <cell r="AQ4700">
            <v>0</v>
          </cell>
          <cell r="AS4700">
            <v>0</v>
          </cell>
          <cell r="BA4700" t="e">
            <v>#N/A</v>
          </cell>
        </row>
        <row r="4701">
          <cell r="G4701" t="str">
            <v>FALTA</v>
          </cell>
          <cell r="H4701" t="str">
            <v>006606</v>
          </cell>
          <cell r="AP4701" t="str">
            <v>FATURAMENTO</v>
          </cell>
          <cell r="AQ4701">
            <v>0</v>
          </cell>
          <cell r="AR4701">
            <v>0</v>
          </cell>
          <cell r="AS4701">
            <v>0</v>
          </cell>
          <cell r="BA4701" t="str">
            <v>ELETRICA</v>
          </cell>
        </row>
        <row r="4702">
          <cell r="G4702" t="str">
            <v>FALTA</v>
          </cell>
          <cell r="H4702" t="str">
            <v>006606</v>
          </cell>
          <cell r="AP4702" t="str">
            <v>FATURAMENTO</v>
          </cell>
          <cell r="AQ4702">
            <v>0</v>
          </cell>
          <cell r="AR4702">
            <v>0</v>
          </cell>
          <cell r="AS4702">
            <v>0</v>
          </cell>
          <cell r="BA4702" t="str">
            <v>SHEET METAL</v>
          </cell>
        </row>
        <row r="4703">
          <cell r="G4703" t="str">
            <v>SEPARADO</v>
          </cell>
          <cell r="H4703" t="str">
            <v>006606</v>
          </cell>
          <cell r="AP4703" t="str">
            <v>FATURAMENTO</v>
          </cell>
          <cell r="AQ4703">
            <v>24.125</v>
          </cell>
          <cell r="AR4703">
            <v>0</v>
          </cell>
          <cell r="AS4703">
            <v>24.125</v>
          </cell>
          <cell r="BA4703" t="e">
            <v>#N/A</v>
          </cell>
        </row>
        <row r="4704">
          <cell r="G4704" t="str">
            <v>SEPARADO</v>
          </cell>
          <cell r="H4704" t="str">
            <v>006606</v>
          </cell>
          <cell r="AP4704" t="str">
            <v>FATURAMENTO</v>
          </cell>
          <cell r="AQ4704">
            <v>24.125</v>
          </cell>
          <cell r="AR4704">
            <v>0</v>
          </cell>
          <cell r="AS4704">
            <v>48.25</v>
          </cell>
          <cell r="BA4704" t="e">
            <v>#N/A</v>
          </cell>
        </row>
        <row r="4705">
          <cell r="G4705" t="str">
            <v>SEPARADO</v>
          </cell>
          <cell r="H4705" t="str">
            <v>006606</v>
          </cell>
          <cell r="AP4705" t="str">
            <v>FATURAMENTO</v>
          </cell>
          <cell r="AQ4705">
            <v>627.25</v>
          </cell>
          <cell r="AR4705">
            <v>0</v>
          </cell>
          <cell r="AS4705">
            <v>627.25</v>
          </cell>
          <cell r="BA4705" t="e">
            <v>#N/A</v>
          </cell>
        </row>
        <row r="4706">
          <cell r="G4706" t="str">
            <v>SEPARADO</v>
          </cell>
          <cell r="H4706" t="str">
            <v>006606</v>
          </cell>
          <cell r="AP4706" t="str">
            <v>PA</v>
          </cell>
          <cell r="AQ4706">
            <v>0</v>
          </cell>
          <cell r="AS4706">
            <v>0</v>
          </cell>
          <cell r="BA4706" t="e">
            <v>#N/A</v>
          </cell>
        </row>
        <row r="4707">
          <cell r="G4707" t="str">
            <v>FALTA</v>
          </cell>
          <cell r="H4707" t="str">
            <v>006606</v>
          </cell>
          <cell r="AP4707" t="str">
            <v>PAGO</v>
          </cell>
          <cell r="AQ4707">
            <v>10</v>
          </cell>
          <cell r="AR4707">
            <v>0</v>
          </cell>
          <cell r="AS4707">
            <v>10</v>
          </cell>
          <cell r="BA4707" t="e">
            <v>#N/A</v>
          </cell>
        </row>
        <row r="4708">
          <cell r="G4708" t="str">
            <v>FALTA</v>
          </cell>
          <cell r="H4708" t="str">
            <v>006606</v>
          </cell>
          <cell r="AP4708" t="str">
            <v>PAGO</v>
          </cell>
          <cell r="AQ4708">
            <v>9.85</v>
          </cell>
          <cell r="AR4708">
            <v>0</v>
          </cell>
          <cell r="AS4708">
            <v>9.85</v>
          </cell>
          <cell r="BA4708" t="e">
            <v>#N/A</v>
          </cell>
        </row>
        <row r="4709">
          <cell r="G4709" t="str">
            <v>FALTA</v>
          </cell>
          <cell r="H4709" t="str">
            <v>006606</v>
          </cell>
          <cell r="AP4709" t="str">
            <v>FATURAMENTO</v>
          </cell>
          <cell r="AQ4709">
            <v>995.11</v>
          </cell>
          <cell r="AR4709">
            <v>6.5000000000000002E-2</v>
          </cell>
          <cell r="AS4709">
            <v>1059.79215</v>
          </cell>
          <cell r="BA4709" t="str">
            <v>ELETRICA</v>
          </cell>
        </row>
        <row r="4710">
          <cell r="G4710" t="str">
            <v>SEPARADO</v>
          </cell>
          <cell r="H4710" t="str">
            <v>006608</v>
          </cell>
          <cell r="AP4710" t="str">
            <v>PA</v>
          </cell>
          <cell r="AQ4710">
            <v>210.79</v>
          </cell>
          <cell r="AS4710">
            <v>210.79</v>
          </cell>
          <cell r="BA4710" t="str">
            <v>ELETRICA</v>
          </cell>
        </row>
        <row r="4711">
          <cell r="G4711" t="str">
            <v>SEPARADO</v>
          </cell>
          <cell r="H4711" t="str">
            <v>006608</v>
          </cell>
          <cell r="AP4711" t="str">
            <v>PA</v>
          </cell>
          <cell r="AQ4711">
            <v>0</v>
          </cell>
          <cell r="AS4711">
            <v>0</v>
          </cell>
          <cell r="BA4711" t="e">
            <v>#N/A</v>
          </cell>
        </row>
        <row r="4712">
          <cell r="G4712" t="str">
            <v>SEPARADO</v>
          </cell>
          <cell r="H4712" t="str">
            <v>006608</v>
          </cell>
          <cell r="AP4712" t="str">
            <v>PA</v>
          </cell>
          <cell r="AQ4712">
            <v>53.25</v>
          </cell>
          <cell r="AS4712">
            <v>149.1</v>
          </cell>
          <cell r="BA4712" t="e">
            <v>#N/A</v>
          </cell>
        </row>
        <row r="4713">
          <cell r="G4713" t="str">
            <v>SEPARADO</v>
          </cell>
          <cell r="H4713" t="str">
            <v>006608</v>
          </cell>
          <cell r="AP4713" t="str">
            <v>PA</v>
          </cell>
          <cell r="AQ4713">
            <v>26.9</v>
          </cell>
          <cell r="AR4713">
            <v>0</v>
          </cell>
          <cell r="AS4713">
            <v>53.8</v>
          </cell>
          <cell r="BA4713" t="str">
            <v>ELETRICA</v>
          </cell>
        </row>
        <row r="4714">
          <cell r="G4714" t="str">
            <v>SEPARADO</v>
          </cell>
          <cell r="H4714" t="str">
            <v>006608</v>
          </cell>
          <cell r="AP4714" t="str">
            <v>FATURAMENTO</v>
          </cell>
          <cell r="AQ4714">
            <v>33.774999999999999</v>
          </cell>
          <cell r="AR4714">
            <v>0</v>
          </cell>
          <cell r="AS4714">
            <v>135.1</v>
          </cell>
          <cell r="BA4714">
            <v>0</v>
          </cell>
        </row>
        <row r="4715">
          <cell r="G4715" t="str">
            <v>FALTA</v>
          </cell>
          <cell r="H4715" t="str">
            <v>006608</v>
          </cell>
          <cell r="AP4715" t="str">
            <v>PAGO</v>
          </cell>
          <cell r="AQ4715">
            <v>26.88</v>
          </cell>
          <cell r="AR4715">
            <v>0</v>
          </cell>
          <cell r="AS4715">
            <v>26.88</v>
          </cell>
          <cell r="BA4715" t="str">
            <v>MECANICA</v>
          </cell>
        </row>
        <row r="4716">
          <cell r="G4716" t="str">
            <v>SEPARADO</v>
          </cell>
          <cell r="H4716" t="str">
            <v>006608</v>
          </cell>
          <cell r="AP4716" t="str">
            <v>PA</v>
          </cell>
          <cell r="AQ4716">
            <v>0</v>
          </cell>
          <cell r="AS4716">
            <v>0</v>
          </cell>
          <cell r="BA4716" t="e">
            <v>#N/A</v>
          </cell>
        </row>
        <row r="4717">
          <cell r="G4717" t="str">
            <v>KANBAN</v>
          </cell>
          <cell r="H4717" t="str">
            <v>006608</v>
          </cell>
          <cell r="AP4717" t="str">
            <v>PA</v>
          </cell>
          <cell r="AQ4717">
            <v>1.1499999999999999</v>
          </cell>
          <cell r="AS4717">
            <v>23</v>
          </cell>
          <cell r="BA4717" t="e">
            <v>#N/A</v>
          </cell>
        </row>
        <row r="4718">
          <cell r="G4718" t="str">
            <v>FALTA</v>
          </cell>
          <cell r="H4718" t="str">
            <v>006608</v>
          </cell>
          <cell r="AP4718" t="str">
            <v>FATURAMENTO</v>
          </cell>
          <cell r="AQ4718">
            <v>24.125</v>
          </cell>
          <cell r="AR4718">
            <v>0</v>
          </cell>
          <cell r="AS4718">
            <v>48.25</v>
          </cell>
          <cell r="BA4718" t="str">
            <v>MECANICA</v>
          </cell>
        </row>
        <row r="4719">
          <cell r="G4719" t="str">
            <v>SEPARADO</v>
          </cell>
          <cell r="H4719" t="str">
            <v>006608</v>
          </cell>
          <cell r="AP4719" t="str">
            <v>PA</v>
          </cell>
          <cell r="AQ4719">
            <v>8548.9321</v>
          </cell>
          <cell r="AS4719">
            <v>8548.9321</v>
          </cell>
          <cell r="BA4719" t="str">
            <v>ELETRICA</v>
          </cell>
        </row>
        <row r="4720">
          <cell r="G4720" t="str">
            <v>FALTA</v>
          </cell>
          <cell r="H4720" t="str">
            <v>006608</v>
          </cell>
          <cell r="AP4720" t="str">
            <v>PAGO</v>
          </cell>
          <cell r="AQ4720">
            <v>4.1500000000000004</v>
          </cell>
          <cell r="AR4720">
            <v>0</v>
          </cell>
          <cell r="AS4720">
            <v>16.600000000000001</v>
          </cell>
          <cell r="BA4720" t="str">
            <v>MECANICA</v>
          </cell>
        </row>
        <row r="4721">
          <cell r="G4721" t="str">
            <v>SEPARADO</v>
          </cell>
          <cell r="H4721" t="str">
            <v>006608</v>
          </cell>
          <cell r="AP4721" t="str">
            <v>PAGO</v>
          </cell>
          <cell r="AQ4721">
            <v>28</v>
          </cell>
          <cell r="AR4721">
            <v>6.5000000000000002E-2</v>
          </cell>
          <cell r="AS4721">
            <v>29.82</v>
          </cell>
          <cell r="BA4721" t="str">
            <v>MECANICA</v>
          </cell>
        </row>
        <row r="4722">
          <cell r="G4722" t="str">
            <v>FÁBRICA</v>
          </cell>
          <cell r="H4722" t="str">
            <v>006608</v>
          </cell>
          <cell r="AP4722" t="str">
            <v>PA</v>
          </cell>
          <cell r="AQ4722">
            <v>5</v>
          </cell>
          <cell r="AR4722">
            <v>0</v>
          </cell>
          <cell r="AS4722">
            <v>5</v>
          </cell>
          <cell r="BA4722" t="str">
            <v>MECANICA</v>
          </cell>
        </row>
        <row r="4723">
          <cell r="G4723" t="str">
            <v>FÁBRICA</v>
          </cell>
          <cell r="H4723" t="str">
            <v>006608</v>
          </cell>
          <cell r="AP4723" t="str">
            <v>PA</v>
          </cell>
          <cell r="AQ4723">
            <v>6</v>
          </cell>
          <cell r="AR4723">
            <v>0</v>
          </cell>
          <cell r="AS4723">
            <v>6</v>
          </cell>
          <cell r="BA4723" t="str">
            <v>MECANICA</v>
          </cell>
        </row>
        <row r="4724">
          <cell r="G4724" t="str">
            <v>KANBAN</v>
          </cell>
          <cell r="H4724" t="str">
            <v>006608</v>
          </cell>
          <cell r="AP4724" t="str">
            <v>PA</v>
          </cell>
          <cell r="AQ4724">
            <v>102.78</v>
          </cell>
          <cell r="AS4724">
            <v>61.667999999999999</v>
          </cell>
          <cell r="BA4724" t="str">
            <v>KANBAN</v>
          </cell>
        </row>
        <row r="4725">
          <cell r="G4725" t="str">
            <v>KANBAN</v>
          </cell>
          <cell r="H4725" t="str">
            <v>006608</v>
          </cell>
          <cell r="AP4725" t="str">
            <v>PA</v>
          </cell>
          <cell r="AQ4725">
            <v>138.6</v>
          </cell>
          <cell r="AS4725">
            <v>83.16</v>
          </cell>
          <cell r="BA4725" t="str">
            <v>KANBAN</v>
          </cell>
        </row>
        <row r="4726">
          <cell r="G4726" t="str">
            <v>SEPARADO</v>
          </cell>
          <cell r="H4726" t="str">
            <v>006608</v>
          </cell>
          <cell r="AP4726" t="str">
            <v>PA</v>
          </cell>
          <cell r="AQ4726">
            <v>25322.58</v>
          </cell>
          <cell r="AR4726">
            <v>0</v>
          </cell>
          <cell r="AS4726">
            <v>25322.58</v>
          </cell>
          <cell r="BA4726" t="str">
            <v>MOTOR</v>
          </cell>
        </row>
        <row r="4727">
          <cell r="G4727" t="str">
            <v>SEPARADO</v>
          </cell>
          <cell r="H4727" t="str">
            <v>006608</v>
          </cell>
          <cell r="AP4727" t="str">
            <v>PA</v>
          </cell>
          <cell r="AQ4727">
            <v>10554.29</v>
          </cell>
          <cell r="AR4727">
            <v>0</v>
          </cell>
          <cell r="AS4727">
            <v>10554.29</v>
          </cell>
          <cell r="BA4727" t="str">
            <v>ALTERNADOR</v>
          </cell>
        </row>
        <row r="4728">
          <cell r="G4728" t="str">
            <v>FALTA</v>
          </cell>
          <cell r="H4728" t="str">
            <v>006608</v>
          </cell>
          <cell r="AP4728" t="str">
            <v>FATURAMENTO</v>
          </cell>
          <cell r="AQ4728">
            <v>900</v>
          </cell>
          <cell r="AR4728">
            <v>3.2500000000000001E-2</v>
          </cell>
          <cell r="AS4728">
            <v>929.25</v>
          </cell>
          <cell r="BA4728" t="e">
            <v>#N/A</v>
          </cell>
        </row>
        <row r="4729">
          <cell r="G4729" t="str">
            <v>SEPARADO</v>
          </cell>
          <cell r="H4729" t="str">
            <v>006608</v>
          </cell>
          <cell r="AP4729" t="str">
            <v>PA</v>
          </cell>
          <cell r="AQ4729">
            <v>48</v>
          </cell>
          <cell r="AR4729">
            <v>0</v>
          </cell>
          <cell r="AS4729">
            <v>48</v>
          </cell>
          <cell r="BA4729" t="str">
            <v>SHEET METAL</v>
          </cell>
        </row>
        <row r="4730">
          <cell r="G4730" t="str">
            <v>SEPARADO</v>
          </cell>
          <cell r="H4730" t="str">
            <v>006608</v>
          </cell>
          <cell r="AP4730" t="str">
            <v>FATURAMENTO</v>
          </cell>
          <cell r="AQ4730">
            <v>72.375</v>
          </cell>
          <cell r="AR4730">
            <v>0</v>
          </cell>
          <cell r="AS4730">
            <v>72.375</v>
          </cell>
          <cell r="BA4730" t="str">
            <v>MECANICA</v>
          </cell>
        </row>
        <row r="4731">
          <cell r="G4731" t="str">
            <v>SEPARADO</v>
          </cell>
          <cell r="H4731" t="str">
            <v>006608</v>
          </cell>
          <cell r="AP4731" t="str">
            <v>FATURAMENTO</v>
          </cell>
          <cell r="AQ4731">
            <v>33.774999999999999</v>
          </cell>
          <cell r="AR4731">
            <v>0</v>
          </cell>
          <cell r="AS4731">
            <v>67.55</v>
          </cell>
          <cell r="BA4731" t="str">
            <v>MECANICA</v>
          </cell>
        </row>
        <row r="4732">
          <cell r="G4732" t="str">
            <v>FALTA</v>
          </cell>
          <cell r="H4732" t="str">
            <v>006608</v>
          </cell>
          <cell r="AP4732" t="str">
            <v>PAGO</v>
          </cell>
          <cell r="AQ4732">
            <v>1563.79</v>
          </cell>
          <cell r="AR4732">
            <v>0</v>
          </cell>
          <cell r="AS4732">
            <v>1563.79</v>
          </cell>
          <cell r="BA4732" t="str">
            <v>MECANICA</v>
          </cell>
        </row>
        <row r="4733">
          <cell r="G4733" t="str">
            <v>SEPARADO</v>
          </cell>
          <cell r="H4733" t="str">
            <v>006608</v>
          </cell>
          <cell r="AP4733" t="str">
            <v>FATURAMENTO</v>
          </cell>
          <cell r="AQ4733">
            <v>33.774999999999999</v>
          </cell>
          <cell r="AR4733">
            <v>0</v>
          </cell>
          <cell r="AS4733">
            <v>67.55</v>
          </cell>
          <cell r="BA4733" t="str">
            <v>MECANICA</v>
          </cell>
        </row>
        <row r="4734">
          <cell r="G4734" t="str">
            <v>SEPARADO</v>
          </cell>
          <cell r="H4734" t="str">
            <v>006608</v>
          </cell>
          <cell r="AP4734" t="str">
            <v>FATURAMENTO</v>
          </cell>
          <cell r="AQ4734">
            <v>33.774999999999999</v>
          </cell>
          <cell r="AR4734">
            <v>0</v>
          </cell>
          <cell r="AS4734">
            <v>33.774999999999999</v>
          </cell>
          <cell r="BA4734" t="str">
            <v>SHEET METAL</v>
          </cell>
        </row>
        <row r="4735">
          <cell r="G4735" t="str">
            <v>FALTA</v>
          </cell>
          <cell r="H4735" t="str">
            <v>006608</v>
          </cell>
          <cell r="AP4735" t="str">
            <v>PAGO</v>
          </cell>
          <cell r="AQ4735">
            <v>145</v>
          </cell>
          <cell r="AR4735">
            <v>0</v>
          </cell>
          <cell r="AS4735">
            <v>145</v>
          </cell>
          <cell r="BA4735" t="str">
            <v>SHEET METAL</v>
          </cell>
        </row>
        <row r="4736">
          <cell r="G4736" t="str">
            <v>FALTA</v>
          </cell>
          <cell r="H4736" t="str">
            <v>006608</v>
          </cell>
          <cell r="AP4736" t="str">
            <v>PAGO</v>
          </cell>
          <cell r="AQ4736">
            <v>450</v>
          </cell>
          <cell r="AR4736">
            <v>0</v>
          </cell>
          <cell r="AS4736">
            <v>450</v>
          </cell>
          <cell r="BA4736" t="str">
            <v>ELETRICA</v>
          </cell>
        </row>
        <row r="4737">
          <cell r="G4737" t="str">
            <v>SEPARADO</v>
          </cell>
          <cell r="H4737" t="str">
            <v>006608</v>
          </cell>
          <cell r="AP4737" t="str">
            <v>FATURAMENTO</v>
          </cell>
          <cell r="AQ4737">
            <v>96.5</v>
          </cell>
          <cell r="AR4737">
            <v>0</v>
          </cell>
          <cell r="AS4737">
            <v>96.5</v>
          </cell>
          <cell r="BA4737" t="e">
            <v>#N/A</v>
          </cell>
        </row>
        <row r="4738">
          <cell r="G4738" t="str">
            <v>SEPARADO</v>
          </cell>
          <cell r="H4738" t="str">
            <v>006608</v>
          </cell>
          <cell r="AP4738" t="str">
            <v>FATURAMENTO</v>
          </cell>
          <cell r="AQ4738">
            <v>91.674999999999997</v>
          </cell>
          <cell r="AR4738">
            <v>0</v>
          </cell>
          <cell r="AS4738">
            <v>91.674999999999997</v>
          </cell>
          <cell r="BA4738" t="e">
            <v>#N/A</v>
          </cell>
        </row>
        <row r="4739">
          <cell r="G4739" t="str">
            <v>FALTA</v>
          </cell>
          <cell r="H4739" t="str">
            <v>006608</v>
          </cell>
          <cell r="AP4739" t="str">
            <v>FATURAMENTO</v>
          </cell>
          <cell r="AQ4739">
            <v>3377.5</v>
          </cell>
          <cell r="AR4739">
            <v>0</v>
          </cell>
          <cell r="AS4739">
            <v>3377.5</v>
          </cell>
          <cell r="BA4739" t="str">
            <v>CARENAGEM</v>
          </cell>
        </row>
        <row r="4740">
          <cell r="G4740" t="str">
            <v>SEPARADO</v>
          </cell>
          <cell r="H4740" t="str">
            <v>006608</v>
          </cell>
          <cell r="AP4740" t="str">
            <v>PAGO</v>
          </cell>
          <cell r="AQ4740">
            <v>1363.04</v>
          </cell>
          <cell r="AR4740">
            <v>6.5000000000000002E-2</v>
          </cell>
          <cell r="AS4740">
            <v>1451.6376</v>
          </cell>
          <cell r="BA4740" t="str">
            <v>MECANICA</v>
          </cell>
        </row>
        <row r="4741">
          <cell r="G4741" t="str">
            <v>SEPARADO</v>
          </cell>
          <cell r="H4741" t="str">
            <v>006608</v>
          </cell>
          <cell r="AP4741" t="str">
            <v>PAGO</v>
          </cell>
          <cell r="AQ4741">
            <v>772.34</v>
          </cell>
          <cell r="AR4741">
            <v>6.5000000000000002E-2</v>
          </cell>
          <cell r="AS4741">
            <v>822.5421</v>
          </cell>
          <cell r="BA4741" t="str">
            <v>MECANICA</v>
          </cell>
        </row>
        <row r="4742">
          <cell r="G4742" t="str">
            <v>SEPARADO</v>
          </cell>
          <cell r="H4742" t="str">
            <v>006608</v>
          </cell>
          <cell r="AP4742" t="str">
            <v>PAGO</v>
          </cell>
          <cell r="AQ4742">
            <v>209.6</v>
          </cell>
          <cell r="AR4742">
            <v>0</v>
          </cell>
          <cell r="AS4742">
            <v>209.6</v>
          </cell>
          <cell r="BA4742" t="str">
            <v>ELETRICA</v>
          </cell>
        </row>
        <row r="4743">
          <cell r="G4743" t="str">
            <v>SEPARADO</v>
          </cell>
          <cell r="H4743" t="str">
            <v>006608</v>
          </cell>
          <cell r="AP4743" t="str">
            <v>PA</v>
          </cell>
          <cell r="AQ4743">
            <v>441</v>
          </cell>
          <cell r="AR4743">
            <v>0</v>
          </cell>
          <cell r="AS4743">
            <v>441</v>
          </cell>
          <cell r="BA4743" t="str">
            <v>MECANICA</v>
          </cell>
        </row>
        <row r="4744">
          <cell r="G4744" t="str">
            <v>FALTA</v>
          </cell>
          <cell r="H4744" t="str">
            <v>006608</v>
          </cell>
          <cell r="AP4744" t="str">
            <v>PAGO</v>
          </cell>
          <cell r="AQ4744">
            <v>900</v>
          </cell>
          <cell r="AR4744">
            <v>3.2500000000000001E-2</v>
          </cell>
          <cell r="AS4744">
            <v>929.25</v>
          </cell>
          <cell r="BA4744" t="str">
            <v>MECANICA</v>
          </cell>
        </row>
        <row r="4745">
          <cell r="G4745" t="str">
            <v>FALTA</v>
          </cell>
          <cell r="H4745" t="str">
            <v>006608</v>
          </cell>
          <cell r="AP4745" t="str">
            <v>FATURAMENTO</v>
          </cell>
          <cell r="AQ4745">
            <v>965</v>
          </cell>
          <cell r="AR4745">
            <v>0</v>
          </cell>
          <cell r="AS4745">
            <v>965</v>
          </cell>
          <cell r="BA4745" t="str">
            <v>BASE</v>
          </cell>
        </row>
        <row r="4746">
          <cell r="G4746" t="str">
            <v>FALTA</v>
          </cell>
          <cell r="H4746" t="str">
            <v>006608</v>
          </cell>
          <cell r="AP4746" t="str">
            <v>PAGO</v>
          </cell>
          <cell r="AQ4746">
            <v>103.7</v>
          </cell>
          <cell r="AR4746">
            <v>0</v>
          </cell>
          <cell r="AS4746">
            <v>414.8</v>
          </cell>
          <cell r="BA4746" t="str">
            <v>MECANICA</v>
          </cell>
        </row>
        <row r="4747">
          <cell r="G4747" t="str">
            <v>SEPARADO</v>
          </cell>
          <cell r="H4747" t="str">
            <v>006608</v>
          </cell>
          <cell r="AP4747" t="str">
            <v>FATURAMENTO</v>
          </cell>
          <cell r="AQ4747">
            <v>241.25</v>
          </cell>
          <cell r="AR4747">
            <v>0</v>
          </cell>
          <cell r="AS4747">
            <v>241.25</v>
          </cell>
          <cell r="BA4747" t="e">
            <v>#N/A</v>
          </cell>
        </row>
        <row r="4748">
          <cell r="G4748" t="str">
            <v>SEPARADO</v>
          </cell>
          <cell r="H4748" t="str">
            <v>006608</v>
          </cell>
          <cell r="AP4748" t="str">
            <v>FATURAMENTO</v>
          </cell>
          <cell r="AQ4748">
            <v>241.25</v>
          </cell>
          <cell r="AR4748">
            <v>0</v>
          </cell>
          <cell r="AS4748">
            <v>241.25</v>
          </cell>
          <cell r="BA4748" t="e">
            <v>#N/A</v>
          </cell>
        </row>
        <row r="4749">
          <cell r="G4749" t="str">
            <v>SEPARADO</v>
          </cell>
          <cell r="H4749" t="str">
            <v>006608</v>
          </cell>
          <cell r="AP4749" t="str">
            <v>FATURAMENTO</v>
          </cell>
          <cell r="AQ4749">
            <v>731.47</v>
          </cell>
          <cell r="AR4749">
            <v>0</v>
          </cell>
          <cell r="AS4749">
            <v>731.47</v>
          </cell>
          <cell r="BA4749" t="e">
            <v>#N/A</v>
          </cell>
        </row>
        <row r="4750">
          <cell r="G4750" t="str">
            <v>SEPARADO</v>
          </cell>
          <cell r="H4750" t="str">
            <v>006608</v>
          </cell>
          <cell r="AP4750" t="str">
            <v>PA</v>
          </cell>
          <cell r="AQ4750">
            <v>6.4</v>
          </cell>
          <cell r="AR4750">
            <v>0</v>
          </cell>
          <cell r="AS4750">
            <v>19.200000000000003</v>
          </cell>
          <cell r="BA4750" t="str">
            <v>MECANICA</v>
          </cell>
        </row>
        <row r="4751">
          <cell r="G4751" t="str">
            <v>SEPARADO</v>
          </cell>
          <cell r="H4751" t="str">
            <v>006608</v>
          </cell>
          <cell r="AP4751" t="str">
            <v>FATURAMENTO</v>
          </cell>
          <cell r="AQ4751">
            <v>33.774999999999999</v>
          </cell>
          <cell r="AR4751">
            <v>0</v>
          </cell>
          <cell r="AS4751">
            <v>33.774999999999999</v>
          </cell>
          <cell r="BA4751" t="e">
            <v>#N/A</v>
          </cell>
        </row>
        <row r="4752">
          <cell r="G4752" t="str">
            <v>SEPARADO</v>
          </cell>
          <cell r="H4752" t="str">
            <v>006608</v>
          </cell>
          <cell r="AP4752" t="str">
            <v>FATURAMENTO</v>
          </cell>
          <cell r="AQ4752">
            <v>33.774999999999999</v>
          </cell>
          <cell r="AR4752">
            <v>0</v>
          </cell>
          <cell r="AS4752">
            <v>33.774999999999999</v>
          </cell>
          <cell r="BA4752" t="e">
            <v>#N/A</v>
          </cell>
        </row>
        <row r="4753">
          <cell r="G4753" t="str">
            <v>SEPARADO</v>
          </cell>
          <cell r="H4753" t="str">
            <v>006608</v>
          </cell>
          <cell r="AP4753" t="str">
            <v>FATURAMENTO</v>
          </cell>
          <cell r="AQ4753">
            <v>24.125</v>
          </cell>
          <cell r="AR4753">
            <v>0</v>
          </cell>
          <cell r="AS4753">
            <v>24.125</v>
          </cell>
          <cell r="BA4753" t="e">
            <v>#N/A</v>
          </cell>
        </row>
        <row r="4754">
          <cell r="G4754" t="str">
            <v>SEPARADO</v>
          </cell>
          <cell r="H4754" t="str">
            <v>006608</v>
          </cell>
          <cell r="AP4754" t="str">
            <v>FATURAMENTO</v>
          </cell>
          <cell r="AQ4754">
            <v>33.774999999999999</v>
          </cell>
          <cell r="AR4754">
            <v>0</v>
          </cell>
          <cell r="AS4754">
            <v>33.774999999999999</v>
          </cell>
          <cell r="BA4754" t="e">
            <v>#N/A</v>
          </cell>
        </row>
        <row r="4755">
          <cell r="G4755" t="str">
            <v>FALTA</v>
          </cell>
          <cell r="H4755" t="str">
            <v>006608</v>
          </cell>
          <cell r="AP4755" t="str">
            <v>PAGO</v>
          </cell>
          <cell r="AQ4755">
            <v>152.80000000000001</v>
          </cell>
          <cell r="AR4755">
            <v>6.5000000000000002E-2</v>
          </cell>
          <cell r="AS4755">
            <v>162.732</v>
          </cell>
          <cell r="BA4755" t="e">
            <v>#N/A</v>
          </cell>
        </row>
        <row r="4756">
          <cell r="G4756" t="str">
            <v>RETIRADO</v>
          </cell>
          <cell r="H4756" t="str">
            <v>006608</v>
          </cell>
          <cell r="AP4756" t="str">
            <v>PA</v>
          </cell>
          <cell r="AQ4756">
            <v>48.61</v>
          </cell>
          <cell r="AS4756">
            <v>48.61</v>
          </cell>
          <cell r="BA4756" t="e">
            <v>#N/A</v>
          </cell>
        </row>
        <row r="4757">
          <cell r="G4757" t="str">
            <v>SEPARADO</v>
          </cell>
          <cell r="H4757" t="str">
            <v>006608</v>
          </cell>
          <cell r="AP4757" t="str">
            <v>PA</v>
          </cell>
          <cell r="AQ4757">
            <v>5.86</v>
          </cell>
          <cell r="AR4757">
            <v>0</v>
          </cell>
          <cell r="AS4757">
            <v>11.72</v>
          </cell>
          <cell r="BA4757" t="e">
            <v>#N/A</v>
          </cell>
        </row>
        <row r="4758">
          <cell r="G4758" t="str">
            <v>SEPARADO</v>
          </cell>
          <cell r="H4758" t="str">
            <v>006608</v>
          </cell>
          <cell r="AP4758" t="str">
            <v>PA</v>
          </cell>
          <cell r="AQ4758">
            <v>91</v>
          </cell>
          <cell r="AR4758">
            <v>6.5000000000000002E-2</v>
          </cell>
          <cell r="AS4758">
            <v>290.745</v>
          </cell>
          <cell r="BA4758" t="e">
            <v>#N/A</v>
          </cell>
        </row>
        <row r="4759">
          <cell r="G4759" t="str">
            <v>FALTA</v>
          </cell>
          <cell r="H4759" t="str">
            <v>006608</v>
          </cell>
          <cell r="AP4759" t="str">
            <v>PAGO</v>
          </cell>
          <cell r="AQ4759">
            <v>9.33</v>
          </cell>
          <cell r="AR4759">
            <v>9.7500000000000003E-2</v>
          </cell>
          <cell r="AS4759">
            <v>20.47935</v>
          </cell>
          <cell r="BA4759" t="str">
            <v>ELETRICA</v>
          </cell>
        </row>
        <row r="4760">
          <cell r="G4760" t="str">
            <v>SEPARADO</v>
          </cell>
          <cell r="H4760" t="str">
            <v>006608</v>
          </cell>
          <cell r="AP4760" t="str">
            <v>PA</v>
          </cell>
          <cell r="AQ4760">
            <v>78.838709677419303</v>
          </cell>
          <cell r="AR4760">
            <v>0</v>
          </cell>
          <cell r="AS4760">
            <v>78.838709677419303</v>
          </cell>
          <cell r="BA4760" t="e">
            <v>#N/A</v>
          </cell>
        </row>
        <row r="4761">
          <cell r="G4761" t="str">
            <v>SEPARADO</v>
          </cell>
          <cell r="H4761" t="str">
            <v>006608</v>
          </cell>
          <cell r="AP4761" t="str">
            <v>PA</v>
          </cell>
          <cell r="AQ4761">
            <v>5.58</v>
          </cell>
          <cell r="AS4761">
            <v>66.960000000000008</v>
          </cell>
          <cell r="BA4761" t="str">
            <v>KANBAN</v>
          </cell>
        </row>
        <row r="4762">
          <cell r="G4762" t="str">
            <v>SEPARADO</v>
          </cell>
          <cell r="H4762" t="str">
            <v>006608</v>
          </cell>
          <cell r="AP4762" t="str">
            <v>PA</v>
          </cell>
          <cell r="AQ4762">
            <v>5.1099999999999994</v>
          </cell>
          <cell r="AS4762">
            <v>40.879999999999995</v>
          </cell>
          <cell r="BA4762" t="str">
            <v>KANBAN</v>
          </cell>
        </row>
        <row r="4763">
          <cell r="G4763" t="str">
            <v>KANBAN</v>
          </cell>
          <cell r="H4763" t="str">
            <v>006608</v>
          </cell>
          <cell r="AP4763" t="str">
            <v>PA</v>
          </cell>
          <cell r="AQ4763">
            <v>0.85</v>
          </cell>
          <cell r="AR4763">
            <v>0</v>
          </cell>
          <cell r="AS4763">
            <v>17</v>
          </cell>
          <cell r="BA4763" t="e">
            <v>#N/A</v>
          </cell>
        </row>
        <row r="4764">
          <cell r="G4764" t="str">
            <v>FALTA</v>
          </cell>
          <cell r="H4764" t="str">
            <v>006608</v>
          </cell>
          <cell r="AP4764" t="str">
            <v>PAGO</v>
          </cell>
          <cell r="AQ4764">
            <v>26.88</v>
          </cell>
          <cell r="AR4764">
            <v>0</v>
          </cell>
          <cell r="AS4764">
            <v>53.76</v>
          </cell>
          <cell r="BA4764" t="str">
            <v>MECANICA</v>
          </cell>
        </row>
        <row r="4765">
          <cell r="G4765" t="str">
            <v>FALTA</v>
          </cell>
          <cell r="H4765" t="str">
            <v>006608</v>
          </cell>
          <cell r="AP4765" t="str">
            <v>PAGO</v>
          </cell>
          <cell r="AQ4765">
            <v>26.88</v>
          </cell>
          <cell r="AR4765">
            <v>0</v>
          </cell>
          <cell r="AS4765">
            <v>26.88</v>
          </cell>
          <cell r="BA4765" t="str">
            <v>MECANICA</v>
          </cell>
        </row>
        <row r="4766">
          <cell r="G4766" t="str">
            <v>FALTA</v>
          </cell>
          <cell r="H4766" t="str">
            <v>006608</v>
          </cell>
          <cell r="AP4766" t="str">
            <v>ENTRADA DE NF</v>
          </cell>
          <cell r="AQ4766">
            <v>8.34</v>
          </cell>
          <cell r="AR4766">
            <v>0</v>
          </cell>
          <cell r="AS4766">
            <v>8.34</v>
          </cell>
          <cell r="BA4766" t="str">
            <v>MECANICA</v>
          </cell>
        </row>
        <row r="4767">
          <cell r="G4767" t="str">
            <v>SEPARADO</v>
          </cell>
          <cell r="H4767" t="str">
            <v>006608</v>
          </cell>
          <cell r="AP4767" t="str">
            <v>PA</v>
          </cell>
          <cell r="AQ4767">
            <v>26.88</v>
          </cell>
          <cell r="AR4767">
            <v>0</v>
          </cell>
          <cell r="AS4767">
            <v>26.88</v>
          </cell>
          <cell r="BA4767" t="str">
            <v>MECANICA</v>
          </cell>
        </row>
        <row r="4768">
          <cell r="G4768" t="str">
            <v>FALTA</v>
          </cell>
          <cell r="H4768" t="str">
            <v>006608</v>
          </cell>
          <cell r="AP4768" t="str">
            <v>PAGO</v>
          </cell>
          <cell r="AQ4768">
            <v>26.88</v>
          </cell>
          <cell r="AR4768">
            <v>0</v>
          </cell>
          <cell r="AS4768">
            <v>53.76</v>
          </cell>
          <cell r="BA4768" t="str">
            <v>MECANICA</v>
          </cell>
        </row>
        <row r="4769">
          <cell r="G4769" t="str">
            <v>SEPARADO</v>
          </cell>
          <cell r="H4769" t="str">
            <v>006608</v>
          </cell>
          <cell r="AP4769" t="str">
            <v>PA</v>
          </cell>
          <cell r="AQ4769">
            <v>26.88</v>
          </cell>
          <cell r="AR4769">
            <v>0</v>
          </cell>
          <cell r="AS4769">
            <v>26.88</v>
          </cell>
          <cell r="BA4769" t="str">
            <v>MECANICA</v>
          </cell>
        </row>
        <row r="4770">
          <cell r="G4770" t="str">
            <v>FALTA</v>
          </cell>
          <cell r="H4770" t="str">
            <v>006608</v>
          </cell>
          <cell r="AP4770" t="str">
            <v>PAGO</v>
          </cell>
          <cell r="AQ4770">
            <v>26.88</v>
          </cell>
          <cell r="AR4770">
            <v>0</v>
          </cell>
          <cell r="AS4770">
            <v>26.88</v>
          </cell>
          <cell r="BA4770" t="str">
            <v>MECANICA</v>
          </cell>
        </row>
        <row r="4771">
          <cell r="G4771" t="str">
            <v>FALTA</v>
          </cell>
          <cell r="H4771" t="str">
            <v>006608</v>
          </cell>
          <cell r="AP4771" t="str">
            <v>PAGO</v>
          </cell>
          <cell r="AQ4771">
            <v>26.88</v>
          </cell>
          <cell r="AR4771">
            <v>0</v>
          </cell>
          <cell r="AS4771">
            <v>26.88</v>
          </cell>
          <cell r="BA4771" t="str">
            <v>MECANICA</v>
          </cell>
        </row>
        <row r="4772">
          <cell r="G4772" t="str">
            <v>FALTA</v>
          </cell>
          <cell r="H4772" t="str">
            <v>006608</v>
          </cell>
          <cell r="AP4772" t="str">
            <v>PAGO</v>
          </cell>
          <cell r="AQ4772">
            <v>26.88</v>
          </cell>
          <cell r="AR4772">
            <v>0</v>
          </cell>
          <cell r="AS4772">
            <v>26.88</v>
          </cell>
          <cell r="BA4772" t="str">
            <v>MECANICA</v>
          </cell>
        </row>
        <row r="4773">
          <cell r="G4773" t="str">
            <v>SEPARADO</v>
          </cell>
          <cell r="H4773" t="str">
            <v>006608</v>
          </cell>
          <cell r="AP4773" t="str">
            <v>PA</v>
          </cell>
          <cell r="AQ4773">
            <v>26.88</v>
          </cell>
          <cell r="AR4773">
            <v>0</v>
          </cell>
          <cell r="AS4773">
            <v>26.88</v>
          </cell>
          <cell r="BA4773" t="str">
            <v>MECANICA</v>
          </cell>
        </row>
        <row r="4774">
          <cell r="G4774" t="str">
            <v>FALTA</v>
          </cell>
          <cell r="H4774" t="str">
            <v>006608</v>
          </cell>
          <cell r="AP4774" t="str">
            <v>PAGO</v>
          </cell>
          <cell r="AQ4774">
            <v>4.1500000000000004</v>
          </cell>
          <cell r="AR4774">
            <v>0</v>
          </cell>
          <cell r="AS4774">
            <v>8.3000000000000007</v>
          </cell>
          <cell r="BA4774" t="str">
            <v>MECANICA</v>
          </cell>
        </row>
        <row r="4775">
          <cell r="G4775" t="str">
            <v>SEPARADO</v>
          </cell>
          <cell r="H4775" t="str">
            <v>006608</v>
          </cell>
          <cell r="AP4775" t="str">
            <v>PA</v>
          </cell>
          <cell r="AQ4775">
            <v>1.1000000000000001</v>
          </cell>
          <cell r="AR4775">
            <v>0</v>
          </cell>
          <cell r="AS4775">
            <v>2.2000000000000002</v>
          </cell>
          <cell r="BA4775" t="str">
            <v>KANBAN</v>
          </cell>
        </row>
        <row r="4776">
          <cell r="G4776" t="str">
            <v>FALTA</v>
          </cell>
          <cell r="H4776" t="str">
            <v>006608</v>
          </cell>
          <cell r="AP4776" t="str">
            <v>PAGO</v>
          </cell>
          <cell r="AQ4776">
            <v>88.15</v>
          </cell>
          <cell r="AR4776">
            <v>0</v>
          </cell>
          <cell r="AS4776">
            <v>88.15</v>
          </cell>
          <cell r="BA4776" t="str">
            <v>MECANICA</v>
          </cell>
        </row>
        <row r="4777">
          <cell r="G4777" t="str">
            <v>SEPARADO</v>
          </cell>
          <cell r="H4777" t="str">
            <v>006608</v>
          </cell>
          <cell r="AP4777" t="str">
            <v>PAGO</v>
          </cell>
          <cell r="AQ4777">
            <v>62.82</v>
          </cell>
          <cell r="AR4777">
            <v>0</v>
          </cell>
          <cell r="AS4777">
            <v>62.82</v>
          </cell>
          <cell r="BA4777" t="str">
            <v>MECANICA</v>
          </cell>
        </row>
        <row r="4778">
          <cell r="G4778" t="str">
            <v>FALTA</v>
          </cell>
          <cell r="H4778" t="str">
            <v>006608</v>
          </cell>
          <cell r="AP4778" t="str">
            <v>PAGO</v>
          </cell>
          <cell r="AQ4778">
            <v>27.95</v>
          </cell>
          <cell r="AR4778">
            <v>6.5000000000000002E-2</v>
          </cell>
          <cell r="AS4778">
            <v>29.766749999999998</v>
          </cell>
          <cell r="BA4778" t="str">
            <v>ELETRICA</v>
          </cell>
        </row>
        <row r="4779">
          <cell r="G4779" t="str">
            <v>FALTA</v>
          </cell>
          <cell r="H4779" t="str">
            <v>006608</v>
          </cell>
          <cell r="AP4779" t="str">
            <v>PAGO</v>
          </cell>
          <cell r="AQ4779">
            <v>1.02</v>
          </cell>
          <cell r="AR4779">
            <v>9.7500000000000003E-2</v>
          </cell>
          <cell r="AS4779">
            <v>3.3583500000000002</v>
          </cell>
          <cell r="BA4779" t="str">
            <v>ELETRICA</v>
          </cell>
        </row>
        <row r="4780">
          <cell r="G4780" t="str">
            <v>SEPARADO</v>
          </cell>
          <cell r="H4780" t="str">
            <v>006608</v>
          </cell>
          <cell r="AP4780" t="str">
            <v>PA</v>
          </cell>
          <cell r="AQ4780">
            <v>0</v>
          </cell>
          <cell r="AS4780">
            <v>0</v>
          </cell>
          <cell r="BA4780" t="str">
            <v>ELETRICA</v>
          </cell>
        </row>
        <row r="4781">
          <cell r="G4781" t="str">
            <v>SEPARADO</v>
          </cell>
          <cell r="H4781" t="str">
            <v>006608</v>
          </cell>
          <cell r="AP4781" t="str">
            <v>PA</v>
          </cell>
          <cell r="AQ4781">
            <v>10.2811</v>
          </cell>
          <cell r="AS4781">
            <v>5.1405500000000002</v>
          </cell>
          <cell r="BA4781" t="str">
            <v>KANBAN</v>
          </cell>
        </row>
        <row r="4782">
          <cell r="G4782" t="str">
            <v>FALTA</v>
          </cell>
          <cell r="H4782" t="str">
            <v>006608</v>
          </cell>
          <cell r="AP4782" t="str">
            <v>PAGO</v>
          </cell>
          <cell r="AQ4782">
            <v>40.83</v>
          </cell>
          <cell r="AR4782">
            <v>9.7500000000000003E-2</v>
          </cell>
          <cell r="AS4782">
            <v>44.810924999999997</v>
          </cell>
          <cell r="BA4782" t="e">
            <v>#N/A</v>
          </cell>
        </row>
        <row r="4783">
          <cell r="G4783" t="str">
            <v>SEPARADO</v>
          </cell>
          <cell r="H4783" t="str">
            <v>006608</v>
          </cell>
          <cell r="AP4783" t="str">
            <v>FATURAMENTO</v>
          </cell>
          <cell r="AQ4783">
            <v>27.02</v>
          </cell>
          <cell r="AR4783">
            <v>0</v>
          </cell>
          <cell r="AS4783">
            <v>27.02</v>
          </cell>
          <cell r="BA4783" t="e">
            <v>#N/A</v>
          </cell>
        </row>
        <row r="4784">
          <cell r="G4784" t="str">
            <v>SEPARADO</v>
          </cell>
          <cell r="H4784" t="str">
            <v>006608</v>
          </cell>
          <cell r="AP4784" t="str">
            <v>PA</v>
          </cell>
          <cell r="AQ4784">
            <v>48.61</v>
          </cell>
          <cell r="AS4784">
            <v>97.22</v>
          </cell>
          <cell r="BA4784" t="str">
            <v>ELETRICA</v>
          </cell>
        </row>
        <row r="4785">
          <cell r="G4785" t="str">
            <v>SEPARADO</v>
          </cell>
          <cell r="H4785" t="str">
            <v>006608</v>
          </cell>
          <cell r="AP4785" t="str">
            <v>PA</v>
          </cell>
          <cell r="AQ4785">
            <v>35</v>
          </cell>
          <cell r="AS4785">
            <v>35</v>
          </cell>
          <cell r="BA4785" t="e">
            <v>#N/A</v>
          </cell>
        </row>
        <row r="4786">
          <cell r="G4786" t="str">
            <v>SEPARADO</v>
          </cell>
          <cell r="H4786" t="str">
            <v>006608</v>
          </cell>
          <cell r="AP4786" t="str">
            <v>PA</v>
          </cell>
          <cell r="AQ4786">
            <v>5.86</v>
          </cell>
          <cell r="AR4786">
            <v>0</v>
          </cell>
          <cell r="AS4786">
            <v>23.44</v>
          </cell>
          <cell r="BA4786" t="e">
            <v>#N/A</v>
          </cell>
        </row>
        <row r="4787">
          <cell r="G4787" t="str">
            <v>FALTA</v>
          </cell>
          <cell r="H4787" t="str">
            <v>006608</v>
          </cell>
          <cell r="AP4787" t="str">
            <v>FATURAMENTO</v>
          </cell>
          <cell r="AQ4787">
            <v>842.74</v>
          </cell>
          <cell r="AR4787">
            <v>9.7500000000000003E-2</v>
          </cell>
          <cell r="AS4787">
            <v>924.90715</v>
          </cell>
          <cell r="BA4787" t="e">
            <v>#N/A</v>
          </cell>
        </row>
        <row r="4788">
          <cell r="G4788" t="str">
            <v>SEPARADO</v>
          </cell>
          <cell r="H4788" t="str">
            <v>006608</v>
          </cell>
          <cell r="AP4788" t="str">
            <v>PA</v>
          </cell>
          <cell r="AQ4788">
            <v>466.33</v>
          </cell>
          <cell r="AR4788">
            <v>0</v>
          </cell>
          <cell r="AS4788">
            <v>466.33</v>
          </cell>
          <cell r="BA4788" t="e">
            <v>#N/A</v>
          </cell>
        </row>
        <row r="4789">
          <cell r="G4789" t="str">
            <v>FALTA</v>
          </cell>
          <cell r="H4789" t="str">
            <v>006608</v>
          </cell>
          <cell r="AP4789" t="str">
            <v>PAGO</v>
          </cell>
          <cell r="AQ4789">
            <v>5.55</v>
          </cell>
          <cell r="AR4789">
            <v>9.7500000000000003E-2</v>
          </cell>
          <cell r="AS4789">
            <v>6.0911249999999999</v>
          </cell>
          <cell r="BA4789" t="str">
            <v>SHEET METAL</v>
          </cell>
        </row>
        <row r="4790">
          <cell r="G4790" t="str">
            <v>FALTA</v>
          </cell>
          <cell r="H4790" t="str">
            <v>006608</v>
          </cell>
          <cell r="AP4790" t="str">
            <v>PAGO</v>
          </cell>
          <cell r="AQ4790">
            <v>9.33</v>
          </cell>
          <cell r="AR4790">
            <v>9.7500000000000003E-2</v>
          </cell>
          <cell r="AS4790">
            <v>10.239675</v>
          </cell>
          <cell r="BA4790" t="str">
            <v>ELETRICA</v>
          </cell>
        </row>
        <row r="4791">
          <cell r="G4791" t="str">
            <v>FALTA</v>
          </cell>
          <cell r="H4791" t="str">
            <v>006608</v>
          </cell>
          <cell r="AP4791" t="str">
            <v>PAGO</v>
          </cell>
          <cell r="AQ4791">
            <v>40.97</v>
          </cell>
          <cell r="AR4791">
            <v>9.7500000000000003E-2</v>
          </cell>
          <cell r="AS4791">
            <v>44.964574999999996</v>
          </cell>
          <cell r="BA4791" t="str">
            <v>ELETRICA</v>
          </cell>
        </row>
        <row r="4792">
          <cell r="G4792" t="str">
            <v>FÁBRICA</v>
          </cell>
          <cell r="H4792" t="str">
            <v>006608</v>
          </cell>
          <cell r="AP4792" t="str">
            <v>PA</v>
          </cell>
          <cell r="AQ4792">
            <v>25.7</v>
          </cell>
          <cell r="AS4792">
            <v>25.7</v>
          </cell>
          <cell r="BA4792" t="str">
            <v>ELETRICA</v>
          </cell>
        </row>
        <row r="4793">
          <cell r="G4793" t="str">
            <v>SEPARADO</v>
          </cell>
          <cell r="H4793" t="str">
            <v>006608</v>
          </cell>
          <cell r="AP4793" t="str">
            <v>PA</v>
          </cell>
          <cell r="AQ4793">
            <v>2.4971000000000001</v>
          </cell>
          <cell r="AR4793">
            <v>0</v>
          </cell>
          <cell r="AS4793">
            <v>60.679530000000007</v>
          </cell>
          <cell r="BA4793" t="e">
            <v>#N/A</v>
          </cell>
        </row>
        <row r="4794">
          <cell r="G4794" t="str">
            <v>SEPARADO</v>
          </cell>
          <cell r="H4794" t="str">
            <v>006608</v>
          </cell>
          <cell r="AP4794" t="str">
            <v>PA</v>
          </cell>
          <cell r="AQ4794">
            <v>16.100000000000001</v>
          </cell>
          <cell r="AS4794">
            <v>16.100000000000001</v>
          </cell>
          <cell r="BA4794" t="str">
            <v>KANBAN</v>
          </cell>
        </row>
        <row r="4795">
          <cell r="G4795" t="str">
            <v>SEPARADO</v>
          </cell>
          <cell r="H4795" t="str">
            <v>006608</v>
          </cell>
          <cell r="AP4795" t="str">
            <v>PA</v>
          </cell>
          <cell r="AQ4795">
            <v>16.39</v>
          </cell>
          <cell r="AS4795">
            <v>16.39</v>
          </cell>
          <cell r="BA4795" t="str">
            <v>KANBAN</v>
          </cell>
        </row>
        <row r="4796">
          <cell r="G4796" t="str">
            <v>SEPARADO</v>
          </cell>
          <cell r="H4796" t="str">
            <v>006608</v>
          </cell>
          <cell r="AP4796" t="str">
            <v>PAGO</v>
          </cell>
          <cell r="AQ4796">
            <v>1.9</v>
          </cell>
          <cell r="AR4796">
            <v>9.7500000000000003E-2</v>
          </cell>
          <cell r="AS4796">
            <v>14.596749999999998</v>
          </cell>
          <cell r="BA4796" t="e">
            <v>#N/A</v>
          </cell>
        </row>
        <row r="4797">
          <cell r="G4797" t="str">
            <v>RETIRADO</v>
          </cell>
          <cell r="H4797" t="str">
            <v>006608</v>
          </cell>
          <cell r="AP4797" t="str">
            <v>PAGO</v>
          </cell>
          <cell r="AQ4797">
            <v>7.42</v>
          </cell>
          <cell r="AR4797">
            <v>9.7500000000000003E-2</v>
          </cell>
          <cell r="AS4797">
            <v>8.1434499999999996</v>
          </cell>
          <cell r="BA4797" t="e">
            <v>#N/A</v>
          </cell>
        </row>
        <row r="4798">
          <cell r="G4798" t="str">
            <v>SEPARADO</v>
          </cell>
          <cell r="H4798" t="str">
            <v>006608</v>
          </cell>
          <cell r="AP4798" t="str">
            <v>PAGO</v>
          </cell>
          <cell r="AQ4798">
            <v>2.0099999999999998</v>
          </cell>
          <cell r="AR4798">
            <v>9.7500000000000003E-2</v>
          </cell>
          <cell r="AS4798">
            <v>2.2059749999999996</v>
          </cell>
          <cell r="BA4798" t="e">
            <v>#N/A</v>
          </cell>
        </row>
        <row r="4799">
          <cell r="G4799" t="str">
            <v>SEPARADO</v>
          </cell>
          <cell r="H4799" t="str">
            <v>006608</v>
          </cell>
          <cell r="AP4799" t="str">
            <v>PAGO</v>
          </cell>
          <cell r="AQ4799">
            <v>1.38</v>
          </cell>
          <cell r="AR4799">
            <v>9.7500000000000003E-2</v>
          </cell>
          <cell r="AS4799">
            <v>3.0290999999999997</v>
          </cell>
          <cell r="BA4799" t="e">
            <v>#N/A</v>
          </cell>
        </row>
        <row r="4800">
          <cell r="G4800" t="str">
            <v>FALTA</v>
          </cell>
          <cell r="H4800" t="str">
            <v>006608</v>
          </cell>
          <cell r="AP4800" t="str">
            <v>PAGO</v>
          </cell>
          <cell r="AQ4800">
            <v>2.06</v>
          </cell>
          <cell r="AR4800">
            <v>9.7500000000000003E-2</v>
          </cell>
          <cell r="AS4800">
            <v>2.26085</v>
          </cell>
          <cell r="BA4800" t="e">
            <v>#N/A</v>
          </cell>
        </row>
        <row r="4801">
          <cell r="G4801" t="str">
            <v>SEPARADO</v>
          </cell>
          <cell r="H4801" t="str">
            <v>006608</v>
          </cell>
          <cell r="AP4801" t="str">
            <v>PA</v>
          </cell>
          <cell r="AQ4801">
            <v>170.95160000000001</v>
          </cell>
          <cell r="AR4801">
            <v>0</v>
          </cell>
          <cell r="AS4801">
            <v>34.190320000000007</v>
          </cell>
          <cell r="BA4801" t="str">
            <v>ELETRICA</v>
          </cell>
        </row>
        <row r="4802">
          <cell r="G4802" t="str">
            <v>FALTA</v>
          </cell>
          <cell r="H4802" t="str">
            <v>006608</v>
          </cell>
          <cell r="AP4802" t="str">
            <v>PAGO</v>
          </cell>
          <cell r="AQ4802">
            <v>92.68</v>
          </cell>
          <cell r="AR4802">
            <v>9.7500000000000003E-2</v>
          </cell>
          <cell r="AS4802">
            <v>101.7163</v>
          </cell>
          <cell r="BA4802" t="str">
            <v>ELETRICA</v>
          </cell>
        </row>
        <row r="4803">
          <cell r="G4803" t="str">
            <v>FALTA</v>
          </cell>
          <cell r="H4803" t="str">
            <v>006608</v>
          </cell>
          <cell r="AP4803" t="str">
            <v>PAGO</v>
          </cell>
          <cell r="AQ4803">
            <v>756.87</v>
          </cell>
          <cell r="AR4803">
            <v>3.2500000000000001E-2</v>
          </cell>
          <cell r="AS4803">
            <v>1562.9365499999999</v>
          </cell>
          <cell r="BA4803" t="e">
            <v>#N/A</v>
          </cell>
        </row>
        <row r="4804">
          <cell r="G4804" t="str">
            <v>SEPARADO</v>
          </cell>
          <cell r="H4804" t="str">
            <v>006608</v>
          </cell>
          <cell r="AP4804" t="str">
            <v>PA</v>
          </cell>
          <cell r="AQ4804">
            <v>0</v>
          </cell>
          <cell r="AS4804">
            <v>0</v>
          </cell>
          <cell r="BA4804" t="e">
            <v>#N/A</v>
          </cell>
        </row>
        <row r="4805">
          <cell r="G4805" t="str">
            <v>SEPARADO</v>
          </cell>
          <cell r="H4805" t="str">
            <v>006608</v>
          </cell>
          <cell r="AP4805" t="str">
            <v>PA</v>
          </cell>
          <cell r="AQ4805">
            <v>53.25</v>
          </cell>
          <cell r="AS4805">
            <v>53.25</v>
          </cell>
          <cell r="BA4805" t="e">
            <v>#N/A</v>
          </cell>
        </row>
        <row r="4806">
          <cell r="G4806" t="str">
            <v>SEPARADO</v>
          </cell>
          <cell r="H4806" t="str">
            <v>006608</v>
          </cell>
          <cell r="AP4806" t="str">
            <v>PA</v>
          </cell>
          <cell r="AQ4806">
            <v>70.95</v>
          </cell>
          <cell r="AS4806">
            <v>53.212500000000006</v>
          </cell>
          <cell r="BA4806" t="str">
            <v>ELETRICA</v>
          </cell>
        </row>
        <row r="4807">
          <cell r="G4807" t="str">
            <v>SEPARADO</v>
          </cell>
          <cell r="H4807" t="str">
            <v>006608</v>
          </cell>
          <cell r="AP4807" t="str">
            <v>PA</v>
          </cell>
          <cell r="AQ4807">
            <v>0</v>
          </cell>
          <cell r="AS4807">
            <v>0</v>
          </cell>
          <cell r="BA4807" t="e">
            <v>#N/A</v>
          </cell>
        </row>
        <row r="4808">
          <cell r="G4808" t="str">
            <v>FALTA</v>
          </cell>
          <cell r="H4808" t="str">
            <v>006608</v>
          </cell>
          <cell r="AP4808" t="str">
            <v>PAGO</v>
          </cell>
          <cell r="AQ4808">
            <v>38.979199999999999</v>
          </cell>
          <cell r="AR4808">
            <v>9.7500000000000003E-2</v>
          </cell>
          <cell r="AS4808">
            <v>171.11868799999999</v>
          </cell>
          <cell r="BA4808" t="e">
            <v>#N/A</v>
          </cell>
        </row>
        <row r="4809">
          <cell r="G4809" t="str">
            <v>SEPARADO</v>
          </cell>
          <cell r="H4809" t="str">
            <v>006608</v>
          </cell>
          <cell r="AP4809" t="str">
            <v>PA</v>
          </cell>
          <cell r="AQ4809">
            <v>0</v>
          </cell>
          <cell r="AS4809">
            <v>0</v>
          </cell>
          <cell r="BA4809" t="e">
            <v>#N/A</v>
          </cell>
        </row>
        <row r="4810">
          <cell r="G4810" t="str">
            <v>FALTA</v>
          </cell>
          <cell r="H4810" t="str">
            <v>006608</v>
          </cell>
          <cell r="AP4810" t="str">
            <v>FATURAMENTO</v>
          </cell>
          <cell r="AQ4810">
            <v>0</v>
          </cell>
          <cell r="AR4810">
            <v>0</v>
          </cell>
          <cell r="AS4810">
            <v>0</v>
          </cell>
          <cell r="BA4810" t="str">
            <v>ELETRICA</v>
          </cell>
        </row>
        <row r="4811">
          <cell r="G4811" t="str">
            <v>FALTA</v>
          </cell>
          <cell r="H4811" t="str">
            <v>006608</v>
          </cell>
          <cell r="AP4811" t="str">
            <v>FATURAMENTO</v>
          </cell>
          <cell r="AQ4811">
            <v>0</v>
          </cell>
          <cell r="AR4811">
            <v>0</v>
          </cell>
          <cell r="AS4811">
            <v>0</v>
          </cell>
          <cell r="BA4811" t="str">
            <v>SHEET METAL</v>
          </cell>
        </row>
        <row r="4812">
          <cell r="G4812" t="str">
            <v>SEPARADO</v>
          </cell>
          <cell r="H4812" t="str">
            <v>006608</v>
          </cell>
          <cell r="AP4812" t="str">
            <v>FATURAMENTO</v>
          </cell>
          <cell r="AQ4812">
            <v>24.125</v>
          </cell>
          <cell r="AR4812">
            <v>0</v>
          </cell>
          <cell r="AS4812">
            <v>24.125</v>
          </cell>
          <cell r="BA4812" t="e">
            <v>#N/A</v>
          </cell>
        </row>
        <row r="4813">
          <cell r="G4813" t="str">
            <v>SEPARADO</v>
          </cell>
          <cell r="H4813" t="str">
            <v>006608</v>
          </cell>
          <cell r="AP4813" t="str">
            <v>FATURAMENTO</v>
          </cell>
          <cell r="AQ4813">
            <v>24.125</v>
          </cell>
          <cell r="AR4813">
            <v>0</v>
          </cell>
          <cell r="AS4813">
            <v>48.25</v>
          </cell>
          <cell r="BA4813" t="e">
            <v>#N/A</v>
          </cell>
        </row>
        <row r="4814">
          <cell r="G4814" t="str">
            <v>SEPARADO</v>
          </cell>
          <cell r="H4814" t="str">
            <v>006608</v>
          </cell>
          <cell r="AP4814" t="str">
            <v>FATURAMENTO</v>
          </cell>
          <cell r="AQ4814">
            <v>627.25</v>
          </cell>
          <cell r="AR4814">
            <v>0</v>
          </cell>
          <cell r="AS4814">
            <v>627.25</v>
          </cell>
          <cell r="BA4814" t="e">
            <v>#N/A</v>
          </cell>
        </row>
        <row r="4815">
          <cell r="G4815" t="str">
            <v>SEPARADO</v>
          </cell>
          <cell r="H4815" t="str">
            <v>006608</v>
          </cell>
          <cell r="AP4815" t="str">
            <v>PA</v>
          </cell>
          <cell r="AQ4815">
            <v>0</v>
          </cell>
          <cell r="AS4815">
            <v>0</v>
          </cell>
          <cell r="BA4815" t="e">
            <v>#N/A</v>
          </cell>
        </row>
        <row r="4816">
          <cell r="G4816" t="str">
            <v>FALTA</v>
          </cell>
          <cell r="H4816" t="str">
            <v>006608</v>
          </cell>
          <cell r="AP4816" t="str">
            <v>PAGO</v>
          </cell>
          <cell r="AQ4816">
            <v>10</v>
          </cell>
          <cell r="AR4816">
            <v>0</v>
          </cell>
          <cell r="AS4816">
            <v>10</v>
          </cell>
          <cell r="BA4816" t="e">
            <v>#N/A</v>
          </cell>
        </row>
        <row r="4817">
          <cell r="G4817" t="str">
            <v>FALTA</v>
          </cell>
          <cell r="H4817" t="str">
            <v>006608</v>
          </cell>
          <cell r="AP4817" t="str">
            <v>PAGO</v>
          </cell>
          <cell r="AQ4817">
            <v>9.85</v>
          </cell>
          <cell r="AR4817">
            <v>0</v>
          </cell>
          <cell r="AS4817">
            <v>9.85</v>
          </cell>
          <cell r="BA4817" t="e">
            <v>#N/A</v>
          </cell>
        </row>
        <row r="4818">
          <cell r="G4818" t="str">
            <v>FALTA</v>
          </cell>
          <cell r="H4818" t="str">
            <v>006608</v>
          </cell>
          <cell r="AP4818" t="str">
            <v>FATURAMENTO</v>
          </cell>
          <cell r="AQ4818">
            <v>995.11</v>
          </cell>
          <cell r="AR4818">
            <v>6.5000000000000002E-2</v>
          </cell>
          <cell r="AS4818">
            <v>1059.79215</v>
          </cell>
          <cell r="BA4818" t="str">
            <v>ELETRICA</v>
          </cell>
        </row>
        <row r="4819">
          <cell r="G4819" t="str">
            <v>SEPARADO</v>
          </cell>
          <cell r="H4819" t="str">
            <v>006610</v>
          </cell>
          <cell r="AP4819" t="str">
            <v>PA</v>
          </cell>
          <cell r="AQ4819">
            <v>210.79</v>
          </cell>
          <cell r="AS4819">
            <v>210.79</v>
          </cell>
          <cell r="BA4819" t="str">
            <v>ELETRICA</v>
          </cell>
        </row>
        <row r="4820">
          <cell r="G4820" t="str">
            <v>SEPARADO</v>
          </cell>
          <cell r="H4820" t="str">
            <v>006610</v>
          </cell>
          <cell r="AP4820" t="str">
            <v>PA</v>
          </cell>
          <cell r="AQ4820">
            <v>0</v>
          </cell>
          <cell r="AS4820">
            <v>0</v>
          </cell>
          <cell r="BA4820" t="e">
            <v>#N/A</v>
          </cell>
        </row>
        <row r="4821">
          <cell r="G4821" t="str">
            <v>SEPARADO</v>
          </cell>
          <cell r="H4821" t="str">
            <v>006610</v>
          </cell>
          <cell r="AP4821" t="str">
            <v>PA</v>
          </cell>
          <cell r="AQ4821">
            <v>53.25</v>
          </cell>
          <cell r="AS4821">
            <v>149.1</v>
          </cell>
          <cell r="BA4821" t="e">
            <v>#N/A</v>
          </cell>
        </row>
        <row r="4822">
          <cell r="G4822" t="str">
            <v>SEPARADO</v>
          </cell>
          <cell r="H4822" t="str">
            <v>006610</v>
          </cell>
          <cell r="AP4822" t="str">
            <v>PA</v>
          </cell>
          <cell r="AQ4822">
            <v>26.9</v>
          </cell>
          <cell r="AR4822">
            <v>0</v>
          </cell>
          <cell r="AS4822">
            <v>53.8</v>
          </cell>
          <cell r="BA4822" t="str">
            <v>ELETRICA</v>
          </cell>
        </row>
        <row r="4823">
          <cell r="G4823" t="str">
            <v>SEPARADO</v>
          </cell>
          <cell r="H4823" t="str">
            <v>006610</v>
          </cell>
          <cell r="AP4823" t="str">
            <v>FATURAMENTO</v>
          </cell>
          <cell r="AQ4823">
            <v>33.774999999999999</v>
          </cell>
          <cell r="AR4823">
            <v>0</v>
          </cell>
          <cell r="AS4823">
            <v>135.1</v>
          </cell>
          <cell r="BA4823">
            <v>0</v>
          </cell>
        </row>
        <row r="4824">
          <cell r="G4824" t="str">
            <v>FALTA</v>
          </cell>
          <cell r="H4824" t="str">
            <v>006610</v>
          </cell>
          <cell r="AP4824" t="str">
            <v>PAGO</v>
          </cell>
          <cell r="AQ4824">
            <v>26.88</v>
          </cell>
          <cell r="AR4824">
            <v>0</v>
          </cell>
          <cell r="AS4824">
            <v>26.88</v>
          </cell>
          <cell r="BA4824" t="str">
            <v>MECANICA</v>
          </cell>
        </row>
        <row r="4825">
          <cell r="G4825" t="str">
            <v>SEPARADO</v>
          </cell>
          <cell r="H4825" t="str">
            <v>006610</v>
          </cell>
          <cell r="AP4825" t="str">
            <v>PA</v>
          </cell>
          <cell r="AQ4825">
            <v>0</v>
          </cell>
          <cell r="AS4825">
            <v>0</v>
          </cell>
          <cell r="BA4825" t="e">
            <v>#N/A</v>
          </cell>
        </row>
        <row r="4826">
          <cell r="G4826" t="str">
            <v>KANBAN</v>
          </cell>
          <cell r="H4826" t="str">
            <v>006610</v>
          </cell>
          <cell r="AP4826" t="str">
            <v>PA</v>
          </cell>
          <cell r="AQ4826">
            <v>1.1499999999999999</v>
          </cell>
          <cell r="AS4826">
            <v>23</v>
          </cell>
          <cell r="BA4826" t="e">
            <v>#N/A</v>
          </cell>
        </row>
        <row r="4827">
          <cell r="G4827" t="str">
            <v>FALTA</v>
          </cell>
          <cell r="H4827" t="str">
            <v>006610</v>
          </cell>
          <cell r="AP4827" t="str">
            <v>FATURAMENTO</v>
          </cell>
          <cell r="AQ4827">
            <v>24.125</v>
          </cell>
          <cell r="AR4827">
            <v>0</v>
          </cell>
          <cell r="AS4827">
            <v>48.25</v>
          </cell>
          <cell r="BA4827" t="str">
            <v>MECANICA</v>
          </cell>
        </row>
        <row r="4828">
          <cell r="G4828" t="str">
            <v>SEPARADO</v>
          </cell>
          <cell r="H4828" t="str">
            <v>006610</v>
          </cell>
          <cell r="AP4828" t="str">
            <v>PA</v>
          </cell>
          <cell r="AQ4828">
            <v>8548.9321</v>
          </cell>
          <cell r="AS4828">
            <v>8548.9321</v>
          </cell>
          <cell r="BA4828" t="str">
            <v>ELETRICA</v>
          </cell>
        </row>
        <row r="4829">
          <cell r="G4829" t="str">
            <v>FALTA</v>
          </cell>
          <cell r="H4829" t="str">
            <v>006610</v>
          </cell>
          <cell r="AP4829" t="str">
            <v>PAGO</v>
          </cell>
          <cell r="AQ4829">
            <v>4.1500000000000004</v>
          </cell>
          <cell r="AR4829">
            <v>0</v>
          </cell>
          <cell r="AS4829">
            <v>16.600000000000001</v>
          </cell>
          <cell r="BA4829" t="str">
            <v>MECANICA</v>
          </cell>
        </row>
        <row r="4830">
          <cell r="G4830" t="str">
            <v>SEPARADO</v>
          </cell>
          <cell r="H4830" t="str">
            <v>006610</v>
          </cell>
          <cell r="AP4830" t="str">
            <v>PAGO</v>
          </cell>
          <cell r="AQ4830">
            <v>28</v>
          </cell>
          <cell r="AR4830">
            <v>6.5000000000000002E-2</v>
          </cell>
          <cell r="AS4830">
            <v>29.82</v>
          </cell>
          <cell r="BA4830" t="str">
            <v>MECANICA</v>
          </cell>
        </row>
        <row r="4831">
          <cell r="G4831" t="str">
            <v>FÁBRICA</v>
          </cell>
          <cell r="H4831" t="str">
            <v>006610</v>
          </cell>
          <cell r="AP4831" t="str">
            <v>PA</v>
          </cell>
          <cell r="AQ4831">
            <v>5</v>
          </cell>
          <cell r="AR4831">
            <v>0</v>
          </cell>
          <cell r="AS4831">
            <v>5</v>
          </cell>
          <cell r="BA4831" t="str">
            <v>MECANICA</v>
          </cell>
        </row>
        <row r="4832">
          <cell r="G4832" t="str">
            <v>FÁBRICA</v>
          </cell>
          <cell r="H4832" t="str">
            <v>006610</v>
          </cell>
          <cell r="AP4832" t="str">
            <v>PA</v>
          </cell>
          <cell r="AQ4832">
            <v>6</v>
          </cell>
          <cell r="AR4832">
            <v>0</v>
          </cell>
          <cell r="AS4832">
            <v>6</v>
          </cell>
          <cell r="BA4832" t="str">
            <v>MECANICA</v>
          </cell>
        </row>
        <row r="4833">
          <cell r="G4833" t="str">
            <v>KANBAN</v>
          </cell>
          <cell r="H4833" t="str">
            <v>006610</v>
          </cell>
          <cell r="AP4833" t="str">
            <v>PA</v>
          </cell>
          <cell r="AQ4833">
            <v>102.78</v>
          </cell>
          <cell r="AS4833">
            <v>61.667999999999999</v>
          </cell>
          <cell r="BA4833" t="str">
            <v>KANBAN</v>
          </cell>
        </row>
        <row r="4834">
          <cell r="G4834" t="str">
            <v>KANBAN</v>
          </cell>
          <cell r="H4834" t="str">
            <v>006610</v>
          </cell>
          <cell r="AP4834" t="str">
            <v>PA</v>
          </cell>
          <cell r="AQ4834">
            <v>138.6</v>
          </cell>
          <cell r="AS4834">
            <v>83.16</v>
          </cell>
          <cell r="BA4834" t="str">
            <v>KANBAN</v>
          </cell>
        </row>
        <row r="4835">
          <cell r="G4835" t="str">
            <v>SEPARADO</v>
          </cell>
          <cell r="H4835" t="str">
            <v>006610</v>
          </cell>
          <cell r="AP4835" t="str">
            <v>PA</v>
          </cell>
          <cell r="AQ4835">
            <v>25322.58</v>
          </cell>
          <cell r="AR4835">
            <v>0</v>
          </cell>
          <cell r="AS4835">
            <v>25322.58</v>
          </cell>
          <cell r="BA4835" t="str">
            <v>MOTOR</v>
          </cell>
        </row>
        <row r="4836">
          <cell r="G4836" t="str">
            <v>SEPARADO</v>
          </cell>
          <cell r="H4836" t="str">
            <v>006610</v>
          </cell>
          <cell r="AP4836" t="str">
            <v>PA</v>
          </cell>
          <cell r="AQ4836">
            <v>10554.29</v>
          </cell>
          <cell r="AR4836">
            <v>0</v>
          </cell>
          <cell r="AS4836">
            <v>10554.29</v>
          </cell>
          <cell r="BA4836" t="str">
            <v>ALTERNADOR</v>
          </cell>
        </row>
        <row r="4837">
          <cell r="G4837" t="str">
            <v>FALTA</v>
          </cell>
          <cell r="H4837" t="str">
            <v>006610</v>
          </cell>
          <cell r="AP4837" t="str">
            <v>FATURAMENTO</v>
          </cell>
          <cell r="AQ4837">
            <v>900</v>
          </cell>
          <cell r="AR4837">
            <v>3.2500000000000001E-2</v>
          </cell>
          <cell r="AS4837">
            <v>929.25</v>
          </cell>
          <cell r="BA4837" t="e">
            <v>#N/A</v>
          </cell>
        </row>
        <row r="4838">
          <cell r="G4838" t="str">
            <v>SEPARADO</v>
          </cell>
          <cell r="H4838" t="str">
            <v>006610</v>
          </cell>
          <cell r="AP4838" t="str">
            <v>PA</v>
          </cell>
          <cell r="AQ4838">
            <v>48</v>
          </cell>
          <cell r="AR4838">
            <v>0</v>
          </cell>
          <cell r="AS4838">
            <v>48</v>
          </cell>
          <cell r="BA4838" t="str">
            <v>SHEET METAL</v>
          </cell>
        </row>
        <row r="4839">
          <cell r="G4839" t="str">
            <v>SEPARADO</v>
          </cell>
          <cell r="H4839" t="str">
            <v>006610</v>
          </cell>
          <cell r="AP4839" t="str">
            <v>FATURAMENTO</v>
          </cell>
          <cell r="AQ4839">
            <v>72.375</v>
          </cell>
          <cell r="AR4839">
            <v>0</v>
          </cell>
          <cell r="AS4839">
            <v>72.375</v>
          </cell>
          <cell r="BA4839" t="str">
            <v>MECANICA</v>
          </cell>
        </row>
        <row r="4840">
          <cell r="G4840" t="str">
            <v>SEPARADO</v>
          </cell>
          <cell r="H4840" t="str">
            <v>006610</v>
          </cell>
          <cell r="AP4840" t="str">
            <v>FATURAMENTO</v>
          </cell>
          <cell r="AQ4840">
            <v>33.774999999999999</v>
          </cell>
          <cell r="AR4840">
            <v>0</v>
          </cell>
          <cell r="AS4840">
            <v>67.55</v>
          </cell>
          <cell r="BA4840" t="str">
            <v>MECANICA</v>
          </cell>
        </row>
        <row r="4841">
          <cell r="G4841" t="str">
            <v>FALTA</v>
          </cell>
          <cell r="H4841" t="str">
            <v>006610</v>
          </cell>
          <cell r="AP4841" t="str">
            <v>PAGO</v>
          </cell>
          <cell r="AQ4841">
            <v>1563.79</v>
          </cell>
          <cell r="AR4841">
            <v>0</v>
          </cell>
          <cell r="AS4841">
            <v>1563.79</v>
          </cell>
          <cell r="BA4841" t="str">
            <v>MECANICA</v>
          </cell>
        </row>
        <row r="4842">
          <cell r="G4842" t="str">
            <v>SEPARADO</v>
          </cell>
          <cell r="H4842" t="str">
            <v>006610</v>
          </cell>
          <cell r="AP4842" t="str">
            <v>FATURAMENTO</v>
          </cell>
          <cell r="AQ4842">
            <v>33.774999999999999</v>
          </cell>
          <cell r="AR4842">
            <v>0</v>
          </cell>
          <cell r="AS4842">
            <v>67.55</v>
          </cell>
          <cell r="BA4842" t="str">
            <v>MECANICA</v>
          </cell>
        </row>
        <row r="4843">
          <cell r="G4843" t="str">
            <v>SEPARADO</v>
          </cell>
          <cell r="H4843" t="str">
            <v>006610</v>
          </cell>
          <cell r="AP4843" t="str">
            <v>FATURAMENTO</v>
          </cell>
          <cell r="AQ4843">
            <v>33.774999999999999</v>
          </cell>
          <cell r="AR4843">
            <v>0</v>
          </cell>
          <cell r="AS4843">
            <v>33.774999999999999</v>
          </cell>
          <cell r="BA4843" t="str">
            <v>SHEET METAL</v>
          </cell>
        </row>
        <row r="4844">
          <cell r="G4844" t="str">
            <v>FALTA</v>
          </cell>
          <cell r="H4844" t="str">
            <v>006610</v>
          </cell>
          <cell r="AP4844" t="str">
            <v>PAGO</v>
          </cell>
          <cell r="AQ4844">
            <v>145</v>
          </cell>
          <cell r="AR4844">
            <v>0</v>
          </cell>
          <cell r="AS4844">
            <v>145</v>
          </cell>
          <cell r="BA4844" t="str">
            <v>SHEET METAL</v>
          </cell>
        </row>
        <row r="4845">
          <cell r="G4845" t="str">
            <v>FALTA</v>
          </cell>
          <cell r="H4845" t="str">
            <v>006610</v>
          </cell>
          <cell r="AP4845" t="str">
            <v>PAGO</v>
          </cell>
          <cell r="AQ4845">
            <v>450</v>
          </cell>
          <cell r="AR4845">
            <v>0</v>
          </cell>
          <cell r="AS4845">
            <v>450</v>
          </cell>
          <cell r="BA4845" t="str">
            <v>ELETRICA</v>
          </cell>
        </row>
        <row r="4846">
          <cell r="G4846" t="str">
            <v>SEPARADO</v>
          </cell>
          <cell r="H4846" t="str">
            <v>006610</v>
          </cell>
          <cell r="AP4846" t="str">
            <v>FATURAMENTO</v>
          </cell>
          <cell r="AQ4846">
            <v>96.5</v>
          </cell>
          <cell r="AR4846">
            <v>0</v>
          </cell>
          <cell r="AS4846">
            <v>96.5</v>
          </cell>
          <cell r="BA4846" t="e">
            <v>#N/A</v>
          </cell>
        </row>
        <row r="4847">
          <cell r="G4847" t="str">
            <v>SEPARADO</v>
          </cell>
          <cell r="H4847" t="str">
            <v>006610</v>
          </cell>
          <cell r="AP4847" t="str">
            <v>FATURAMENTO</v>
          </cell>
          <cell r="AQ4847">
            <v>91.674999999999997</v>
          </cell>
          <cell r="AR4847">
            <v>0</v>
          </cell>
          <cell r="AS4847">
            <v>91.674999999999997</v>
          </cell>
          <cell r="BA4847" t="e">
            <v>#N/A</v>
          </cell>
        </row>
        <row r="4848">
          <cell r="G4848" t="str">
            <v>FALTA</v>
          </cell>
          <cell r="H4848" t="str">
            <v>006610</v>
          </cell>
          <cell r="AP4848" t="str">
            <v>FATURAMENTO</v>
          </cell>
          <cell r="AQ4848">
            <v>3377.5</v>
          </cell>
          <cell r="AR4848">
            <v>0</v>
          </cell>
          <cell r="AS4848">
            <v>3377.5</v>
          </cell>
          <cell r="BA4848" t="str">
            <v>CARENAGEM</v>
          </cell>
        </row>
        <row r="4849">
          <cell r="G4849" t="str">
            <v>SEPARADO</v>
          </cell>
          <cell r="H4849" t="str">
            <v>006610</v>
          </cell>
          <cell r="AP4849" t="str">
            <v>PAGO</v>
          </cell>
          <cell r="AQ4849">
            <v>1363.04</v>
          </cell>
          <cell r="AR4849">
            <v>6.5000000000000002E-2</v>
          </cell>
          <cell r="AS4849">
            <v>1451.6376</v>
          </cell>
          <cell r="BA4849" t="str">
            <v>MECANICA</v>
          </cell>
        </row>
        <row r="4850">
          <cell r="G4850" t="str">
            <v>SEPARADO</v>
          </cell>
          <cell r="H4850" t="str">
            <v>006610</v>
          </cell>
          <cell r="AP4850" t="str">
            <v>PAGO</v>
          </cell>
          <cell r="AQ4850">
            <v>772.34</v>
          </cell>
          <cell r="AR4850">
            <v>6.5000000000000002E-2</v>
          </cell>
          <cell r="AS4850">
            <v>822.5421</v>
          </cell>
          <cell r="BA4850" t="str">
            <v>MECANICA</v>
          </cell>
        </row>
        <row r="4851">
          <cell r="G4851" t="str">
            <v>SEPARADO</v>
          </cell>
          <cell r="H4851" t="str">
            <v>006610</v>
          </cell>
          <cell r="AP4851" t="str">
            <v>PAGO</v>
          </cell>
          <cell r="AQ4851">
            <v>209.6</v>
          </cell>
          <cell r="AR4851">
            <v>0</v>
          </cell>
          <cell r="AS4851">
            <v>209.6</v>
          </cell>
          <cell r="BA4851" t="str">
            <v>ELETRICA</v>
          </cell>
        </row>
        <row r="4852">
          <cell r="G4852" t="str">
            <v>SEPARADO</v>
          </cell>
          <cell r="H4852" t="str">
            <v>006610</v>
          </cell>
          <cell r="AP4852" t="str">
            <v>PA</v>
          </cell>
          <cell r="AQ4852">
            <v>441</v>
          </cell>
          <cell r="AR4852">
            <v>0</v>
          </cell>
          <cell r="AS4852">
            <v>441</v>
          </cell>
          <cell r="BA4852" t="str">
            <v>MECANICA</v>
          </cell>
        </row>
        <row r="4853">
          <cell r="G4853" t="str">
            <v>FALTA</v>
          </cell>
          <cell r="H4853" t="str">
            <v>006610</v>
          </cell>
          <cell r="AP4853" t="str">
            <v>PAGO</v>
          </cell>
          <cell r="AQ4853">
            <v>900</v>
          </cell>
          <cell r="AR4853">
            <v>3.2500000000000001E-2</v>
          </cell>
          <cell r="AS4853">
            <v>929.25</v>
          </cell>
          <cell r="BA4853" t="str">
            <v>MECANICA</v>
          </cell>
        </row>
        <row r="4854">
          <cell r="G4854" t="str">
            <v>FALTA</v>
          </cell>
          <cell r="H4854" t="str">
            <v>006610</v>
          </cell>
          <cell r="AP4854" t="str">
            <v>FATURAMENTO</v>
          </cell>
          <cell r="AQ4854">
            <v>965</v>
          </cell>
          <cell r="AR4854">
            <v>0</v>
          </cell>
          <cell r="AS4854">
            <v>965</v>
          </cell>
          <cell r="BA4854" t="str">
            <v>BASE</v>
          </cell>
        </row>
        <row r="4855">
          <cell r="G4855" t="str">
            <v>FALTA</v>
          </cell>
          <cell r="H4855" t="str">
            <v>006610</v>
          </cell>
          <cell r="AP4855" t="str">
            <v>PAGO</v>
          </cell>
          <cell r="AQ4855">
            <v>103.7</v>
          </cell>
          <cell r="AR4855">
            <v>0</v>
          </cell>
          <cell r="AS4855">
            <v>414.8</v>
          </cell>
          <cell r="BA4855" t="str">
            <v>MECANICA</v>
          </cell>
        </row>
        <row r="4856">
          <cell r="G4856" t="str">
            <v>SEPARADO</v>
          </cell>
          <cell r="H4856" t="str">
            <v>006610</v>
          </cell>
          <cell r="AP4856" t="str">
            <v>FATURAMENTO</v>
          </cell>
          <cell r="AQ4856">
            <v>241.25</v>
          </cell>
          <cell r="AR4856">
            <v>0</v>
          </cell>
          <cell r="AS4856">
            <v>241.25</v>
          </cell>
          <cell r="BA4856" t="e">
            <v>#N/A</v>
          </cell>
        </row>
        <row r="4857">
          <cell r="G4857" t="str">
            <v>SEPARADO</v>
          </cell>
          <cell r="H4857" t="str">
            <v>006610</v>
          </cell>
          <cell r="AP4857" t="str">
            <v>FATURAMENTO</v>
          </cell>
          <cell r="AQ4857">
            <v>241.25</v>
          </cell>
          <cell r="AR4857">
            <v>0</v>
          </cell>
          <cell r="AS4857">
            <v>241.25</v>
          </cell>
          <cell r="BA4857" t="e">
            <v>#N/A</v>
          </cell>
        </row>
        <row r="4858">
          <cell r="G4858" t="str">
            <v>FALTA</v>
          </cell>
          <cell r="H4858" t="str">
            <v>006610</v>
          </cell>
          <cell r="AP4858" t="str">
            <v>FATURAMENTO</v>
          </cell>
          <cell r="AQ4858">
            <v>731.47</v>
          </cell>
          <cell r="AR4858">
            <v>0</v>
          </cell>
          <cell r="AS4858">
            <v>731.47</v>
          </cell>
          <cell r="BA4858" t="e">
            <v>#N/A</v>
          </cell>
        </row>
        <row r="4859">
          <cell r="G4859" t="str">
            <v>SEPARADO</v>
          </cell>
          <cell r="H4859" t="str">
            <v>006610</v>
          </cell>
          <cell r="AP4859" t="str">
            <v>PA</v>
          </cell>
          <cell r="AQ4859">
            <v>6.4</v>
          </cell>
          <cell r="AR4859">
            <v>0</v>
          </cell>
          <cell r="AS4859">
            <v>19.200000000000003</v>
          </cell>
          <cell r="BA4859" t="str">
            <v>MECANICA</v>
          </cell>
        </row>
        <row r="4860">
          <cell r="G4860" t="str">
            <v>SEPARADO</v>
          </cell>
          <cell r="H4860" t="str">
            <v>006610</v>
          </cell>
          <cell r="AP4860" t="str">
            <v>FATURAMENTO</v>
          </cell>
          <cell r="AQ4860">
            <v>33.774999999999999</v>
          </cell>
          <cell r="AR4860">
            <v>0</v>
          </cell>
          <cell r="AS4860">
            <v>33.774999999999999</v>
          </cell>
          <cell r="BA4860" t="e">
            <v>#N/A</v>
          </cell>
        </row>
        <row r="4861">
          <cell r="G4861" t="str">
            <v>SEPARADO</v>
          </cell>
          <cell r="H4861" t="str">
            <v>006610</v>
          </cell>
          <cell r="AP4861" t="str">
            <v>FATURAMENTO</v>
          </cell>
          <cell r="AQ4861">
            <v>33.774999999999999</v>
          </cell>
          <cell r="AR4861">
            <v>0</v>
          </cell>
          <cell r="AS4861">
            <v>33.774999999999999</v>
          </cell>
          <cell r="BA4861" t="e">
            <v>#N/A</v>
          </cell>
        </row>
        <row r="4862">
          <cell r="G4862" t="str">
            <v>SEPARADO</v>
          </cell>
          <cell r="H4862" t="str">
            <v>006610</v>
          </cell>
          <cell r="AP4862" t="str">
            <v>FATURAMENTO</v>
          </cell>
          <cell r="AQ4862">
            <v>24.125</v>
          </cell>
          <cell r="AR4862">
            <v>0</v>
          </cell>
          <cell r="AS4862">
            <v>24.125</v>
          </cell>
          <cell r="BA4862" t="e">
            <v>#N/A</v>
          </cell>
        </row>
        <row r="4863">
          <cell r="G4863" t="str">
            <v>SEPARADO</v>
          </cell>
          <cell r="H4863" t="str">
            <v>006610</v>
          </cell>
          <cell r="AP4863" t="str">
            <v>FATURAMENTO</v>
          </cell>
          <cell r="AQ4863">
            <v>33.774999999999999</v>
          </cell>
          <cell r="AR4863">
            <v>0</v>
          </cell>
          <cell r="AS4863">
            <v>33.774999999999999</v>
          </cell>
          <cell r="BA4863" t="e">
            <v>#N/A</v>
          </cell>
        </row>
        <row r="4864">
          <cell r="G4864" t="str">
            <v>SEPARADO</v>
          </cell>
          <cell r="H4864" t="str">
            <v>006610</v>
          </cell>
          <cell r="AP4864" t="str">
            <v>PA</v>
          </cell>
          <cell r="AQ4864">
            <v>313.24</v>
          </cell>
          <cell r="AR4864">
            <v>6.5000000000000002E-2</v>
          </cell>
          <cell r="AS4864">
            <v>333.60059999999999</v>
          </cell>
          <cell r="BA4864" t="e">
            <v>#N/A</v>
          </cell>
        </row>
        <row r="4865">
          <cell r="G4865" t="str">
            <v>RETIRADO</v>
          </cell>
          <cell r="H4865" t="str">
            <v>006610</v>
          </cell>
          <cell r="AP4865" t="str">
            <v>PA</v>
          </cell>
          <cell r="AQ4865">
            <v>48.61</v>
          </cell>
          <cell r="AS4865">
            <v>48.61</v>
          </cell>
          <cell r="BA4865" t="e">
            <v>#N/A</v>
          </cell>
        </row>
        <row r="4866">
          <cell r="G4866" t="str">
            <v>SEPARADO</v>
          </cell>
          <cell r="H4866" t="str">
            <v>006610</v>
          </cell>
          <cell r="AP4866" t="str">
            <v>PA</v>
          </cell>
          <cell r="AQ4866">
            <v>5.86</v>
          </cell>
          <cell r="AR4866">
            <v>0</v>
          </cell>
          <cell r="AS4866">
            <v>11.72</v>
          </cell>
          <cell r="BA4866" t="e">
            <v>#N/A</v>
          </cell>
        </row>
        <row r="4867">
          <cell r="G4867" t="str">
            <v>SEPARADO</v>
          </cell>
          <cell r="H4867" t="str">
            <v>006610</v>
          </cell>
          <cell r="AP4867" t="str">
            <v>PA</v>
          </cell>
          <cell r="AQ4867">
            <v>91</v>
          </cell>
          <cell r="AR4867">
            <v>6.5000000000000002E-2</v>
          </cell>
          <cell r="AS4867">
            <v>290.745</v>
          </cell>
          <cell r="BA4867" t="e">
            <v>#N/A</v>
          </cell>
        </row>
        <row r="4868">
          <cell r="G4868" t="str">
            <v>FALTA</v>
          </cell>
          <cell r="H4868" t="str">
            <v>006610</v>
          </cell>
          <cell r="AP4868" t="str">
            <v>PAGO</v>
          </cell>
          <cell r="AQ4868">
            <v>9.33</v>
          </cell>
          <cell r="AR4868">
            <v>9.7500000000000003E-2</v>
          </cell>
          <cell r="AS4868">
            <v>20.47935</v>
          </cell>
          <cell r="BA4868" t="str">
            <v>ELETRICA</v>
          </cell>
        </row>
        <row r="4869">
          <cell r="G4869" t="str">
            <v>SEPARADO</v>
          </cell>
          <cell r="H4869" t="str">
            <v>006610</v>
          </cell>
          <cell r="AP4869" t="str">
            <v>PA</v>
          </cell>
          <cell r="AQ4869">
            <v>78.838709677419303</v>
          </cell>
          <cell r="AR4869">
            <v>0</v>
          </cell>
          <cell r="AS4869">
            <v>78.838709677419303</v>
          </cell>
          <cell r="BA4869" t="e">
            <v>#N/A</v>
          </cell>
        </row>
        <row r="4870">
          <cell r="G4870" t="str">
            <v>SEPARADO</v>
          </cell>
          <cell r="H4870" t="str">
            <v>006610</v>
          </cell>
          <cell r="AP4870" t="str">
            <v>PA</v>
          </cell>
          <cell r="AQ4870">
            <v>5.58</v>
          </cell>
          <cell r="AS4870">
            <v>66.960000000000008</v>
          </cell>
          <cell r="BA4870" t="str">
            <v>KANBAN</v>
          </cell>
        </row>
        <row r="4871">
          <cell r="G4871" t="str">
            <v>SEPARADO</v>
          </cell>
          <cell r="H4871" t="str">
            <v>006610</v>
          </cell>
          <cell r="AP4871" t="str">
            <v>PA</v>
          </cell>
          <cell r="AQ4871">
            <v>5.1099999999999994</v>
          </cell>
          <cell r="AS4871">
            <v>40.879999999999995</v>
          </cell>
          <cell r="BA4871" t="str">
            <v>KANBAN</v>
          </cell>
        </row>
        <row r="4872">
          <cell r="G4872" t="str">
            <v>KANBAN</v>
          </cell>
          <cell r="H4872" t="str">
            <v>006610</v>
          </cell>
          <cell r="AP4872" t="str">
            <v>PA</v>
          </cell>
          <cell r="AQ4872">
            <v>0.85</v>
          </cell>
          <cell r="AR4872">
            <v>0</v>
          </cell>
          <cell r="AS4872">
            <v>17</v>
          </cell>
          <cell r="BA4872" t="e">
            <v>#N/A</v>
          </cell>
        </row>
        <row r="4873">
          <cell r="G4873" t="str">
            <v>FALTA</v>
          </cell>
          <cell r="H4873" t="str">
            <v>006610</v>
          </cell>
          <cell r="AP4873" t="str">
            <v>PAGO</v>
          </cell>
          <cell r="AQ4873">
            <v>26.88</v>
          </cell>
          <cell r="AR4873">
            <v>0</v>
          </cell>
          <cell r="AS4873">
            <v>53.76</v>
          </cell>
          <cell r="BA4873" t="str">
            <v>MECANICA</v>
          </cell>
        </row>
        <row r="4874">
          <cell r="G4874" t="str">
            <v>FALTA</v>
          </cell>
          <cell r="H4874" t="str">
            <v>006610</v>
          </cell>
          <cell r="AP4874" t="str">
            <v>PAGO</v>
          </cell>
          <cell r="AQ4874">
            <v>26.88</v>
          </cell>
          <cell r="AR4874">
            <v>0</v>
          </cell>
          <cell r="AS4874">
            <v>26.88</v>
          </cell>
          <cell r="BA4874" t="str">
            <v>MECANICA</v>
          </cell>
        </row>
        <row r="4875">
          <cell r="G4875" t="str">
            <v>FALTA</v>
          </cell>
          <cell r="H4875" t="str">
            <v>006610</v>
          </cell>
          <cell r="AP4875" t="str">
            <v>ENTRADA DE NF</v>
          </cell>
          <cell r="AQ4875">
            <v>8.34</v>
          </cell>
          <cell r="AR4875">
            <v>0</v>
          </cell>
          <cell r="AS4875">
            <v>8.34</v>
          </cell>
          <cell r="BA4875" t="str">
            <v>MECANICA</v>
          </cell>
        </row>
        <row r="4876">
          <cell r="G4876" t="str">
            <v>SEPARADO</v>
          </cell>
          <cell r="H4876" t="str">
            <v>006610</v>
          </cell>
          <cell r="AP4876" t="str">
            <v>PA</v>
          </cell>
          <cell r="AQ4876">
            <v>26.88</v>
          </cell>
          <cell r="AR4876">
            <v>0</v>
          </cell>
          <cell r="AS4876">
            <v>26.88</v>
          </cell>
          <cell r="BA4876" t="str">
            <v>MECANICA</v>
          </cell>
        </row>
        <row r="4877">
          <cell r="G4877" t="str">
            <v>FALTA</v>
          </cell>
          <cell r="H4877" t="str">
            <v>006610</v>
          </cell>
          <cell r="AP4877" t="str">
            <v>PAGO</v>
          </cell>
          <cell r="AQ4877">
            <v>26.88</v>
          </cell>
          <cell r="AR4877">
            <v>0</v>
          </cell>
          <cell r="AS4877">
            <v>53.76</v>
          </cell>
          <cell r="BA4877" t="str">
            <v>MECANICA</v>
          </cell>
        </row>
        <row r="4878">
          <cell r="G4878" t="str">
            <v>SEPARADO</v>
          </cell>
          <cell r="H4878" t="str">
            <v>006610</v>
          </cell>
          <cell r="AP4878" t="str">
            <v>PA</v>
          </cell>
          <cell r="AQ4878">
            <v>26.88</v>
          </cell>
          <cell r="AR4878">
            <v>0</v>
          </cell>
          <cell r="AS4878">
            <v>26.88</v>
          </cell>
          <cell r="BA4878" t="str">
            <v>MECANICA</v>
          </cell>
        </row>
        <row r="4879">
          <cell r="G4879" t="str">
            <v>FALTA</v>
          </cell>
          <cell r="H4879" t="str">
            <v>006610</v>
          </cell>
          <cell r="AP4879" t="str">
            <v>PAGO</v>
          </cell>
          <cell r="AQ4879">
            <v>26.88</v>
          </cell>
          <cell r="AR4879">
            <v>0</v>
          </cell>
          <cell r="AS4879">
            <v>26.88</v>
          </cell>
          <cell r="BA4879" t="str">
            <v>MECANICA</v>
          </cell>
        </row>
        <row r="4880">
          <cell r="G4880" t="str">
            <v>FALTA</v>
          </cell>
          <cell r="H4880" t="str">
            <v>006610</v>
          </cell>
          <cell r="AP4880" t="str">
            <v>PAGO</v>
          </cell>
          <cell r="AQ4880">
            <v>26.88</v>
          </cell>
          <cell r="AR4880">
            <v>0</v>
          </cell>
          <cell r="AS4880">
            <v>26.88</v>
          </cell>
          <cell r="BA4880" t="str">
            <v>MECANICA</v>
          </cell>
        </row>
        <row r="4881">
          <cell r="G4881" t="str">
            <v>FALTA</v>
          </cell>
          <cell r="H4881" t="str">
            <v>006610</v>
          </cell>
          <cell r="AP4881" t="str">
            <v>PAGO</v>
          </cell>
          <cell r="AQ4881">
            <v>26.88</v>
          </cell>
          <cell r="AR4881">
            <v>0</v>
          </cell>
          <cell r="AS4881">
            <v>26.88</v>
          </cell>
          <cell r="BA4881" t="str">
            <v>MECANICA</v>
          </cell>
        </row>
        <row r="4882">
          <cell r="G4882" t="str">
            <v>SEPARADO</v>
          </cell>
          <cell r="H4882" t="str">
            <v>006610</v>
          </cell>
          <cell r="AP4882" t="str">
            <v>PA</v>
          </cell>
          <cell r="AQ4882">
            <v>26.88</v>
          </cell>
          <cell r="AR4882">
            <v>0</v>
          </cell>
          <cell r="AS4882">
            <v>26.88</v>
          </cell>
          <cell r="BA4882" t="str">
            <v>MECANICA</v>
          </cell>
        </row>
        <row r="4883">
          <cell r="G4883" t="str">
            <v>FALTA</v>
          </cell>
          <cell r="H4883" t="str">
            <v>006610</v>
          </cell>
          <cell r="AP4883" t="str">
            <v>PAGO</v>
          </cell>
          <cell r="AQ4883">
            <v>4.1500000000000004</v>
          </cell>
          <cell r="AR4883">
            <v>0</v>
          </cell>
          <cell r="AS4883">
            <v>8.3000000000000007</v>
          </cell>
          <cell r="BA4883" t="str">
            <v>MECANICA</v>
          </cell>
        </row>
        <row r="4884">
          <cell r="G4884" t="str">
            <v>SEPARADO</v>
          </cell>
          <cell r="H4884" t="str">
            <v>006610</v>
          </cell>
          <cell r="AP4884" t="str">
            <v>PA</v>
          </cell>
          <cell r="AQ4884">
            <v>1.1000000000000001</v>
          </cell>
          <cell r="AR4884">
            <v>0</v>
          </cell>
          <cell r="AS4884">
            <v>2.2000000000000002</v>
          </cell>
          <cell r="BA4884" t="str">
            <v>KANBAN</v>
          </cell>
        </row>
        <row r="4885">
          <cell r="G4885" t="str">
            <v>FALTA</v>
          </cell>
          <cell r="H4885" t="str">
            <v>006610</v>
          </cell>
          <cell r="AP4885" t="str">
            <v>PAGO</v>
          </cell>
          <cell r="AQ4885">
            <v>88.15</v>
          </cell>
          <cell r="AR4885">
            <v>0</v>
          </cell>
          <cell r="AS4885">
            <v>88.15</v>
          </cell>
          <cell r="BA4885" t="str">
            <v>MECANICA</v>
          </cell>
        </row>
        <row r="4886">
          <cell r="G4886" t="str">
            <v>SEPARADO</v>
          </cell>
          <cell r="H4886" t="str">
            <v>006610</v>
          </cell>
          <cell r="AP4886" t="str">
            <v>PAGO</v>
          </cell>
          <cell r="AQ4886">
            <v>62.82</v>
          </cell>
          <cell r="AR4886">
            <v>0</v>
          </cell>
          <cell r="AS4886">
            <v>62.82</v>
          </cell>
          <cell r="BA4886" t="str">
            <v>MECANICA</v>
          </cell>
        </row>
        <row r="4887">
          <cell r="G4887" t="str">
            <v>FALTA</v>
          </cell>
          <cell r="H4887" t="str">
            <v>006610</v>
          </cell>
          <cell r="AP4887" t="str">
            <v>PAGO</v>
          </cell>
          <cell r="AQ4887">
            <v>27.95</v>
          </cell>
          <cell r="AR4887">
            <v>6.5000000000000002E-2</v>
          </cell>
          <cell r="AS4887">
            <v>29.766749999999998</v>
          </cell>
          <cell r="BA4887" t="str">
            <v>ELETRICA</v>
          </cell>
        </row>
        <row r="4888">
          <cell r="G4888" t="str">
            <v>SEPARADO</v>
          </cell>
          <cell r="H4888" t="str">
            <v>006610</v>
          </cell>
          <cell r="AP4888" t="str">
            <v>PAGO</v>
          </cell>
          <cell r="AQ4888">
            <v>1.02</v>
          </cell>
          <cell r="AR4888">
            <v>9.7500000000000003E-2</v>
          </cell>
          <cell r="AS4888">
            <v>3.3583500000000002</v>
          </cell>
          <cell r="BA4888" t="str">
            <v>ELETRICA</v>
          </cell>
        </row>
        <row r="4889">
          <cell r="G4889" t="str">
            <v>SEPARADO</v>
          </cell>
          <cell r="H4889" t="str">
            <v>006610</v>
          </cell>
          <cell r="AP4889" t="str">
            <v>PA</v>
          </cell>
          <cell r="AQ4889">
            <v>0</v>
          </cell>
          <cell r="AS4889">
            <v>0</v>
          </cell>
          <cell r="BA4889" t="str">
            <v>ELETRICA</v>
          </cell>
        </row>
        <row r="4890">
          <cell r="G4890" t="str">
            <v>SEPARADO</v>
          </cell>
          <cell r="H4890" t="str">
            <v>006610</v>
          </cell>
          <cell r="AP4890" t="str">
            <v>PA</v>
          </cell>
          <cell r="AQ4890">
            <v>10.2811</v>
          </cell>
          <cell r="AS4890">
            <v>5.1405500000000002</v>
          </cell>
          <cell r="BA4890" t="str">
            <v>KANBAN</v>
          </cell>
        </row>
        <row r="4891">
          <cell r="G4891" t="str">
            <v>FALTA</v>
          </cell>
          <cell r="H4891" t="str">
            <v>006610</v>
          </cell>
          <cell r="AP4891" t="str">
            <v>PAGO</v>
          </cell>
          <cell r="AQ4891">
            <v>40.83</v>
          </cell>
          <cell r="AR4891">
            <v>9.7500000000000003E-2</v>
          </cell>
          <cell r="AS4891">
            <v>44.810924999999997</v>
          </cell>
          <cell r="BA4891" t="e">
            <v>#N/A</v>
          </cell>
        </row>
        <row r="4892">
          <cell r="G4892" t="str">
            <v>SEPARADO</v>
          </cell>
          <cell r="H4892" t="str">
            <v>006610</v>
          </cell>
          <cell r="AP4892" t="str">
            <v>FATURAMENTO</v>
          </cell>
          <cell r="AQ4892">
            <v>27.02</v>
          </cell>
          <cell r="AR4892">
            <v>0</v>
          </cell>
          <cell r="AS4892">
            <v>27.02</v>
          </cell>
          <cell r="BA4892" t="e">
            <v>#N/A</v>
          </cell>
        </row>
        <row r="4893">
          <cell r="G4893" t="str">
            <v>SEPARADO</v>
          </cell>
          <cell r="H4893" t="str">
            <v>006610</v>
          </cell>
          <cell r="AP4893" t="str">
            <v>PA</v>
          </cell>
          <cell r="AQ4893">
            <v>48.61</v>
          </cell>
          <cell r="AS4893">
            <v>97.22</v>
          </cell>
          <cell r="BA4893" t="str">
            <v>ELETRICA</v>
          </cell>
        </row>
        <row r="4894">
          <cell r="G4894" t="str">
            <v>SEPARADO</v>
          </cell>
          <cell r="H4894" t="str">
            <v>006610</v>
          </cell>
          <cell r="AP4894" t="str">
            <v>PA</v>
          </cell>
          <cell r="AQ4894">
            <v>30.94</v>
          </cell>
          <cell r="AR4894">
            <v>6.5000000000000002E-2</v>
          </cell>
          <cell r="AS4894">
            <v>32.951100000000004</v>
          </cell>
          <cell r="BA4894" t="e">
            <v>#N/A</v>
          </cell>
        </row>
        <row r="4895">
          <cell r="G4895" t="str">
            <v>SEPARADO</v>
          </cell>
          <cell r="H4895" t="str">
            <v>006610</v>
          </cell>
          <cell r="AP4895" t="str">
            <v>PA</v>
          </cell>
          <cell r="AQ4895">
            <v>5.86</v>
          </cell>
          <cell r="AR4895">
            <v>0</v>
          </cell>
          <cell r="AS4895">
            <v>23.44</v>
          </cell>
          <cell r="BA4895" t="e">
            <v>#N/A</v>
          </cell>
        </row>
        <row r="4896">
          <cell r="G4896" t="str">
            <v>FALTA</v>
          </cell>
          <cell r="H4896" t="str">
            <v>006610</v>
          </cell>
          <cell r="AP4896" t="str">
            <v>FATURAMENTO</v>
          </cell>
          <cell r="AQ4896">
            <v>842.74</v>
          </cell>
          <cell r="AR4896">
            <v>9.7500000000000003E-2</v>
          </cell>
          <cell r="AS4896">
            <v>924.90715</v>
          </cell>
          <cell r="BA4896" t="e">
            <v>#N/A</v>
          </cell>
        </row>
        <row r="4897">
          <cell r="G4897" t="str">
            <v>SEPARADO</v>
          </cell>
          <cell r="H4897" t="str">
            <v>006610</v>
          </cell>
          <cell r="AP4897" t="str">
            <v>PA</v>
          </cell>
          <cell r="AQ4897">
            <v>466.33</v>
          </cell>
          <cell r="AR4897">
            <v>0</v>
          </cell>
          <cell r="AS4897">
            <v>466.33</v>
          </cell>
          <cell r="BA4897" t="e">
            <v>#N/A</v>
          </cell>
        </row>
        <row r="4898">
          <cell r="G4898" t="str">
            <v>FALTA</v>
          </cell>
          <cell r="H4898" t="str">
            <v>006610</v>
          </cell>
          <cell r="AP4898" t="str">
            <v>PAGO</v>
          </cell>
          <cell r="AQ4898">
            <v>5.55</v>
          </cell>
          <cell r="AR4898">
            <v>9.7500000000000003E-2</v>
          </cell>
          <cell r="AS4898">
            <v>6.0911249999999999</v>
          </cell>
          <cell r="BA4898" t="str">
            <v>SHEET METAL</v>
          </cell>
        </row>
        <row r="4899">
          <cell r="G4899" t="str">
            <v>FALTA</v>
          </cell>
          <cell r="H4899" t="str">
            <v>006610</v>
          </cell>
          <cell r="AP4899" t="str">
            <v>PAGO</v>
          </cell>
          <cell r="AQ4899">
            <v>9.33</v>
          </cell>
          <cell r="AR4899">
            <v>9.7500000000000003E-2</v>
          </cell>
          <cell r="AS4899">
            <v>10.239675</v>
          </cell>
          <cell r="BA4899" t="str">
            <v>ELETRICA</v>
          </cell>
        </row>
        <row r="4900">
          <cell r="G4900" t="str">
            <v>FALTA</v>
          </cell>
          <cell r="H4900" t="str">
            <v>006610</v>
          </cell>
          <cell r="AP4900" t="str">
            <v>PAGO</v>
          </cell>
          <cell r="AQ4900">
            <v>40.97</v>
          </cell>
          <cell r="AR4900">
            <v>9.7500000000000003E-2</v>
          </cell>
          <cell r="AS4900">
            <v>44.964574999999996</v>
          </cell>
          <cell r="BA4900" t="str">
            <v>ELETRICA</v>
          </cell>
        </row>
        <row r="4901">
          <cell r="G4901" t="str">
            <v>FÁBRICA</v>
          </cell>
          <cell r="H4901" t="str">
            <v>006610</v>
          </cell>
          <cell r="AP4901" t="str">
            <v>PA</v>
          </cell>
          <cell r="AQ4901">
            <v>25.7</v>
          </cell>
          <cell r="AS4901">
            <v>25.7</v>
          </cell>
          <cell r="BA4901" t="str">
            <v>ELETRICA</v>
          </cell>
        </row>
        <row r="4902">
          <cell r="G4902" t="str">
            <v>SEPARADO</v>
          </cell>
          <cell r="H4902" t="str">
            <v>006610</v>
          </cell>
          <cell r="AP4902" t="str">
            <v>PA</v>
          </cell>
          <cell r="AQ4902">
            <v>2.4971000000000001</v>
          </cell>
          <cell r="AR4902">
            <v>0</v>
          </cell>
          <cell r="AS4902">
            <v>60.679530000000007</v>
          </cell>
          <cell r="BA4902" t="e">
            <v>#N/A</v>
          </cell>
        </row>
        <row r="4903">
          <cell r="G4903" t="str">
            <v>SEPARADO</v>
          </cell>
          <cell r="H4903" t="str">
            <v>006610</v>
          </cell>
          <cell r="AP4903" t="str">
            <v>PA</v>
          </cell>
          <cell r="AQ4903">
            <v>16.100000000000001</v>
          </cell>
          <cell r="AS4903">
            <v>16.100000000000001</v>
          </cell>
          <cell r="BA4903" t="str">
            <v>KANBAN</v>
          </cell>
        </row>
        <row r="4904">
          <cell r="G4904" t="str">
            <v>SEPARADO</v>
          </cell>
          <cell r="H4904" t="str">
            <v>006610</v>
          </cell>
          <cell r="AP4904" t="str">
            <v>PA</v>
          </cell>
          <cell r="AQ4904">
            <v>16.39</v>
          </cell>
          <cell r="AS4904">
            <v>16.39</v>
          </cell>
          <cell r="BA4904" t="str">
            <v>KANBAN</v>
          </cell>
        </row>
        <row r="4905">
          <cell r="G4905" t="str">
            <v>FALTA</v>
          </cell>
          <cell r="H4905" t="str">
            <v>006610</v>
          </cell>
          <cell r="AP4905" t="str">
            <v>PAGO</v>
          </cell>
          <cell r="AQ4905">
            <v>1.9</v>
          </cell>
          <cell r="AR4905">
            <v>9.7500000000000003E-2</v>
          </cell>
          <cell r="AS4905">
            <v>6.255749999999999</v>
          </cell>
          <cell r="BA4905" t="e">
            <v>#N/A</v>
          </cell>
        </row>
        <row r="4906">
          <cell r="G4906" t="str">
            <v>RETIRADO</v>
          </cell>
          <cell r="H4906" t="str">
            <v>006610</v>
          </cell>
          <cell r="AP4906" t="str">
            <v>PAGO</v>
          </cell>
          <cell r="AQ4906">
            <v>7.42</v>
          </cell>
          <cell r="AR4906">
            <v>9.7500000000000003E-2</v>
          </cell>
          <cell r="AS4906">
            <v>8.1434499999999996</v>
          </cell>
          <cell r="BA4906" t="e">
            <v>#N/A</v>
          </cell>
        </row>
        <row r="4907">
          <cell r="G4907" t="str">
            <v>SEPARADO</v>
          </cell>
          <cell r="H4907" t="str">
            <v>006610</v>
          </cell>
          <cell r="AP4907" t="str">
            <v>PAGO</v>
          </cell>
          <cell r="AQ4907">
            <v>2.0099999999999998</v>
          </cell>
          <cell r="AR4907">
            <v>9.7500000000000003E-2</v>
          </cell>
          <cell r="AS4907">
            <v>2.2059749999999996</v>
          </cell>
          <cell r="BA4907" t="e">
            <v>#N/A</v>
          </cell>
        </row>
        <row r="4908">
          <cell r="G4908" t="str">
            <v>SEPARADO</v>
          </cell>
          <cell r="H4908" t="str">
            <v>006610</v>
          </cell>
          <cell r="AP4908" t="str">
            <v>PAGO</v>
          </cell>
          <cell r="AQ4908">
            <v>1.38</v>
          </cell>
          <cell r="AR4908">
            <v>9.7500000000000003E-2</v>
          </cell>
          <cell r="AS4908">
            <v>3.0290999999999997</v>
          </cell>
          <cell r="BA4908" t="e">
            <v>#N/A</v>
          </cell>
        </row>
        <row r="4909">
          <cell r="G4909" t="str">
            <v>FALTA</v>
          </cell>
          <cell r="H4909" t="str">
            <v>006610</v>
          </cell>
          <cell r="AP4909" t="str">
            <v>PAGO</v>
          </cell>
          <cell r="AQ4909">
            <v>2.06</v>
          </cell>
          <cell r="AR4909">
            <v>9.7500000000000003E-2</v>
          </cell>
          <cell r="AS4909">
            <v>2.26085</v>
          </cell>
          <cell r="BA4909" t="e">
            <v>#N/A</v>
          </cell>
        </row>
        <row r="4910">
          <cell r="G4910" t="str">
            <v>SEPARADO</v>
          </cell>
          <cell r="H4910" t="str">
            <v>006610</v>
          </cell>
          <cell r="AP4910" t="str">
            <v>PA</v>
          </cell>
          <cell r="AQ4910">
            <v>170.95160000000001</v>
          </cell>
          <cell r="AR4910">
            <v>0</v>
          </cell>
          <cell r="AS4910">
            <v>34.190320000000007</v>
          </cell>
          <cell r="BA4910" t="str">
            <v>ELETRICA</v>
          </cell>
        </row>
        <row r="4911">
          <cell r="G4911" t="str">
            <v>FALTA</v>
          </cell>
          <cell r="H4911" t="str">
            <v>006610</v>
          </cell>
          <cell r="AP4911" t="str">
            <v>PAGO</v>
          </cell>
          <cell r="AQ4911">
            <v>92.68</v>
          </cell>
          <cell r="AR4911">
            <v>9.7500000000000003E-2</v>
          </cell>
          <cell r="AS4911">
            <v>101.7163</v>
          </cell>
          <cell r="BA4911" t="str">
            <v>ELETRICA</v>
          </cell>
        </row>
        <row r="4912">
          <cell r="G4912" t="str">
            <v>FALTA</v>
          </cell>
          <cell r="H4912" t="str">
            <v>006610</v>
          </cell>
          <cell r="AP4912" t="str">
            <v>PAGO</v>
          </cell>
          <cell r="AQ4912">
            <v>756.87</v>
          </cell>
          <cell r="AR4912">
            <v>3.2500000000000001E-2</v>
          </cell>
          <cell r="AS4912">
            <v>1562.9365499999999</v>
          </cell>
          <cell r="BA4912" t="e">
            <v>#N/A</v>
          </cell>
        </row>
        <row r="4913">
          <cell r="G4913" t="str">
            <v>SEPARADO</v>
          </cell>
          <cell r="H4913" t="str">
            <v>006610</v>
          </cell>
          <cell r="AP4913" t="str">
            <v>PA</v>
          </cell>
          <cell r="AQ4913">
            <v>0</v>
          </cell>
          <cell r="AS4913">
            <v>0</v>
          </cell>
          <cell r="BA4913" t="e">
            <v>#N/A</v>
          </cell>
        </row>
        <row r="4914">
          <cell r="G4914" t="str">
            <v>SEPARADO</v>
          </cell>
          <cell r="H4914" t="str">
            <v>006610</v>
          </cell>
          <cell r="AP4914" t="str">
            <v>PA</v>
          </cell>
          <cell r="AQ4914">
            <v>53.25</v>
          </cell>
          <cell r="AS4914">
            <v>53.25</v>
          </cell>
          <cell r="BA4914" t="e">
            <v>#N/A</v>
          </cell>
        </row>
        <row r="4915">
          <cell r="G4915" t="str">
            <v>SEPARADO</v>
          </cell>
          <cell r="H4915" t="str">
            <v>006610</v>
          </cell>
          <cell r="AP4915" t="str">
            <v>PA</v>
          </cell>
          <cell r="AQ4915">
            <v>70.95</v>
          </cell>
          <cell r="AS4915">
            <v>53.212500000000006</v>
          </cell>
          <cell r="BA4915" t="str">
            <v>ELETRICA</v>
          </cell>
        </row>
        <row r="4916">
          <cell r="G4916" t="str">
            <v>SEPARADO</v>
          </cell>
          <cell r="H4916" t="str">
            <v>006610</v>
          </cell>
          <cell r="AP4916" t="str">
            <v>PA</v>
          </cell>
          <cell r="AQ4916">
            <v>0</v>
          </cell>
          <cell r="AS4916">
            <v>0</v>
          </cell>
          <cell r="BA4916" t="e">
            <v>#N/A</v>
          </cell>
        </row>
        <row r="4917">
          <cell r="G4917" t="str">
            <v>FALTA</v>
          </cell>
          <cell r="H4917" t="str">
            <v>006610</v>
          </cell>
          <cell r="AP4917" t="str">
            <v>PAGO</v>
          </cell>
          <cell r="AQ4917">
            <v>28.688400000000001</v>
          </cell>
          <cell r="AR4917">
            <v>9.7500000000000003E-2</v>
          </cell>
          <cell r="AS4917">
            <v>125.94207600000001</v>
          </cell>
          <cell r="BA4917" t="e">
            <v>#N/A</v>
          </cell>
        </row>
        <row r="4918">
          <cell r="G4918" t="str">
            <v>SEPARADO</v>
          </cell>
          <cell r="H4918" t="str">
            <v>006610</v>
          </cell>
          <cell r="AP4918" t="str">
            <v>PA</v>
          </cell>
          <cell r="AQ4918">
            <v>0</v>
          </cell>
          <cell r="AS4918">
            <v>0</v>
          </cell>
          <cell r="BA4918" t="e">
            <v>#N/A</v>
          </cell>
        </row>
        <row r="4919">
          <cell r="G4919" t="str">
            <v>FALTA</v>
          </cell>
          <cell r="H4919" t="str">
            <v>006610</v>
          </cell>
          <cell r="AP4919" t="str">
            <v>FATURAMENTO</v>
          </cell>
          <cell r="AQ4919">
            <v>0</v>
          </cell>
          <cell r="AR4919">
            <v>0</v>
          </cell>
          <cell r="AS4919">
            <v>0</v>
          </cell>
          <cell r="BA4919" t="str">
            <v>ELETRICA</v>
          </cell>
        </row>
        <row r="4920">
          <cell r="G4920" t="str">
            <v>FALTA</v>
          </cell>
          <cell r="H4920" t="str">
            <v>006610</v>
          </cell>
          <cell r="AP4920" t="str">
            <v>FATURAMENTO</v>
          </cell>
          <cell r="AQ4920">
            <v>0</v>
          </cell>
          <cell r="AR4920">
            <v>0</v>
          </cell>
          <cell r="AS4920">
            <v>0</v>
          </cell>
          <cell r="BA4920" t="str">
            <v>SHEET METAL</v>
          </cell>
        </row>
        <row r="4921">
          <cell r="G4921" t="str">
            <v>SEPARADO</v>
          </cell>
          <cell r="H4921" t="str">
            <v>006610</v>
          </cell>
          <cell r="AP4921" t="str">
            <v>FATURAMENTO</v>
          </cell>
          <cell r="AQ4921">
            <v>24.125</v>
          </cell>
          <cell r="AR4921">
            <v>0</v>
          </cell>
          <cell r="AS4921">
            <v>24.125</v>
          </cell>
          <cell r="BA4921" t="e">
            <v>#N/A</v>
          </cell>
        </row>
        <row r="4922">
          <cell r="G4922" t="str">
            <v>SEPARADO</v>
          </cell>
          <cell r="H4922" t="str">
            <v>006610</v>
          </cell>
          <cell r="AP4922" t="str">
            <v>FATURAMENTO</v>
          </cell>
          <cell r="AQ4922">
            <v>24.125</v>
          </cell>
          <cell r="AR4922">
            <v>0</v>
          </cell>
          <cell r="AS4922">
            <v>48.25</v>
          </cell>
          <cell r="BA4922" t="e">
            <v>#N/A</v>
          </cell>
        </row>
        <row r="4923">
          <cell r="G4923" t="str">
            <v>SEPARADO</v>
          </cell>
          <cell r="H4923" t="str">
            <v>006610</v>
          </cell>
          <cell r="AP4923" t="str">
            <v>FATURAMENTO</v>
          </cell>
          <cell r="AQ4923">
            <v>627.25</v>
          </cell>
          <cell r="AR4923">
            <v>0</v>
          </cell>
          <cell r="AS4923">
            <v>627.25</v>
          </cell>
          <cell r="BA4923" t="e">
            <v>#N/A</v>
          </cell>
        </row>
        <row r="4924">
          <cell r="G4924" t="str">
            <v>SEPARADO</v>
          </cell>
          <cell r="H4924" t="str">
            <v>006610</v>
          </cell>
          <cell r="AP4924" t="str">
            <v>PA</v>
          </cell>
          <cell r="AQ4924">
            <v>0</v>
          </cell>
          <cell r="AS4924">
            <v>0</v>
          </cell>
          <cell r="BA4924" t="e">
            <v>#N/A</v>
          </cell>
        </row>
        <row r="4925">
          <cell r="G4925" t="str">
            <v>FALTA</v>
          </cell>
          <cell r="H4925" t="str">
            <v>006610</v>
          </cell>
          <cell r="AP4925" t="str">
            <v>PAGO</v>
          </cell>
          <cell r="AQ4925">
            <v>10</v>
          </cell>
          <cell r="AR4925">
            <v>0</v>
          </cell>
          <cell r="AS4925">
            <v>10</v>
          </cell>
          <cell r="BA4925" t="e">
            <v>#N/A</v>
          </cell>
        </row>
        <row r="4926">
          <cell r="G4926" t="str">
            <v>FALTA</v>
          </cell>
          <cell r="H4926" t="str">
            <v>006610</v>
          </cell>
          <cell r="AP4926" t="str">
            <v>PAGO</v>
          </cell>
          <cell r="AQ4926">
            <v>9.85</v>
          </cell>
          <cell r="AR4926">
            <v>0</v>
          </cell>
          <cell r="AS4926">
            <v>9.85</v>
          </cell>
          <cell r="BA4926" t="e">
            <v>#N/A</v>
          </cell>
        </row>
        <row r="4927">
          <cell r="G4927" t="str">
            <v>FALTA</v>
          </cell>
          <cell r="H4927" t="str">
            <v>006610</v>
          </cell>
          <cell r="AP4927" t="str">
            <v>FATURAMENTO</v>
          </cell>
          <cell r="AQ4927">
            <v>995.11</v>
          </cell>
          <cell r="AR4927">
            <v>6.5000000000000002E-2</v>
          </cell>
          <cell r="AS4927">
            <v>1059.79215</v>
          </cell>
          <cell r="BA4927" t="str">
            <v>ELETRICA</v>
          </cell>
        </row>
        <row r="4928">
          <cell r="G4928" t="str">
            <v>SEPARADO</v>
          </cell>
          <cell r="H4928" t="str">
            <v>006612</v>
          </cell>
          <cell r="AP4928" t="str">
            <v>PA</v>
          </cell>
          <cell r="AQ4928">
            <v>210.79</v>
          </cell>
          <cell r="AS4928">
            <v>210.79</v>
          </cell>
          <cell r="BA4928" t="str">
            <v>ELETRICA</v>
          </cell>
        </row>
        <row r="4929">
          <cell r="G4929" t="str">
            <v>SEPARADO</v>
          </cell>
          <cell r="H4929" t="str">
            <v>006612</v>
          </cell>
          <cell r="AP4929" t="str">
            <v>PA</v>
          </cell>
          <cell r="AQ4929">
            <v>0</v>
          </cell>
          <cell r="AS4929">
            <v>0</v>
          </cell>
          <cell r="BA4929" t="e">
            <v>#N/A</v>
          </cell>
        </row>
        <row r="4930">
          <cell r="G4930" t="str">
            <v>SEPARADO</v>
          </cell>
          <cell r="H4930" t="str">
            <v>006612</v>
          </cell>
          <cell r="AP4930" t="str">
            <v>PA</v>
          </cell>
          <cell r="AQ4930">
            <v>53.25</v>
          </cell>
          <cell r="AS4930">
            <v>149.1</v>
          </cell>
          <cell r="BA4930" t="e">
            <v>#N/A</v>
          </cell>
        </row>
        <row r="4931">
          <cell r="G4931" t="str">
            <v>SEPARADO</v>
          </cell>
          <cell r="H4931" t="str">
            <v>006612</v>
          </cell>
          <cell r="AP4931" t="str">
            <v>PA</v>
          </cell>
          <cell r="AQ4931">
            <v>26.9</v>
          </cell>
          <cell r="AR4931">
            <v>0</v>
          </cell>
          <cell r="AS4931">
            <v>53.8</v>
          </cell>
          <cell r="BA4931" t="str">
            <v>ELETRICA</v>
          </cell>
        </row>
        <row r="4932">
          <cell r="G4932" t="str">
            <v>SEPARADO</v>
          </cell>
          <cell r="H4932" t="str">
            <v>006612</v>
          </cell>
          <cell r="AP4932" t="str">
            <v>FATURAMENTO</v>
          </cell>
          <cell r="AQ4932">
            <v>33.774999999999999</v>
          </cell>
          <cell r="AR4932">
            <v>0</v>
          </cell>
          <cell r="AS4932">
            <v>135.1</v>
          </cell>
          <cell r="BA4932">
            <v>0</v>
          </cell>
        </row>
        <row r="4933">
          <cell r="G4933" t="str">
            <v>FALTA</v>
          </cell>
          <cell r="H4933" t="str">
            <v>006612</v>
          </cell>
          <cell r="AP4933" t="str">
            <v>PAGO</v>
          </cell>
          <cell r="AQ4933">
            <v>26.88</v>
          </cell>
          <cell r="AR4933">
            <v>0</v>
          </cell>
          <cell r="AS4933">
            <v>26.88</v>
          </cell>
          <cell r="BA4933" t="str">
            <v>MECANICA</v>
          </cell>
        </row>
        <row r="4934">
          <cell r="G4934" t="str">
            <v>SEPARADO</v>
          </cell>
          <cell r="H4934" t="str">
            <v>006612</v>
          </cell>
          <cell r="AP4934" t="str">
            <v>PA</v>
          </cell>
          <cell r="AQ4934">
            <v>0</v>
          </cell>
          <cell r="AS4934">
            <v>0</v>
          </cell>
          <cell r="BA4934" t="e">
            <v>#N/A</v>
          </cell>
        </row>
        <row r="4935">
          <cell r="G4935" t="str">
            <v>KANBAN</v>
          </cell>
          <cell r="H4935" t="str">
            <v>006612</v>
          </cell>
          <cell r="AP4935" t="str">
            <v>PA</v>
          </cell>
          <cell r="AQ4935">
            <v>1.1499999999999999</v>
          </cell>
          <cell r="AS4935">
            <v>23</v>
          </cell>
          <cell r="BA4935" t="e">
            <v>#N/A</v>
          </cell>
        </row>
        <row r="4936">
          <cell r="G4936" t="str">
            <v>FALTA</v>
          </cell>
          <cell r="H4936" t="str">
            <v>006612</v>
          </cell>
          <cell r="AP4936" t="str">
            <v>FATURAMENTO</v>
          </cell>
          <cell r="AQ4936">
            <v>24.125</v>
          </cell>
          <cell r="AR4936">
            <v>0</v>
          </cell>
          <cell r="AS4936">
            <v>48.25</v>
          </cell>
          <cell r="BA4936" t="str">
            <v>MECANICA</v>
          </cell>
        </row>
        <row r="4937">
          <cell r="G4937" t="str">
            <v>SEPARADO</v>
          </cell>
          <cell r="H4937" t="str">
            <v>006612</v>
          </cell>
          <cell r="AP4937" t="str">
            <v>PA</v>
          </cell>
          <cell r="AQ4937">
            <v>8548.9321</v>
          </cell>
          <cell r="AS4937">
            <v>8548.9321</v>
          </cell>
          <cell r="BA4937" t="str">
            <v>ELETRICA</v>
          </cell>
        </row>
        <row r="4938">
          <cell r="G4938" t="str">
            <v>FALTA</v>
          </cell>
          <cell r="H4938" t="str">
            <v>006612</v>
          </cell>
          <cell r="AP4938" t="str">
            <v>PAGO</v>
          </cell>
          <cell r="AQ4938">
            <v>4.1500000000000004</v>
          </cell>
          <cell r="AR4938">
            <v>0</v>
          </cell>
          <cell r="AS4938">
            <v>16.600000000000001</v>
          </cell>
          <cell r="BA4938" t="str">
            <v>MECANICA</v>
          </cell>
        </row>
        <row r="4939">
          <cell r="G4939" t="str">
            <v>SEPARADO</v>
          </cell>
          <cell r="H4939" t="str">
            <v>006612</v>
          </cell>
          <cell r="AP4939" t="str">
            <v>PAGO</v>
          </cell>
          <cell r="AQ4939">
            <v>28</v>
          </cell>
          <cell r="AR4939">
            <v>6.5000000000000002E-2</v>
          </cell>
          <cell r="AS4939">
            <v>29.82</v>
          </cell>
          <cell r="BA4939" t="str">
            <v>MECANICA</v>
          </cell>
        </row>
        <row r="4940">
          <cell r="G4940" t="str">
            <v>FÁBRICA</v>
          </cell>
          <cell r="H4940" t="str">
            <v>006612</v>
          </cell>
          <cell r="AP4940" t="str">
            <v>PA</v>
          </cell>
          <cell r="AQ4940">
            <v>5</v>
          </cell>
          <cell r="AR4940">
            <v>0</v>
          </cell>
          <cell r="AS4940">
            <v>5</v>
          </cell>
          <cell r="BA4940" t="str">
            <v>MECANICA</v>
          </cell>
        </row>
        <row r="4941">
          <cell r="G4941" t="str">
            <v>FÁBRICA</v>
          </cell>
          <cell r="H4941" t="str">
            <v>006612</v>
          </cell>
          <cell r="AP4941" t="str">
            <v>PA</v>
          </cell>
          <cell r="AQ4941">
            <v>6</v>
          </cell>
          <cell r="AR4941">
            <v>0</v>
          </cell>
          <cell r="AS4941">
            <v>6</v>
          </cell>
          <cell r="BA4941" t="str">
            <v>MECANICA</v>
          </cell>
        </row>
        <row r="4942">
          <cell r="G4942" t="str">
            <v>KANBAN</v>
          </cell>
          <cell r="H4942" t="str">
            <v>006612</v>
          </cell>
          <cell r="AP4942" t="str">
            <v>PA</v>
          </cell>
          <cell r="AQ4942">
            <v>102.78</v>
          </cell>
          <cell r="AS4942">
            <v>61.667999999999999</v>
          </cell>
          <cell r="BA4942" t="str">
            <v>KANBAN</v>
          </cell>
        </row>
        <row r="4943">
          <cell r="G4943" t="str">
            <v>KANBAN</v>
          </cell>
          <cell r="H4943" t="str">
            <v>006612</v>
          </cell>
          <cell r="AP4943" t="str">
            <v>PA</v>
          </cell>
          <cell r="AQ4943">
            <v>138.6</v>
          </cell>
          <cell r="AS4943">
            <v>83.16</v>
          </cell>
          <cell r="BA4943" t="str">
            <v>KANBAN</v>
          </cell>
        </row>
        <row r="4944">
          <cell r="G4944" t="str">
            <v>SEPARADO</v>
          </cell>
          <cell r="H4944" t="str">
            <v>006612</v>
          </cell>
          <cell r="AP4944" t="str">
            <v>PA</v>
          </cell>
          <cell r="AQ4944">
            <v>25322.58</v>
          </cell>
          <cell r="AR4944">
            <v>0</v>
          </cell>
          <cell r="AS4944">
            <v>25322.58</v>
          </cell>
          <cell r="BA4944" t="str">
            <v>MOTOR</v>
          </cell>
        </row>
        <row r="4945">
          <cell r="G4945" t="str">
            <v>SEPARADO</v>
          </cell>
          <cell r="H4945" t="str">
            <v>006612</v>
          </cell>
          <cell r="AP4945" t="str">
            <v>PA</v>
          </cell>
          <cell r="AQ4945">
            <v>10554.29</v>
          </cell>
          <cell r="AR4945">
            <v>0</v>
          </cell>
          <cell r="AS4945">
            <v>10554.29</v>
          </cell>
          <cell r="BA4945" t="str">
            <v>ALTERNADOR</v>
          </cell>
        </row>
        <row r="4946">
          <cell r="G4946" t="str">
            <v>FALTA</v>
          </cell>
          <cell r="H4946" t="str">
            <v>006612</v>
          </cell>
          <cell r="AP4946" t="str">
            <v>FATURAMENTO</v>
          </cell>
          <cell r="AQ4946">
            <v>900</v>
          </cell>
          <cell r="AR4946">
            <v>3.2500000000000001E-2</v>
          </cell>
          <cell r="AS4946">
            <v>929.25</v>
          </cell>
          <cell r="BA4946" t="e">
            <v>#N/A</v>
          </cell>
        </row>
        <row r="4947">
          <cell r="G4947" t="str">
            <v>SEPARADO</v>
          </cell>
          <cell r="H4947" t="str">
            <v>006612</v>
          </cell>
          <cell r="AP4947" t="str">
            <v>PA</v>
          </cell>
          <cell r="AQ4947">
            <v>48</v>
          </cell>
          <cell r="AR4947">
            <v>0</v>
          </cell>
          <cell r="AS4947">
            <v>48</v>
          </cell>
          <cell r="BA4947" t="str">
            <v>SHEET METAL</v>
          </cell>
        </row>
        <row r="4948">
          <cell r="G4948" t="str">
            <v>SEPARADO</v>
          </cell>
          <cell r="H4948" t="str">
            <v>006612</v>
          </cell>
          <cell r="AP4948" t="str">
            <v>FATURAMENTO</v>
          </cell>
          <cell r="AQ4948">
            <v>72.375</v>
          </cell>
          <cell r="AR4948">
            <v>0</v>
          </cell>
          <cell r="AS4948">
            <v>72.375</v>
          </cell>
          <cell r="BA4948" t="str">
            <v>MECANICA</v>
          </cell>
        </row>
        <row r="4949">
          <cell r="G4949" t="str">
            <v>SEPARADO</v>
          </cell>
          <cell r="H4949" t="str">
            <v>006612</v>
          </cell>
          <cell r="AP4949" t="str">
            <v>FATURAMENTO</v>
          </cell>
          <cell r="AQ4949">
            <v>33.774999999999999</v>
          </cell>
          <cell r="AR4949">
            <v>0</v>
          </cell>
          <cell r="AS4949">
            <v>67.55</v>
          </cell>
          <cell r="BA4949" t="str">
            <v>MECANICA</v>
          </cell>
        </row>
        <row r="4950">
          <cell r="G4950" t="str">
            <v>FALTA</v>
          </cell>
          <cell r="H4950" t="str">
            <v>006612</v>
          </cell>
          <cell r="AP4950" t="str">
            <v>PAGO</v>
          </cell>
          <cell r="AQ4950">
            <v>1563.79</v>
          </cell>
          <cell r="AR4950">
            <v>0</v>
          </cell>
          <cell r="AS4950">
            <v>1563.79</v>
          </cell>
          <cell r="BA4950" t="str">
            <v>MECANICA</v>
          </cell>
        </row>
        <row r="4951">
          <cell r="G4951" t="str">
            <v>SEPARADO</v>
          </cell>
          <cell r="H4951" t="str">
            <v>006612</v>
          </cell>
          <cell r="AP4951" t="str">
            <v>FATURAMENTO</v>
          </cell>
          <cell r="AQ4951">
            <v>33.774999999999999</v>
          </cell>
          <cell r="AR4951">
            <v>0</v>
          </cell>
          <cell r="AS4951">
            <v>67.55</v>
          </cell>
          <cell r="BA4951" t="str">
            <v>MECANICA</v>
          </cell>
        </row>
        <row r="4952">
          <cell r="G4952" t="str">
            <v>SEPARADO</v>
          </cell>
          <cell r="H4952" t="str">
            <v>006612</v>
          </cell>
          <cell r="AP4952" t="str">
            <v>FATURAMENTO</v>
          </cell>
          <cell r="AQ4952">
            <v>33.774999999999999</v>
          </cell>
          <cell r="AR4952">
            <v>0</v>
          </cell>
          <cell r="AS4952">
            <v>33.774999999999999</v>
          </cell>
          <cell r="BA4952" t="str">
            <v>SHEET METAL</v>
          </cell>
        </row>
        <row r="4953">
          <cell r="G4953" t="str">
            <v>FALTA</v>
          </cell>
          <cell r="H4953" t="str">
            <v>006612</v>
          </cell>
          <cell r="AP4953" t="str">
            <v>PAGO</v>
          </cell>
          <cell r="AQ4953">
            <v>145</v>
          </cell>
          <cell r="AR4953">
            <v>0</v>
          </cell>
          <cell r="AS4953">
            <v>145</v>
          </cell>
          <cell r="BA4953" t="str">
            <v>SHEET METAL</v>
          </cell>
        </row>
        <row r="4954">
          <cell r="G4954" t="str">
            <v>FALTA</v>
          </cell>
          <cell r="H4954" t="str">
            <v>006612</v>
          </cell>
          <cell r="AP4954" t="str">
            <v>PAGO</v>
          </cell>
          <cell r="AQ4954">
            <v>450</v>
          </cell>
          <cell r="AR4954">
            <v>0</v>
          </cell>
          <cell r="AS4954">
            <v>450</v>
          </cell>
          <cell r="BA4954" t="str">
            <v>ELETRICA</v>
          </cell>
        </row>
        <row r="4955">
          <cell r="G4955" t="str">
            <v>SEPARADO</v>
          </cell>
          <cell r="H4955" t="str">
            <v>006612</v>
          </cell>
          <cell r="AP4955" t="str">
            <v>FATURAMENTO</v>
          </cell>
          <cell r="AQ4955">
            <v>96.5</v>
          </cell>
          <cell r="AR4955">
            <v>0</v>
          </cell>
          <cell r="AS4955">
            <v>96.5</v>
          </cell>
          <cell r="BA4955" t="e">
            <v>#N/A</v>
          </cell>
        </row>
        <row r="4956">
          <cell r="G4956" t="str">
            <v>SEPARADO</v>
          </cell>
          <cell r="H4956" t="str">
            <v>006612</v>
          </cell>
          <cell r="AP4956" t="str">
            <v>FATURAMENTO</v>
          </cell>
          <cell r="AQ4956">
            <v>91.674999999999997</v>
          </cell>
          <cell r="AR4956">
            <v>0</v>
          </cell>
          <cell r="AS4956">
            <v>91.674999999999997</v>
          </cell>
          <cell r="BA4956" t="e">
            <v>#N/A</v>
          </cell>
        </row>
        <row r="4957">
          <cell r="G4957" t="str">
            <v>FALTA</v>
          </cell>
          <cell r="H4957" t="str">
            <v>006612</v>
          </cell>
          <cell r="AP4957" t="str">
            <v>FATURAMENTO</v>
          </cell>
          <cell r="AQ4957">
            <v>3377.5</v>
          </cell>
          <cell r="AR4957">
            <v>0</v>
          </cell>
          <cell r="AS4957">
            <v>3377.5</v>
          </cell>
          <cell r="BA4957" t="str">
            <v>CARENAGEM</v>
          </cell>
        </row>
        <row r="4958">
          <cell r="G4958" t="str">
            <v>SEPARADO</v>
          </cell>
          <cell r="H4958" t="str">
            <v>006612</v>
          </cell>
          <cell r="AP4958" t="str">
            <v>PAGO</v>
          </cell>
          <cell r="AQ4958">
            <v>1363.04</v>
          </cell>
          <cell r="AR4958">
            <v>6.5000000000000002E-2</v>
          </cell>
          <cell r="AS4958">
            <v>1451.6376</v>
          </cell>
          <cell r="BA4958" t="str">
            <v>MECANICA</v>
          </cell>
        </row>
        <row r="4959">
          <cell r="G4959" t="str">
            <v>SEPARADO</v>
          </cell>
          <cell r="H4959" t="str">
            <v>006612</v>
          </cell>
          <cell r="AP4959" t="str">
            <v>PAGO</v>
          </cell>
          <cell r="AQ4959">
            <v>772.34</v>
          </cell>
          <cell r="AR4959">
            <v>6.5000000000000002E-2</v>
          </cell>
          <cell r="AS4959">
            <v>822.5421</v>
          </cell>
          <cell r="BA4959" t="str">
            <v>MECANICA</v>
          </cell>
        </row>
        <row r="4960">
          <cell r="G4960" t="str">
            <v>SEPARADO</v>
          </cell>
          <cell r="H4960" t="str">
            <v>006612</v>
          </cell>
          <cell r="AP4960" t="str">
            <v>PAGO</v>
          </cell>
          <cell r="AQ4960">
            <v>209.6</v>
          </cell>
          <cell r="AR4960">
            <v>0</v>
          </cell>
          <cell r="AS4960">
            <v>209.6</v>
          </cell>
          <cell r="BA4960" t="str">
            <v>ELETRICA</v>
          </cell>
        </row>
        <row r="4961">
          <cell r="G4961" t="str">
            <v>SEPARADO</v>
          </cell>
          <cell r="H4961" t="str">
            <v>006612</v>
          </cell>
          <cell r="AP4961" t="str">
            <v>PA</v>
          </cell>
          <cell r="AQ4961">
            <v>441</v>
          </cell>
          <cell r="AR4961">
            <v>0</v>
          </cell>
          <cell r="AS4961">
            <v>441</v>
          </cell>
          <cell r="BA4961" t="str">
            <v>MECANICA</v>
          </cell>
        </row>
        <row r="4962">
          <cell r="G4962" t="str">
            <v>FALTA</v>
          </cell>
          <cell r="H4962" t="str">
            <v>006612</v>
          </cell>
          <cell r="AP4962" t="str">
            <v>PAGO</v>
          </cell>
          <cell r="AQ4962">
            <v>900</v>
          </cell>
          <cell r="AR4962">
            <v>3.2500000000000001E-2</v>
          </cell>
          <cell r="AS4962">
            <v>929.25</v>
          </cell>
          <cell r="BA4962" t="str">
            <v>MECANICA</v>
          </cell>
        </row>
        <row r="4963">
          <cell r="G4963" t="str">
            <v>FALTA</v>
          </cell>
          <cell r="H4963" t="str">
            <v>006612</v>
          </cell>
          <cell r="AP4963" t="str">
            <v>FATURAMENTO</v>
          </cell>
          <cell r="AQ4963">
            <v>965</v>
          </cell>
          <cell r="AR4963">
            <v>0</v>
          </cell>
          <cell r="AS4963">
            <v>965</v>
          </cell>
          <cell r="BA4963" t="str">
            <v>BASE</v>
          </cell>
        </row>
        <row r="4964">
          <cell r="G4964" t="str">
            <v>FALTA</v>
          </cell>
          <cell r="H4964" t="str">
            <v>006612</v>
          </cell>
          <cell r="AP4964" t="str">
            <v>PAGO</v>
          </cell>
          <cell r="AQ4964">
            <v>103.7</v>
          </cell>
          <cell r="AR4964">
            <v>0</v>
          </cell>
          <cell r="AS4964">
            <v>414.8</v>
          </cell>
          <cell r="BA4964" t="str">
            <v>MECANICA</v>
          </cell>
        </row>
        <row r="4965">
          <cell r="G4965" t="str">
            <v>SEPARADO</v>
          </cell>
          <cell r="H4965" t="str">
            <v>006612</v>
          </cell>
          <cell r="AP4965" t="str">
            <v>FATURAMENTO</v>
          </cell>
          <cell r="AQ4965">
            <v>241.25</v>
          </cell>
          <cell r="AR4965">
            <v>0</v>
          </cell>
          <cell r="AS4965">
            <v>241.25</v>
          </cell>
          <cell r="BA4965" t="e">
            <v>#N/A</v>
          </cell>
        </row>
        <row r="4966">
          <cell r="G4966" t="str">
            <v>SEPARADO</v>
          </cell>
          <cell r="H4966" t="str">
            <v>006612</v>
          </cell>
          <cell r="AP4966" t="str">
            <v>FATURAMENTO</v>
          </cell>
          <cell r="AQ4966">
            <v>241.25</v>
          </cell>
          <cell r="AR4966">
            <v>0</v>
          </cell>
          <cell r="AS4966">
            <v>241.25</v>
          </cell>
          <cell r="BA4966" t="e">
            <v>#N/A</v>
          </cell>
        </row>
        <row r="4967">
          <cell r="G4967" t="str">
            <v>FALTA</v>
          </cell>
          <cell r="H4967" t="str">
            <v>006612</v>
          </cell>
          <cell r="AP4967" t="str">
            <v>FATURAMENTO</v>
          </cell>
          <cell r="AQ4967">
            <v>731.47</v>
          </cell>
          <cell r="AR4967">
            <v>0</v>
          </cell>
          <cell r="AS4967">
            <v>731.47</v>
          </cell>
          <cell r="BA4967" t="e">
            <v>#N/A</v>
          </cell>
        </row>
        <row r="4968">
          <cell r="G4968" t="str">
            <v>SEPARADO</v>
          </cell>
          <cell r="H4968" t="str">
            <v>006612</v>
          </cell>
          <cell r="AP4968" t="str">
            <v>PA</v>
          </cell>
          <cell r="AQ4968">
            <v>6.4</v>
          </cell>
          <cell r="AR4968">
            <v>0</v>
          </cell>
          <cell r="AS4968">
            <v>19.200000000000003</v>
          </cell>
          <cell r="BA4968" t="str">
            <v>MECANICA</v>
          </cell>
        </row>
        <row r="4969">
          <cell r="G4969" t="str">
            <v>SEPARADO</v>
          </cell>
          <cell r="H4969" t="str">
            <v>006612</v>
          </cell>
          <cell r="AP4969" t="str">
            <v>FATURAMENTO</v>
          </cell>
          <cell r="AQ4969">
            <v>33.774999999999999</v>
          </cell>
          <cell r="AR4969">
            <v>0</v>
          </cell>
          <cell r="AS4969">
            <v>33.774999999999999</v>
          </cell>
          <cell r="BA4969" t="e">
            <v>#N/A</v>
          </cell>
        </row>
        <row r="4970">
          <cell r="G4970" t="str">
            <v>SEPARADO</v>
          </cell>
          <cell r="H4970" t="str">
            <v>006612</v>
          </cell>
          <cell r="AP4970" t="str">
            <v>FATURAMENTO</v>
          </cell>
          <cell r="AQ4970">
            <v>33.774999999999999</v>
          </cell>
          <cell r="AR4970">
            <v>0</v>
          </cell>
          <cell r="AS4970">
            <v>33.774999999999999</v>
          </cell>
          <cell r="BA4970" t="e">
            <v>#N/A</v>
          </cell>
        </row>
        <row r="4971">
          <cell r="G4971" t="str">
            <v>SEPARADO</v>
          </cell>
          <cell r="H4971" t="str">
            <v>006612</v>
          </cell>
          <cell r="AP4971" t="str">
            <v>FATURAMENTO</v>
          </cell>
          <cell r="AQ4971">
            <v>24.125</v>
          </cell>
          <cell r="AR4971">
            <v>0</v>
          </cell>
          <cell r="AS4971">
            <v>24.125</v>
          </cell>
          <cell r="BA4971" t="e">
            <v>#N/A</v>
          </cell>
        </row>
        <row r="4972">
          <cell r="G4972" t="str">
            <v>SEPARADO</v>
          </cell>
          <cell r="H4972" t="str">
            <v>006612</v>
          </cell>
          <cell r="AP4972" t="str">
            <v>FATURAMENTO</v>
          </cell>
          <cell r="AQ4972">
            <v>33.774999999999999</v>
          </cell>
          <cell r="AR4972">
            <v>0</v>
          </cell>
          <cell r="AS4972">
            <v>33.774999999999999</v>
          </cell>
          <cell r="BA4972" t="e">
            <v>#N/A</v>
          </cell>
        </row>
        <row r="4973">
          <cell r="G4973" t="str">
            <v>SEPARADO</v>
          </cell>
          <cell r="H4973" t="str">
            <v>006612</v>
          </cell>
          <cell r="AP4973" t="str">
            <v>PA</v>
          </cell>
          <cell r="AQ4973">
            <v>313.24</v>
          </cell>
          <cell r="AR4973">
            <v>6.5000000000000002E-2</v>
          </cell>
          <cell r="AS4973">
            <v>333.60059999999999</v>
          </cell>
          <cell r="BA4973" t="e">
            <v>#N/A</v>
          </cell>
        </row>
        <row r="4974">
          <cell r="G4974" t="str">
            <v>RETIRADO</v>
          </cell>
          <cell r="H4974" t="str">
            <v>006612</v>
          </cell>
          <cell r="AP4974" t="str">
            <v>PA</v>
          </cell>
          <cell r="AQ4974">
            <v>48.61</v>
          </cell>
          <cell r="AS4974">
            <v>48.61</v>
          </cell>
          <cell r="BA4974" t="e">
            <v>#N/A</v>
          </cell>
        </row>
        <row r="4975">
          <cell r="G4975" t="str">
            <v>SEPARADO</v>
          </cell>
          <cell r="H4975" t="str">
            <v>006612</v>
          </cell>
          <cell r="AP4975" t="str">
            <v>PA</v>
          </cell>
          <cell r="AQ4975">
            <v>5.86</v>
          </cell>
          <cell r="AR4975">
            <v>0</v>
          </cell>
          <cell r="AS4975">
            <v>11.72</v>
          </cell>
          <cell r="BA4975" t="e">
            <v>#N/A</v>
          </cell>
        </row>
        <row r="4976">
          <cell r="G4976" t="str">
            <v>SEPARADO</v>
          </cell>
          <cell r="H4976" t="str">
            <v>006612</v>
          </cell>
          <cell r="AP4976" t="str">
            <v>PA</v>
          </cell>
          <cell r="AQ4976">
            <v>91</v>
          </cell>
          <cell r="AR4976">
            <v>6.5000000000000002E-2</v>
          </cell>
          <cell r="AS4976">
            <v>290.745</v>
          </cell>
          <cell r="BA4976" t="e">
            <v>#N/A</v>
          </cell>
        </row>
        <row r="4977">
          <cell r="G4977" t="str">
            <v>FALTA</v>
          </cell>
          <cell r="H4977" t="str">
            <v>006612</v>
          </cell>
          <cell r="AP4977" t="str">
            <v>PAGO</v>
          </cell>
          <cell r="AQ4977">
            <v>9.33</v>
          </cell>
          <cell r="AR4977">
            <v>9.7500000000000003E-2</v>
          </cell>
          <cell r="AS4977">
            <v>20.47935</v>
          </cell>
          <cell r="BA4977" t="str">
            <v>ELETRICA</v>
          </cell>
        </row>
        <row r="4978">
          <cell r="G4978" t="str">
            <v>SEPARADO</v>
          </cell>
          <cell r="H4978" t="str">
            <v>006612</v>
          </cell>
          <cell r="AP4978" t="str">
            <v>PA</v>
          </cell>
          <cell r="AQ4978">
            <v>78.838709677419303</v>
          </cell>
          <cell r="AR4978">
            <v>0</v>
          </cell>
          <cell r="AS4978">
            <v>78.838709677419303</v>
          </cell>
          <cell r="BA4978" t="e">
            <v>#N/A</v>
          </cell>
        </row>
        <row r="4979">
          <cell r="G4979" t="str">
            <v>SEPARADO</v>
          </cell>
          <cell r="H4979" t="str">
            <v>006612</v>
          </cell>
          <cell r="AP4979" t="str">
            <v>PA</v>
          </cell>
          <cell r="AQ4979">
            <v>5.58</v>
          </cell>
          <cell r="AS4979">
            <v>66.960000000000008</v>
          </cell>
          <cell r="BA4979" t="str">
            <v>KANBAN</v>
          </cell>
        </row>
        <row r="4980">
          <cell r="G4980" t="str">
            <v>SEPARADO</v>
          </cell>
          <cell r="H4980" t="str">
            <v>006612</v>
          </cell>
          <cell r="AP4980" t="str">
            <v>PA</v>
          </cell>
          <cell r="AQ4980">
            <v>5.1099999999999994</v>
          </cell>
          <cell r="AS4980">
            <v>40.879999999999995</v>
          </cell>
          <cell r="BA4980" t="str">
            <v>KANBAN</v>
          </cell>
        </row>
        <row r="4981">
          <cell r="G4981" t="str">
            <v>KANBAN</v>
          </cell>
          <cell r="H4981" t="str">
            <v>006612</v>
          </cell>
          <cell r="AP4981" t="str">
            <v>PA</v>
          </cell>
          <cell r="AQ4981">
            <v>0.85</v>
          </cell>
          <cell r="AR4981">
            <v>0</v>
          </cell>
          <cell r="AS4981">
            <v>17</v>
          </cell>
          <cell r="BA4981" t="e">
            <v>#N/A</v>
          </cell>
        </row>
        <row r="4982">
          <cell r="G4982" t="str">
            <v>FALTA</v>
          </cell>
          <cell r="H4982" t="str">
            <v>006612</v>
          </cell>
          <cell r="AP4982" t="str">
            <v>PAGO</v>
          </cell>
          <cell r="AQ4982">
            <v>26.88</v>
          </cell>
          <cell r="AR4982">
            <v>0</v>
          </cell>
          <cell r="AS4982">
            <v>53.76</v>
          </cell>
          <cell r="BA4982" t="str">
            <v>MECANICA</v>
          </cell>
        </row>
        <row r="4983">
          <cell r="G4983" t="str">
            <v>FALTA</v>
          </cell>
          <cell r="H4983" t="str">
            <v>006612</v>
          </cell>
          <cell r="AP4983" t="str">
            <v>PAGO</v>
          </cell>
          <cell r="AQ4983">
            <v>26.88</v>
          </cell>
          <cell r="AR4983">
            <v>0</v>
          </cell>
          <cell r="AS4983">
            <v>26.88</v>
          </cell>
          <cell r="BA4983" t="str">
            <v>MECANICA</v>
          </cell>
        </row>
        <row r="4984">
          <cell r="G4984" t="str">
            <v>FALTA</v>
          </cell>
          <cell r="H4984" t="str">
            <v>006612</v>
          </cell>
          <cell r="AP4984" t="str">
            <v>ENTRADA DE NF</v>
          </cell>
          <cell r="AQ4984">
            <v>8.34</v>
          </cell>
          <cell r="AR4984">
            <v>0</v>
          </cell>
          <cell r="AS4984">
            <v>8.34</v>
          </cell>
          <cell r="BA4984" t="str">
            <v>MECANICA</v>
          </cell>
        </row>
        <row r="4985">
          <cell r="G4985" t="str">
            <v>SEPARADO</v>
          </cell>
          <cell r="H4985" t="str">
            <v>006612</v>
          </cell>
          <cell r="AP4985" t="str">
            <v>PA</v>
          </cell>
          <cell r="AQ4985">
            <v>26.88</v>
          </cell>
          <cell r="AR4985">
            <v>0</v>
          </cell>
          <cell r="AS4985">
            <v>26.88</v>
          </cell>
          <cell r="BA4985" t="str">
            <v>MECANICA</v>
          </cell>
        </row>
        <row r="4986">
          <cell r="G4986" t="str">
            <v>FALTA</v>
          </cell>
          <cell r="H4986" t="str">
            <v>006612</v>
          </cell>
          <cell r="AP4986" t="str">
            <v>PAGO</v>
          </cell>
          <cell r="AQ4986">
            <v>26.88</v>
          </cell>
          <cell r="AR4986">
            <v>0</v>
          </cell>
          <cell r="AS4986">
            <v>53.76</v>
          </cell>
          <cell r="BA4986" t="str">
            <v>MECANICA</v>
          </cell>
        </row>
        <row r="4987">
          <cell r="G4987" t="str">
            <v>SEPARADO</v>
          </cell>
          <cell r="H4987" t="str">
            <v>006612</v>
          </cell>
          <cell r="AP4987" t="str">
            <v>PA</v>
          </cell>
          <cell r="AQ4987">
            <v>26.88</v>
          </cell>
          <cell r="AR4987">
            <v>0</v>
          </cell>
          <cell r="AS4987">
            <v>26.88</v>
          </cell>
          <cell r="BA4987" t="str">
            <v>MECANICA</v>
          </cell>
        </row>
        <row r="4988">
          <cell r="G4988" t="str">
            <v>FALTA</v>
          </cell>
          <cell r="H4988" t="str">
            <v>006612</v>
          </cell>
          <cell r="AP4988" t="str">
            <v>PAGO</v>
          </cell>
          <cell r="AQ4988">
            <v>26.88</v>
          </cell>
          <cell r="AR4988">
            <v>0</v>
          </cell>
          <cell r="AS4988">
            <v>26.88</v>
          </cell>
          <cell r="BA4988" t="str">
            <v>MECANICA</v>
          </cell>
        </row>
        <row r="4989">
          <cell r="G4989" t="str">
            <v>FALTA</v>
          </cell>
          <cell r="H4989" t="str">
            <v>006612</v>
          </cell>
          <cell r="AP4989" t="str">
            <v>PAGO</v>
          </cell>
          <cell r="AQ4989">
            <v>26.88</v>
          </cell>
          <cell r="AR4989">
            <v>0</v>
          </cell>
          <cell r="AS4989">
            <v>26.88</v>
          </cell>
          <cell r="BA4989" t="str">
            <v>MECANICA</v>
          </cell>
        </row>
        <row r="4990">
          <cell r="G4990" t="str">
            <v>FALTA</v>
          </cell>
          <cell r="H4990" t="str">
            <v>006612</v>
          </cell>
          <cell r="AP4990" t="str">
            <v>PAGO</v>
          </cell>
          <cell r="AQ4990">
            <v>26.88</v>
          </cell>
          <cell r="AR4990">
            <v>0</v>
          </cell>
          <cell r="AS4990">
            <v>26.88</v>
          </cell>
          <cell r="BA4990" t="str">
            <v>MECANICA</v>
          </cell>
        </row>
        <row r="4991">
          <cell r="G4991" t="str">
            <v>SEPARADO</v>
          </cell>
          <cell r="H4991" t="str">
            <v>006612</v>
          </cell>
          <cell r="AP4991" t="str">
            <v>PA</v>
          </cell>
          <cell r="AQ4991">
            <v>26.88</v>
          </cell>
          <cell r="AR4991">
            <v>0</v>
          </cell>
          <cell r="AS4991">
            <v>26.88</v>
          </cell>
          <cell r="BA4991" t="str">
            <v>MECANICA</v>
          </cell>
        </row>
        <row r="4992">
          <cell r="G4992" t="str">
            <v>FALTA</v>
          </cell>
          <cell r="H4992" t="str">
            <v>006612</v>
          </cell>
          <cell r="AP4992" t="str">
            <v>PAGO</v>
          </cell>
          <cell r="AQ4992">
            <v>4.1500000000000004</v>
          </cell>
          <cell r="AR4992">
            <v>0</v>
          </cell>
          <cell r="AS4992">
            <v>8.3000000000000007</v>
          </cell>
          <cell r="BA4992" t="str">
            <v>MECANICA</v>
          </cell>
        </row>
        <row r="4993">
          <cell r="G4993" t="str">
            <v>SEPARADO</v>
          </cell>
          <cell r="H4993" t="str">
            <v>006612</v>
          </cell>
          <cell r="AP4993" t="str">
            <v>PA</v>
          </cell>
          <cell r="AQ4993">
            <v>1.1000000000000001</v>
          </cell>
          <cell r="AR4993">
            <v>0</v>
          </cell>
          <cell r="AS4993">
            <v>2.2000000000000002</v>
          </cell>
          <cell r="BA4993" t="str">
            <v>KANBAN</v>
          </cell>
        </row>
        <row r="4994">
          <cell r="G4994" t="str">
            <v>FALTA</v>
          </cell>
          <cell r="H4994" t="str">
            <v>006612</v>
          </cell>
          <cell r="AP4994" t="str">
            <v>PAGO</v>
          </cell>
          <cell r="AQ4994">
            <v>88.15</v>
          </cell>
          <cell r="AR4994">
            <v>0</v>
          </cell>
          <cell r="AS4994">
            <v>88.15</v>
          </cell>
          <cell r="BA4994" t="str">
            <v>MECANICA</v>
          </cell>
        </row>
        <row r="4995">
          <cell r="G4995" t="str">
            <v>SEPARADO</v>
          </cell>
          <cell r="H4995" t="str">
            <v>006612</v>
          </cell>
          <cell r="AP4995" t="str">
            <v>PAGO</v>
          </cell>
          <cell r="AQ4995">
            <v>62.82</v>
          </cell>
          <cell r="AR4995">
            <v>0</v>
          </cell>
          <cell r="AS4995">
            <v>62.82</v>
          </cell>
          <cell r="BA4995" t="str">
            <v>MECANICA</v>
          </cell>
        </row>
        <row r="4996">
          <cell r="G4996" t="str">
            <v>FALTA</v>
          </cell>
          <cell r="H4996" t="str">
            <v>006612</v>
          </cell>
          <cell r="AP4996" t="str">
            <v>PAGO</v>
          </cell>
          <cell r="AQ4996">
            <v>27.95</v>
          </cell>
          <cell r="AR4996">
            <v>6.5000000000000002E-2</v>
          </cell>
          <cell r="AS4996">
            <v>29.766749999999998</v>
          </cell>
          <cell r="BA4996" t="str">
            <v>ELETRICA</v>
          </cell>
        </row>
        <row r="4997">
          <cell r="G4997" t="str">
            <v>SEPARADO</v>
          </cell>
          <cell r="H4997" t="str">
            <v>006612</v>
          </cell>
          <cell r="AP4997" t="str">
            <v>PAGO</v>
          </cell>
          <cell r="AQ4997">
            <v>1.02</v>
          </cell>
          <cell r="AR4997">
            <v>9.7500000000000003E-2</v>
          </cell>
          <cell r="AS4997">
            <v>3.3583500000000002</v>
          </cell>
          <cell r="BA4997" t="str">
            <v>ELETRICA</v>
          </cell>
        </row>
        <row r="4998">
          <cell r="G4998" t="str">
            <v>SEPARADO</v>
          </cell>
          <cell r="H4998" t="str">
            <v>006612</v>
          </cell>
          <cell r="AP4998" t="str">
            <v>PA</v>
          </cell>
          <cell r="AQ4998">
            <v>0</v>
          </cell>
          <cell r="AS4998">
            <v>0</v>
          </cell>
          <cell r="BA4998" t="str">
            <v>ELETRICA</v>
          </cell>
        </row>
        <row r="4999">
          <cell r="G4999" t="str">
            <v>SEPARADO</v>
          </cell>
          <cell r="H4999" t="str">
            <v>006612</v>
          </cell>
          <cell r="AP4999" t="str">
            <v>PA</v>
          </cell>
          <cell r="AQ4999">
            <v>10.2811</v>
          </cell>
          <cell r="AS4999">
            <v>5.1405500000000002</v>
          </cell>
          <cell r="BA4999" t="str">
            <v>KANBAN</v>
          </cell>
        </row>
        <row r="5000">
          <cell r="G5000" t="str">
            <v>FALTA</v>
          </cell>
          <cell r="H5000" t="str">
            <v>006612</v>
          </cell>
          <cell r="AP5000" t="str">
            <v>PAGO</v>
          </cell>
          <cell r="AQ5000">
            <v>40.83</v>
          </cell>
          <cell r="AR5000">
            <v>9.7500000000000003E-2</v>
          </cell>
          <cell r="AS5000">
            <v>44.810924999999997</v>
          </cell>
          <cell r="BA5000" t="e">
            <v>#N/A</v>
          </cell>
        </row>
        <row r="5001">
          <cell r="G5001" t="str">
            <v>SEPARADO</v>
          </cell>
          <cell r="H5001" t="str">
            <v>006612</v>
          </cell>
          <cell r="AP5001" t="str">
            <v>FATURAMENTO</v>
          </cell>
          <cell r="AQ5001">
            <v>27.02</v>
          </cell>
          <cell r="AR5001">
            <v>0</v>
          </cell>
          <cell r="AS5001">
            <v>27.02</v>
          </cell>
          <cell r="BA5001" t="e">
            <v>#N/A</v>
          </cell>
        </row>
        <row r="5002">
          <cell r="G5002" t="str">
            <v>SEPARADO</v>
          </cell>
          <cell r="H5002" t="str">
            <v>006612</v>
          </cell>
          <cell r="AP5002" t="str">
            <v>PA</v>
          </cell>
          <cell r="AQ5002">
            <v>48.61</v>
          </cell>
          <cell r="AS5002">
            <v>97.22</v>
          </cell>
          <cell r="BA5002" t="str">
            <v>ELETRICA</v>
          </cell>
        </row>
        <row r="5003">
          <cell r="G5003" t="str">
            <v>SEPARADO</v>
          </cell>
          <cell r="H5003" t="str">
            <v>006612</v>
          </cell>
          <cell r="AP5003" t="str">
            <v>PA</v>
          </cell>
          <cell r="AQ5003">
            <v>30.94</v>
          </cell>
          <cell r="AR5003">
            <v>6.5000000000000002E-2</v>
          </cell>
          <cell r="AS5003">
            <v>32.951100000000004</v>
          </cell>
          <cell r="BA5003" t="e">
            <v>#N/A</v>
          </cell>
        </row>
        <row r="5004">
          <cell r="G5004" t="str">
            <v>SEPARADO</v>
          </cell>
          <cell r="H5004" t="str">
            <v>006612</v>
          </cell>
          <cell r="AP5004" t="str">
            <v>PA</v>
          </cell>
          <cell r="AQ5004">
            <v>5.86</v>
          </cell>
          <cell r="AR5004">
            <v>0</v>
          </cell>
          <cell r="AS5004">
            <v>23.44</v>
          </cell>
          <cell r="BA5004" t="e">
            <v>#N/A</v>
          </cell>
        </row>
        <row r="5005">
          <cell r="G5005" t="str">
            <v>FALTA</v>
          </cell>
          <cell r="H5005" t="str">
            <v>006612</v>
          </cell>
          <cell r="AP5005" t="str">
            <v>FATURAMENTO</v>
          </cell>
          <cell r="AQ5005">
            <v>842.74</v>
          </cell>
          <cell r="AR5005">
            <v>9.7500000000000003E-2</v>
          </cell>
          <cell r="AS5005">
            <v>924.90715</v>
          </cell>
          <cell r="BA5005" t="e">
            <v>#N/A</v>
          </cell>
        </row>
        <row r="5006">
          <cell r="G5006" t="str">
            <v>SEPARADO</v>
          </cell>
          <cell r="H5006" t="str">
            <v>006612</v>
          </cell>
          <cell r="AP5006" t="str">
            <v>PA</v>
          </cell>
          <cell r="AQ5006">
            <v>466.33</v>
          </cell>
          <cell r="AR5006">
            <v>0</v>
          </cell>
          <cell r="AS5006">
            <v>466.33</v>
          </cell>
          <cell r="BA5006" t="e">
            <v>#N/A</v>
          </cell>
        </row>
        <row r="5007">
          <cell r="G5007" t="str">
            <v>FALTA</v>
          </cell>
          <cell r="H5007" t="str">
            <v>006612</v>
          </cell>
          <cell r="AP5007" t="str">
            <v>PAGO</v>
          </cell>
          <cell r="AQ5007">
            <v>5.55</v>
          </cell>
          <cell r="AR5007">
            <v>9.7500000000000003E-2</v>
          </cell>
          <cell r="AS5007">
            <v>6.0911249999999999</v>
          </cell>
          <cell r="BA5007" t="str">
            <v>SHEET METAL</v>
          </cell>
        </row>
        <row r="5008">
          <cell r="G5008" t="str">
            <v>FALTA</v>
          </cell>
          <cell r="H5008" t="str">
            <v>006612</v>
          </cell>
          <cell r="AP5008" t="str">
            <v>PAGO</v>
          </cell>
          <cell r="AQ5008">
            <v>9.33</v>
          </cell>
          <cell r="AR5008">
            <v>9.7500000000000003E-2</v>
          </cell>
          <cell r="AS5008">
            <v>10.239675</v>
          </cell>
          <cell r="BA5008" t="str">
            <v>ELETRICA</v>
          </cell>
        </row>
        <row r="5009">
          <cell r="G5009" t="str">
            <v>FALTA</v>
          </cell>
          <cell r="H5009" t="str">
            <v>006612</v>
          </cell>
          <cell r="AP5009" t="str">
            <v>PAGO</v>
          </cell>
          <cell r="AQ5009">
            <v>40.97</v>
          </cell>
          <cell r="AR5009">
            <v>9.7500000000000003E-2</v>
          </cell>
          <cell r="AS5009">
            <v>44.964574999999996</v>
          </cell>
          <cell r="BA5009" t="str">
            <v>ELETRICA</v>
          </cell>
        </row>
        <row r="5010">
          <cell r="G5010" t="str">
            <v>FÁBRICA</v>
          </cell>
          <cell r="H5010" t="str">
            <v>006612</v>
          </cell>
          <cell r="AP5010" t="str">
            <v>PA</v>
          </cell>
          <cell r="AQ5010">
            <v>25.7</v>
          </cell>
          <cell r="AS5010">
            <v>25.7</v>
          </cell>
          <cell r="BA5010" t="str">
            <v>ELETRICA</v>
          </cell>
        </row>
        <row r="5011">
          <cell r="G5011" t="str">
            <v>SEPARADO</v>
          </cell>
          <cell r="H5011" t="str">
            <v>006612</v>
          </cell>
          <cell r="AP5011" t="str">
            <v>PA</v>
          </cell>
          <cell r="AQ5011">
            <v>2.4971000000000001</v>
          </cell>
          <cell r="AR5011">
            <v>0</v>
          </cell>
          <cell r="AS5011">
            <v>60.679530000000007</v>
          </cell>
          <cell r="BA5011" t="e">
            <v>#N/A</v>
          </cell>
        </row>
        <row r="5012">
          <cell r="G5012" t="str">
            <v>SEPARADO</v>
          </cell>
          <cell r="H5012" t="str">
            <v>006612</v>
          </cell>
          <cell r="AP5012" t="str">
            <v>PA</v>
          </cell>
          <cell r="AQ5012">
            <v>16.100000000000001</v>
          </cell>
          <cell r="AS5012">
            <v>16.100000000000001</v>
          </cell>
          <cell r="BA5012" t="str">
            <v>KANBAN</v>
          </cell>
        </row>
        <row r="5013">
          <cell r="G5013" t="str">
            <v>SEPARADO</v>
          </cell>
          <cell r="H5013" t="str">
            <v>006612</v>
          </cell>
          <cell r="AP5013" t="str">
            <v>PA</v>
          </cell>
          <cell r="AQ5013">
            <v>16.39</v>
          </cell>
          <cell r="AS5013">
            <v>16.39</v>
          </cell>
          <cell r="BA5013" t="str">
            <v>KANBAN</v>
          </cell>
        </row>
        <row r="5014">
          <cell r="G5014" t="str">
            <v>FALTA</v>
          </cell>
          <cell r="H5014" t="str">
            <v>006612</v>
          </cell>
          <cell r="AP5014" t="str">
            <v>PAGO</v>
          </cell>
          <cell r="AQ5014">
            <v>1.9</v>
          </cell>
          <cell r="AR5014">
            <v>9.7500000000000003E-2</v>
          </cell>
          <cell r="AS5014">
            <v>14.596749999999998</v>
          </cell>
          <cell r="BA5014" t="e">
            <v>#N/A</v>
          </cell>
        </row>
        <row r="5015">
          <cell r="G5015" t="str">
            <v>RETIRADO</v>
          </cell>
          <cell r="H5015" t="str">
            <v>006612</v>
          </cell>
          <cell r="AP5015" t="str">
            <v>PAGO</v>
          </cell>
          <cell r="AQ5015">
            <v>7.42</v>
          </cell>
          <cell r="AR5015">
            <v>9.7500000000000003E-2</v>
          </cell>
          <cell r="AS5015">
            <v>8.1434499999999996</v>
          </cell>
          <cell r="BA5015" t="e">
            <v>#N/A</v>
          </cell>
        </row>
        <row r="5016">
          <cell r="G5016" t="str">
            <v>SEPARADO</v>
          </cell>
          <cell r="H5016" t="str">
            <v>006612</v>
          </cell>
          <cell r="AP5016" t="str">
            <v>PAGO</v>
          </cell>
          <cell r="AQ5016">
            <v>2.0099999999999998</v>
          </cell>
          <cell r="AR5016">
            <v>9.7500000000000003E-2</v>
          </cell>
          <cell r="AS5016">
            <v>2.2059749999999996</v>
          </cell>
          <cell r="BA5016" t="e">
            <v>#N/A</v>
          </cell>
        </row>
        <row r="5017">
          <cell r="G5017" t="str">
            <v>SEPARADO</v>
          </cell>
          <cell r="H5017" t="str">
            <v>006612</v>
          </cell>
          <cell r="AP5017" t="str">
            <v>PAGO</v>
          </cell>
          <cell r="AQ5017">
            <v>1.38</v>
          </cell>
          <cell r="AR5017">
            <v>9.7500000000000003E-2</v>
          </cell>
          <cell r="AS5017">
            <v>3.0290999999999997</v>
          </cell>
          <cell r="BA5017" t="e">
            <v>#N/A</v>
          </cell>
        </row>
        <row r="5018">
          <cell r="G5018" t="str">
            <v>FALTA</v>
          </cell>
          <cell r="H5018" t="str">
            <v>006612</v>
          </cell>
          <cell r="AP5018" t="str">
            <v>PAGO</v>
          </cell>
          <cell r="AQ5018">
            <v>2.06</v>
          </cell>
          <cell r="AR5018">
            <v>9.7500000000000003E-2</v>
          </cell>
          <cell r="AS5018">
            <v>2.26085</v>
          </cell>
          <cell r="BA5018" t="e">
            <v>#N/A</v>
          </cell>
        </row>
        <row r="5019">
          <cell r="G5019" t="str">
            <v>SEPARADO</v>
          </cell>
          <cell r="H5019" t="str">
            <v>006612</v>
          </cell>
          <cell r="AP5019" t="str">
            <v>PA</v>
          </cell>
          <cell r="AQ5019">
            <v>170.95160000000001</v>
          </cell>
          <cell r="AR5019">
            <v>0</v>
          </cell>
          <cell r="AS5019">
            <v>34.190320000000007</v>
          </cell>
          <cell r="BA5019" t="str">
            <v>ELETRICA</v>
          </cell>
        </row>
        <row r="5020">
          <cell r="G5020" t="str">
            <v>FALTA</v>
          </cell>
          <cell r="H5020" t="str">
            <v>006612</v>
          </cell>
          <cell r="AP5020" t="str">
            <v>PAGO</v>
          </cell>
          <cell r="AQ5020">
            <v>92.68</v>
          </cell>
          <cell r="AR5020">
            <v>9.7500000000000003E-2</v>
          </cell>
          <cell r="AS5020">
            <v>101.7163</v>
          </cell>
          <cell r="BA5020" t="str">
            <v>ELETRICA</v>
          </cell>
        </row>
        <row r="5021">
          <cell r="G5021" t="str">
            <v>FALTA</v>
          </cell>
          <cell r="H5021" t="str">
            <v>006612</v>
          </cell>
          <cell r="AP5021" t="str">
            <v>PAGO</v>
          </cell>
          <cell r="AQ5021">
            <v>756.87</v>
          </cell>
          <cell r="AR5021">
            <v>3.2500000000000001E-2</v>
          </cell>
          <cell r="AS5021">
            <v>1562.9365499999999</v>
          </cell>
          <cell r="BA5021" t="e">
            <v>#N/A</v>
          </cell>
        </row>
        <row r="5022">
          <cell r="G5022" t="str">
            <v>SEPARADO</v>
          </cell>
          <cell r="H5022" t="str">
            <v>006612</v>
          </cell>
          <cell r="AP5022" t="str">
            <v>PA</v>
          </cell>
          <cell r="AQ5022">
            <v>0</v>
          </cell>
          <cell r="AS5022">
            <v>0</v>
          </cell>
          <cell r="BA5022" t="e">
            <v>#N/A</v>
          </cell>
        </row>
        <row r="5023">
          <cell r="G5023" t="str">
            <v>SEPARADO</v>
          </cell>
          <cell r="H5023" t="str">
            <v>006612</v>
          </cell>
          <cell r="AP5023" t="str">
            <v>PA</v>
          </cell>
          <cell r="AQ5023">
            <v>53.25</v>
          </cell>
          <cell r="AS5023">
            <v>53.25</v>
          </cell>
          <cell r="BA5023" t="e">
            <v>#N/A</v>
          </cell>
        </row>
        <row r="5024">
          <cell r="G5024" t="str">
            <v>SEPARADO</v>
          </cell>
          <cell r="H5024" t="str">
            <v>006612</v>
          </cell>
          <cell r="AP5024" t="str">
            <v>PA</v>
          </cell>
          <cell r="AQ5024">
            <v>70.95</v>
          </cell>
          <cell r="AS5024">
            <v>53.212500000000006</v>
          </cell>
          <cell r="BA5024" t="str">
            <v>ELETRICA</v>
          </cell>
        </row>
        <row r="5025">
          <cell r="G5025" t="str">
            <v>SEPARADO</v>
          </cell>
          <cell r="H5025" t="str">
            <v>006612</v>
          </cell>
          <cell r="AP5025" t="str">
            <v>PA</v>
          </cell>
          <cell r="AQ5025">
            <v>0</v>
          </cell>
          <cell r="AS5025">
            <v>0</v>
          </cell>
          <cell r="BA5025" t="e">
            <v>#N/A</v>
          </cell>
        </row>
        <row r="5026">
          <cell r="G5026" t="str">
            <v>FALTA</v>
          </cell>
          <cell r="H5026" t="str">
            <v>006612</v>
          </cell>
          <cell r="AP5026" t="str">
            <v>PAGO</v>
          </cell>
          <cell r="AQ5026">
            <v>28.688400000000001</v>
          </cell>
          <cell r="AR5026">
            <v>9.7500000000000003E-2</v>
          </cell>
          <cell r="AS5026">
            <v>125.94207600000001</v>
          </cell>
          <cell r="BA5026" t="e">
            <v>#N/A</v>
          </cell>
        </row>
        <row r="5027">
          <cell r="G5027" t="str">
            <v>SEPARADO</v>
          </cell>
          <cell r="H5027" t="str">
            <v>006612</v>
          </cell>
          <cell r="AP5027" t="str">
            <v>PA</v>
          </cell>
          <cell r="AQ5027">
            <v>0</v>
          </cell>
          <cell r="AS5027">
            <v>0</v>
          </cell>
          <cell r="BA5027" t="e">
            <v>#N/A</v>
          </cell>
        </row>
        <row r="5028">
          <cell r="G5028" t="str">
            <v>FALTA</v>
          </cell>
          <cell r="H5028" t="str">
            <v>006612</v>
          </cell>
          <cell r="AP5028" t="str">
            <v>FATURAMENTO</v>
          </cell>
          <cell r="AQ5028">
            <v>0</v>
          </cell>
          <cell r="AR5028">
            <v>0</v>
          </cell>
          <cell r="AS5028">
            <v>0</v>
          </cell>
          <cell r="BA5028" t="str">
            <v>ELETRICA</v>
          </cell>
        </row>
        <row r="5029">
          <cell r="G5029" t="str">
            <v>FALTA</v>
          </cell>
          <cell r="H5029" t="str">
            <v>006612</v>
          </cell>
          <cell r="AP5029" t="str">
            <v>FATURAMENTO</v>
          </cell>
          <cell r="AQ5029">
            <v>0</v>
          </cell>
          <cell r="AR5029">
            <v>0</v>
          </cell>
          <cell r="AS5029">
            <v>0</v>
          </cell>
          <cell r="BA5029" t="str">
            <v>SHEET METAL</v>
          </cell>
        </row>
        <row r="5030">
          <cell r="G5030" t="str">
            <v>SEPARADO</v>
          </cell>
          <cell r="H5030" t="str">
            <v>006612</v>
          </cell>
          <cell r="AP5030" t="str">
            <v>FATURAMENTO</v>
          </cell>
          <cell r="AQ5030">
            <v>24.125</v>
          </cell>
          <cell r="AR5030">
            <v>0</v>
          </cell>
          <cell r="AS5030">
            <v>24.125</v>
          </cell>
          <cell r="BA5030" t="e">
            <v>#N/A</v>
          </cell>
        </row>
        <row r="5031">
          <cell r="G5031" t="str">
            <v>SEPARADO</v>
          </cell>
          <cell r="H5031" t="str">
            <v>006612</v>
          </cell>
          <cell r="AP5031" t="str">
            <v>FATURAMENTO</v>
          </cell>
          <cell r="AQ5031">
            <v>24.125</v>
          </cell>
          <cell r="AR5031">
            <v>0</v>
          </cell>
          <cell r="AS5031">
            <v>48.25</v>
          </cell>
          <cell r="BA5031" t="e">
            <v>#N/A</v>
          </cell>
        </row>
        <row r="5032">
          <cell r="G5032" t="str">
            <v>SEPARADO</v>
          </cell>
          <cell r="H5032" t="str">
            <v>006612</v>
          </cell>
          <cell r="AP5032" t="str">
            <v>FATURAMENTO</v>
          </cell>
          <cell r="AQ5032">
            <v>627.25</v>
          </cell>
          <cell r="AR5032">
            <v>0</v>
          </cell>
          <cell r="AS5032">
            <v>627.25</v>
          </cell>
          <cell r="BA5032" t="e">
            <v>#N/A</v>
          </cell>
        </row>
        <row r="5033">
          <cell r="G5033" t="str">
            <v>SEPARADO</v>
          </cell>
          <cell r="H5033" t="str">
            <v>006612</v>
          </cell>
          <cell r="AP5033" t="str">
            <v>PA</v>
          </cell>
          <cell r="AQ5033">
            <v>0</v>
          </cell>
          <cell r="AS5033">
            <v>0</v>
          </cell>
          <cell r="BA5033" t="e">
            <v>#N/A</v>
          </cell>
        </row>
        <row r="5034">
          <cell r="G5034" t="str">
            <v>FALTA</v>
          </cell>
          <cell r="H5034" t="str">
            <v>006612</v>
          </cell>
          <cell r="AP5034" t="str">
            <v>PAGO</v>
          </cell>
          <cell r="AQ5034">
            <v>10</v>
          </cell>
          <cell r="AR5034">
            <v>0</v>
          </cell>
          <cell r="AS5034">
            <v>10</v>
          </cell>
          <cell r="BA5034" t="e">
            <v>#N/A</v>
          </cell>
        </row>
        <row r="5035">
          <cell r="G5035" t="str">
            <v>FALTA</v>
          </cell>
          <cell r="H5035" t="str">
            <v>006612</v>
          </cell>
          <cell r="AP5035" t="str">
            <v>PAGO</v>
          </cell>
          <cell r="AQ5035">
            <v>9.85</v>
          </cell>
          <cell r="AR5035">
            <v>0</v>
          </cell>
          <cell r="AS5035">
            <v>9.85</v>
          </cell>
          <cell r="BA5035" t="e">
            <v>#N/A</v>
          </cell>
        </row>
        <row r="5036">
          <cell r="G5036" t="str">
            <v>FALTA</v>
          </cell>
          <cell r="H5036" t="str">
            <v>006612</v>
          </cell>
          <cell r="AP5036" t="str">
            <v>FATURAMENTO</v>
          </cell>
          <cell r="AQ5036">
            <v>995.11</v>
          </cell>
          <cell r="AR5036">
            <v>6.5000000000000002E-2</v>
          </cell>
          <cell r="AS5036">
            <v>1059.79215</v>
          </cell>
          <cell r="BA5036" t="str">
            <v>ELETRICA</v>
          </cell>
        </row>
        <row r="5037">
          <cell r="G5037" t="str">
            <v>SEPARADO</v>
          </cell>
          <cell r="H5037" t="str">
            <v>006614</v>
          </cell>
          <cell r="AP5037" t="str">
            <v>PA</v>
          </cell>
          <cell r="AQ5037">
            <v>210.79</v>
          </cell>
          <cell r="AS5037">
            <v>210.79</v>
          </cell>
          <cell r="BA5037" t="str">
            <v>ELETRICA</v>
          </cell>
        </row>
        <row r="5038">
          <cell r="G5038" t="str">
            <v>SEPARADO</v>
          </cell>
          <cell r="H5038" t="str">
            <v>006614</v>
          </cell>
          <cell r="AP5038" t="str">
            <v>PA</v>
          </cell>
          <cell r="AQ5038">
            <v>0</v>
          </cell>
          <cell r="AS5038">
            <v>0</v>
          </cell>
          <cell r="BA5038" t="e">
            <v>#N/A</v>
          </cell>
        </row>
        <row r="5039">
          <cell r="G5039" t="str">
            <v>SEPARADO</v>
          </cell>
          <cell r="H5039" t="str">
            <v>006614</v>
          </cell>
          <cell r="AP5039" t="str">
            <v>PA</v>
          </cell>
          <cell r="AQ5039">
            <v>53.25</v>
          </cell>
          <cell r="AS5039">
            <v>149.1</v>
          </cell>
          <cell r="BA5039" t="e">
            <v>#N/A</v>
          </cell>
        </row>
        <row r="5040">
          <cell r="G5040" t="str">
            <v>FALTA</v>
          </cell>
          <cell r="H5040" t="str">
            <v>006614</v>
          </cell>
          <cell r="AP5040" t="str">
            <v>PAGO</v>
          </cell>
          <cell r="AQ5040">
            <v>26.9</v>
          </cell>
          <cell r="AR5040">
            <v>0</v>
          </cell>
          <cell r="AS5040">
            <v>53.8</v>
          </cell>
          <cell r="BA5040" t="str">
            <v>ELETRICA</v>
          </cell>
        </row>
        <row r="5041">
          <cell r="G5041" t="str">
            <v>SEPARADO</v>
          </cell>
          <cell r="H5041" t="str">
            <v>006614</v>
          </cell>
          <cell r="AP5041" t="str">
            <v>FATURAMENTO</v>
          </cell>
          <cell r="AQ5041">
            <v>33.774999999999999</v>
          </cell>
          <cell r="AR5041">
            <v>0</v>
          </cell>
          <cell r="AS5041">
            <v>135.1</v>
          </cell>
          <cell r="BA5041">
            <v>0</v>
          </cell>
        </row>
        <row r="5042">
          <cell r="G5042" t="str">
            <v>FALTA</v>
          </cell>
          <cell r="H5042" t="str">
            <v>006614</v>
          </cell>
          <cell r="AP5042" t="str">
            <v>PAGO</v>
          </cell>
          <cell r="AQ5042">
            <v>26.88</v>
          </cell>
          <cell r="AR5042">
            <v>0</v>
          </cell>
          <cell r="AS5042">
            <v>26.88</v>
          </cell>
          <cell r="BA5042" t="str">
            <v>MECANICA</v>
          </cell>
        </row>
        <row r="5043">
          <cell r="G5043" t="str">
            <v>SEPARADO</v>
          </cell>
          <cell r="H5043" t="str">
            <v>006614</v>
          </cell>
          <cell r="AP5043" t="str">
            <v>PA</v>
          </cell>
          <cell r="AQ5043">
            <v>0</v>
          </cell>
          <cell r="AS5043">
            <v>0</v>
          </cell>
          <cell r="BA5043" t="e">
            <v>#N/A</v>
          </cell>
        </row>
        <row r="5044">
          <cell r="G5044" t="str">
            <v>KANBAN</v>
          </cell>
          <cell r="H5044" t="str">
            <v>006614</v>
          </cell>
          <cell r="AP5044" t="str">
            <v>PA</v>
          </cell>
          <cell r="AQ5044">
            <v>1.1499999999999999</v>
          </cell>
          <cell r="AS5044">
            <v>23</v>
          </cell>
          <cell r="BA5044" t="e">
            <v>#N/A</v>
          </cell>
        </row>
        <row r="5045">
          <cell r="G5045" t="str">
            <v>FALTA</v>
          </cell>
          <cell r="H5045" t="str">
            <v>006614</v>
          </cell>
          <cell r="AP5045" t="str">
            <v>FATURAMENTO</v>
          </cell>
          <cell r="AQ5045">
            <v>24.125</v>
          </cell>
          <cell r="AR5045">
            <v>0</v>
          </cell>
          <cell r="AS5045">
            <v>48.25</v>
          </cell>
          <cell r="BA5045" t="str">
            <v>MECANICA</v>
          </cell>
        </row>
        <row r="5046">
          <cell r="G5046" t="str">
            <v>SEPARADO</v>
          </cell>
          <cell r="H5046" t="str">
            <v>006614</v>
          </cell>
          <cell r="AP5046" t="str">
            <v>PA</v>
          </cell>
          <cell r="AQ5046">
            <v>8548.9321</v>
          </cell>
          <cell r="AS5046">
            <v>8548.9321</v>
          </cell>
          <cell r="BA5046" t="str">
            <v>ELETRICA</v>
          </cell>
        </row>
        <row r="5047">
          <cell r="G5047" t="str">
            <v>FALTA</v>
          </cell>
          <cell r="H5047" t="str">
            <v>006614</v>
          </cell>
          <cell r="AP5047" t="str">
            <v>PAGO</v>
          </cell>
          <cell r="AQ5047">
            <v>4.1500000000000004</v>
          </cell>
          <cell r="AR5047">
            <v>0</v>
          </cell>
          <cell r="AS5047">
            <v>16.600000000000001</v>
          </cell>
          <cell r="BA5047" t="str">
            <v>MECANICA</v>
          </cell>
        </row>
        <row r="5048">
          <cell r="G5048" t="str">
            <v>SEPARADO</v>
          </cell>
          <cell r="H5048" t="str">
            <v>006614</v>
          </cell>
          <cell r="AP5048" t="str">
            <v>PAGO</v>
          </cell>
          <cell r="AQ5048">
            <v>28</v>
          </cell>
          <cell r="AR5048">
            <v>6.5000000000000002E-2</v>
          </cell>
          <cell r="AS5048">
            <v>29.82</v>
          </cell>
          <cell r="BA5048" t="str">
            <v>MECANICA</v>
          </cell>
        </row>
        <row r="5049">
          <cell r="G5049" t="str">
            <v>FÁBRICA</v>
          </cell>
          <cell r="H5049" t="str">
            <v>006614</v>
          </cell>
          <cell r="AP5049" t="str">
            <v>PA</v>
          </cell>
          <cell r="AQ5049">
            <v>5</v>
          </cell>
          <cell r="AR5049">
            <v>0</v>
          </cell>
          <cell r="AS5049">
            <v>5</v>
          </cell>
          <cell r="BA5049" t="str">
            <v>MECANICA</v>
          </cell>
        </row>
        <row r="5050">
          <cell r="G5050" t="str">
            <v>FÁBRICA</v>
          </cell>
          <cell r="H5050" t="str">
            <v>006614</v>
          </cell>
          <cell r="AP5050" t="str">
            <v>PA</v>
          </cell>
          <cell r="AQ5050">
            <v>6</v>
          </cell>
          <cell r="AR5050">
            <v>0</v>
          </cell>
          <cell r="AS5050">
            <v>6</v>
          </cell>
          <cell r="BA5050" t="str">
            <v>MECANICA</v>
          </cell>
        </row>
        <row r="5051">
          <cell r="G5051" t="str">
            <v>KANBAN</v>
          </cell>
          <cell r="H5051" t="str">
            <v>006614</v>
          </cell>
          <cell r="AP5051" t="str">
            <v>PA</v>
          </cell>
          <cell r="AQ5051">
            <v>102.78</v>
          </cell>
          <cell r="AS5051">
            <v>61.667999999999999</v>
          </cell>
          <cell r="BA5051" t="str">
            <v>KANBAN</v>
          </cell>
        </row>
        <row r="5052">
          <cell r="G5052" t="str">
            <v>KANBAN</v>
          </cell>
          <cell r="H5052" t="str">
            <v>006614</v>
          </cell>
          <cell r="AP5052" t="str">
            <v>PA</v>
          </cell>
          <cell r="AQ5052">
            <v>138.6</v>
          </cell>
          <cell r="AS5052">
            <v>83.16</v>
          </cell>
          <cell r="BA5052" t="str">
            <v>KANBAN</v>
          </cell>
        </row>
        <row r="5053">
          <cell r="G5053" t="str">
            <v>SEPARADO</v>
          </cell>
          <cell r="H5053" t="str">
            <v>006614</v>
          </cell>
          <cell r="AP5053" t="str">
            <v>PA</v>
          </cell>
          <cell r="AQ5053">
            <v>25322.58</v>
          </cell>
          <cell r="AR5053">
            <v>0</v>
          </cell>
          <cell r="AS5053">
            <v>25322.58</v>
          </cell>
          <cell r="BA5053" t="str">
            <v>MOTOR</v>
          </cell>
        </row>
        <row r="5054">
          <cell r="G5054" t="str">
            <v>SEPARADO</v>
          </cell>
          <cell r="H5054" t="str">
            <v>006614</v>
          </cell>
          <cell r="AP5054" t="str">
            <v>PA</v>
          </cell>
          <cell r="AQ5054">
            <v>10554.29</v>
          </cell>
          <cell r="AR5054">
            <v>0</v>
          </cell>
          <cell r="AS5054">
            <v>10554.29</v>
          </cell>
          <cell r="BA5054" t="str">
            <v>ALTERNADOR</v>
          </cell>
        </row>
        <row r="5055">
          <cell r="G5055" t="str">
            <v>FALTA</v>
          </cell>
          <cell r="H5055" t="str">
            <v>006614</v>
          </cell>
          <cell r="AP5055" t="str">
            <v>FATURAMENTO</v>
          </cell>
          <cell r="AQ5055">
            <v>900</v>
          </cell>
          <cell r="AR5055">
            <v>3.2500000000000001E-2</v>
          </cell>
          <cell r="AS5055">
            <v>929.25</v>
          </cell>
          <cell r="BA5055" t="e">
            <v>#N/A</v>
          </cell>
        </row>
        <row r="5056">
          <cell r="G5056" t="str">
            <v>SEPARADO</v>
          </cell>
          <cell r="H5056" t="str">
            <v>006614</v>
          </cell>
          <cell r="AP5056" t="str">
            <v>PA</v>
          </cell>
          <cell r="AQ5056">
            <v>48</v>
          </cell>
          <cell r="AR5056">
            <v>0</v>
          </cell>
          <cell r="AS5056">
            <v>48</v>
          </cell>
          <cell r="BA5056" t="str">
            <v>SHEET METAL</v>
          </cell>
        </row>
        <row r="5057">
          <cell r="G5057" t="str">
            <v>SEPARADO</v>
          </cell>
          <cell r="H5057" t="str">
            <v>006614</v>
          </cell>
          <cell r="AP5057" t="str">
            <v>FATURAMENTO</v>
          </cell>
          <cell r="AQ5057">
            <v>72.375</v>
          </cell>
          <cell r="AR5057">
            <v>0</v>
          </cell>
          <cell r="AS5057">
            <v>72.375</v>
          </cell>
          <cell r="BA5057" t="str">
            <v>MECANICA</v>
          </cell>
        </row>
        <row r="5058">
          <cell r="G5058" t="str">
            <v>FALTA</v>
          </cell>
          <cell r="H5058" t="str">
            <v>006614</v>
          </cell>
          <cell r="AP5058" t="str">
            <v>FATURAMENTO</v>
          </cell>
          <cell r="AQ5058">
            <v>33.774999999999999</v>
          </cell>
          <cell r="AR5058">
            <v>0</v>
          </cell>
          <cell r="AS5058">
            <v>67.55</v>
          </cell>
          <cell r="BA5058" t="str">
            <v>MECANICA</v>
          </cell>
        </row>
        <row r="5059">
          <cell r="G5059" t="str">
            <v>FALTA</v>
          </cell>
          <cell r="H5059" t="str">
            <v>006614</v>
          </cell>
          <cell r="AP5059" t="str">
            <v>PAGO</v>
          </cell>
          <cell r="AQ5059">
            <v>1563.79</v>
          </cell>
          <cell r="AR5059">
            <v>0</v>
          </cell>
          <cell r="AS5059">
            <v>1563.79</v>
          </cell>
          <cell r="BA5059" t="str">
            <v>MECANICA</v>
          </cell>
        </row>
        <row r="5060">
          <cell r="G5060" t="str">
            <v>FALTA</v>
          </cell>
          <cell r="H5060" t="str">
            <v>006614</v>
          </cell>
          <cell r="AP5060" t="str">
            <v>FATURAMENTO</v>
          </cell>
          <cell r="AQ5060">
            <v>33.774999999999999</v>
          </cell>
          <cell r="AR5060">
            <v>0</v>
          </cell>
          <cell r="AS5060">
            <v>67.55</v>
          </cell>
          <cell r="BA5060" t="str">
            <v>MECANICA</v>
          </cell>
        </row>
        <row r="5061">
          <cell r="G5061" t="str">
            <v>SEPARADO</v>
          </cell>
          <cell r="H5061" t="str">
            <v>006614</v>
          </cell>
          <cell r="AP5061" t="str">
            <v>FATURAMENTO</v>
          </cell>
          <cell r="AQ5061">
            <v>33.774999999999999</v>
          </cell>
          <cell r="AR5061">
            <v>0</v>
          </cell>
          <cell r="AS5061">
            <v>33.774999999999999</v>
          </cell>
          <cell r="BA5061" t="str">
            <v>SHEET METAL</v>
          </cell>
        </row>
        <row r="5062">
          <cell r="G5062" t="str">
            <v>FALTA</v>
          </cell>
          <cell r="H5062" t="str">
            <v>006614</v>
          </cell>
          <cell r="AP5062" t="str">
            <v>PAGO</v>
          </cell>
          <cell r="AQ5062">
            <v>145</v>
          </cell>
          <cell r="AR5062">
            <v>0</v>
          </cell>
          <cell r="AS5062">
            <v>145</v>
          </cell>
          <cell r="BA5062" t="str">
            <v>SHEET METAL</v>
          </cell>
        </row>
        <row r="5063">
          <cell r="G5063" t="str">
            <v>FALTA</v>
          </cell>
          <cell r="H5063" t="str">
            <v>006614</v>
          </cell>
          <cell r="AP5063" t="str">
            <v>PAGO</v>
          </cell>
          <cell r="AQ5063">
            <v>450</v>
          </cell>
          <cell r="AR5063">
            <v>0</v>
          </cell>
          <cell r="AS5063">
            <v>450</v>
          </cell>
          <cell r="BA5063" t="str">
            <v>ELETRICA</v>
          </cell>
        </row>
        <row r="5064">
          <cell r="G5064" t="str">
            <v>SEPARADO</v>
          </cell>
          <cell r="H5064" t="str">
            <v>006614</v>
          </cell>
          <cell r="AP5064" t="str">
            <v>FATURAMENTO</v>
          </cell>
          <cell r="AQ5064">
            <v>96.5</v>
          </cell>
          <cell r="AR5064">
            <v>0</v>
          </cell>
          <cell r="AS5064">
            <v>96.5</v>
          </cell>
          <cell r="BA5064" t="e">
            <v>#N/A</v>
          </cell>
        </row>
        <row r="5065">
          <cell r="G5065" t="str">
            <v>SEPARADO</v>
          </cell>
          <cell r="H5065" t="str">
            <v>006614</v>
          </cell>
          <cell r="AP5065" t="str">
            <v>FATURAMENTO</v>
          </cell>
          <cell r="AQ5065">
            <v>91.674999999999997</v>
          </cell>
          <cell r="AR5065">
            <v>0</v>
          </cell>
          <cell r="AS5065">
            <v>91.674999999999997</v>
          </cell>
          <cell r="BA5065" t="e">
            <v>#N/A</v>
          </cell>
        </row>
        <row r="5066">
          <cell r="G5066" t="str">
            <v>FALTA</v>
          </cell>
          <cell r="H5066" t="str">
            <v>006614</v>
          </cell>
          <cell r="AP5066" t="str">
            <v>FATURAMENTO</v>
          </cell>
          <cell r="AQ5066">
            <v>3377.5</v>
          </cell>
          <cell r="AR5066">
            <v>0</v>
          </cell>
          <cell r="AS5066">
            <v>3377.5</v>
          </cell>
          <cell r="BA5066" t="str">
            <v>CARENAGEM</v>
          </cell>
        </row>
        <row r="5067">
          <cell r="G5067" t="str">
            <v>SEPARADO</v>
          </cell>
          <cell r="H5067" t="str">
            <v>006614</v>
          </cell>
          <cell r="AP5067" t="str">
            <v>PAGO</v>
          </cell>
          <cell r="AQ5067">
            <v>1363.04</v>
          </cell>
          <cell r="AR5067">
            <v>6.5000000000000002E-2</v>
          </cell>
          <cell r="AS5067">
            <v>1451.6376</v>
          </cell>
          <cell r="BA5067" t="str">
            <v>MECANICA</v>
          </cell>
        </row>
        <row r="5068">
          <cell r="G5068" t="str">
            <v>SEPARADO</v>
          </cell>
          <cell r="H5068" t="str">
            <v>006614</v>
          </cell>
          <cell r="AP5068" t="str">
            <v>PAGO</v>
          </cell>
          <cell r="AQ5068">
            <v>772.34</v>
          </cell>
          <cell r="AR5068">
            <v>6.5000000000000002E-2</v>
          </cell>
          <cell r="AS5068">
            <v>822.5421</v>
          </cell>
          <cell r="BA5068" t="str">
            <v>MECANICA</v>
          </cell>
        </row>
        <row r="5069">
          <cell r="G5069" t="str">
            <v>SEPARADO</v>
          </cell>
          <cell r="H5069" t="str">
            <v>006614</v>
          </cell>
          <cell r="AP5069" t="str">
            <v>PAGO</v>
          </cell>
          <cell r="AQ5069">
            <v>209.6</v>
          </cell>
          <cell r="AR5069">
            <v>0</v>
          </cell>
          <cell r="AS5069">
            <v>209.6</v>
          </cell>
          <cell r="BA5069" t="str">
            <v>ELETRICA</v>
          </cell>
        </row>
        <row r="5070">
          <cell r="G5070" t="str">
            <v>SEPARADO</v>
          </cell>
          <cell r="H5070" t="str">
            <v>006614</v>
          </cell>
          <cell r="AP5070" t="str">
            <v>PA</v>
          </cell>
          <cell r="AQ5070">
            <v>441</v>
          </cell>
          <cell r="AR5070">
            <v>0</v>
          </cell>
          <cell r="AS5070">
            <v>441</v>
          </cell>
          <cell r="BA5070" t="str">
            <v>MECANICA</v>
          </cell>
        </row>
        <row r="5071">
          <cell r="G5071" t="str">
            <v>FALTA</v>
          </cell>
          <cell r="H5071" t="str">
            <v>006614</v>
          </cell>
          <cell r="AP5071" t="str">
            <v>PAGO</v>
          </cell>
          <cell r="AQ5071">
            <v>900</v>
          </cell>
          <cell r="AR5071">
            <v>3.2500000000000001E-2</v>
          </cell>
          <cell r="AS5071">
            <v>929.25</v>
          </cell>
          <cell r="BA5071" t="str">
            <v>MECANICA</v>
          </cell>
        </row>
        <row r="5072">
          <cell r="G5072" t="str">
            <v>FALTA</v>
          </cell>
          <cell r="H5072" t="str">
            <v>006614</v>
          </cell>
          <cell r="AP5072" t="str">
            <v>FATURAMENTO</v>
          </cell>
          <cell r="AQ5072">
            <v>965</v>
          </cell>
          <cell r="AR5072">
            <v>0</v>
          </cell>
          <cell r="AS5072">
            <v>965</v>
          </cell>
          <cell r="BA5072" t="str">
            <v>BASE</v>
          </cell>
        </row>
        <row r="5073">
          <cell r="G5073" t="str">
            <v>FALTA</v>
          </cell>
          <cell r="H5073" t="str">
            <v>006614</v>
          </cell>
          <cell r="AP5073" t="str">
            <v>PAGO</v>
          </cell>
          <cell r="AQ5073">
            <v>103.7</v>
          </cell>
          <cell r="AR5073">
            <v>0</v>
          </cell>
          <cell r="AS5073">
            <v>414.8</v>
          </cell>
          <cell r="BA5073" t="str">
            <v>MECANICA</v>
          </cell>
        </row>
        <row r="5074">
          <cell r="G5074" t="str">
            <v>SEPARADO</v>
          </cell>
          <cell r="H5074" t="str">
            <v>006614</v>
          </cell>
          <cell r="AP5074" t="str">
            <v>FATURAMENTO</v>
          </cell>
          <cell r="AQ5074">
            <v>241.25</v>
          </cell>
          <cell r="AR5074">
            <v>0</v>
          </cell>
          <cell r="AS5074">
            <v>241.25</v>
          </cell>
          <cell r="BA5074" t="e">
            <v>#N/A</v>
          </cell>
        </row>
        <row r="5075">
          <cell r="G5075" t="str">
            <v>SEPARADO</v>
          </cell>
          <cell r="H5075" t="str">
            <v>006614</v>
          </cell>
          <cell r="AP5075" t="str">
            <v>FATURAMENTO</v>
          </cell>
          <cell r="AQ5075">
            <v>241.25</v>
          </cell>
          <cell r="AR5075">
            <v>0</v>
          </cell>
          <cell r="AS5075">
            <v>241.25</v>
          </cell>
          <cell r="BA5075" t="e">
            <v>#N/A</v>
          </cell>
        </row>
        <row r="5076">
          <cell r="G5076" t="str">
            <v>FALTA</v>
          </cell>
          <cell r="H5076" t="str">
            <v>006614</v>
          </cell>
          <cell r="AP5076" t="str">
            <v>FATURAMENTO</v>
          </cell>
          <cell r="AQ5076">
            <v>731.47</v>
          </cell>
          <cell r="AR5076">
            <v>0</v>
          </cell>
          <cell r="AS5076">
            <v>731.47</v>
          </cell>
          <cell r="BA5076" t="e">
            <v>#N/A</v>
          </cell>
        </row>
        <row r="5077">
          <cell r="G5077" t="str">
            <v>SEPARADO</v>
          </cell>
          <cell r="H5077" t="str">
            <v>006614</v>
          </cell>
          <cell r="AP5077" t="str">
            <v>PA</v>
          </cell>
          <cell r="AQ5077">
            <v>6.4</v>
          </cell>
          <cell r="AR5077">
            <v>0</v>
          </cell>
          <cell r="AS5077">
            <v>19.200000000000003</v>
          </cell>
          <cell r="BA5077" t="str">
            <v>MECANICA</v>
          </cell>
        </row>
        <row r="5078">
          <cell r="G5078" t="str">
            <v>SEPARADO</v>
          </cell>
          <cell r="H5078" t="str">
            <v>006614</v>
          </cell>
          <cell r="AP5078" t="str">
            <v>FATURAMENTO</v>
          </cell>
          <cell r="AQ5078">
            <v>33.774999999999999</v>
          </cell>
          <cell r="AR5078">
            <v>0</v>
          </cell>
          <cell r="AS5078">
            <v>33.774999999999999</v>
          </cell>
          <cell r="BA5078" t="e">
            <v>#N/A</v>
          </cell>
        </row>
        <row r="5079">
          <cell r="G5079" t="str">
            <v>SEPARADO</v>
          </cell>
          <cell r="H5079" t="str">
            <v>006614</v>
          </cell>
          <cell r="AP5079" t="str">
            <v>FATURAMENTO</v>
          </cell>
          <cell r="AQ5079">
            <v>33.774999999999999</v>
          </cell>
          <cell r="AR5079">
            <v>0</v>
          </cell>
          <cell r="AS5079">
            <v>33.774999999999999</v>
          </cell>
          <cell r="BA5079" t="e">
            <v>#N/A</v>
          </cell>
        </row>
        <row r="5080">
          <cell r="G5080" t="str">
            <v>FALTA</v>
          </cell>
          <cell r="H5080" t="str">
            <v>006614</v>
          </cell>
          <cell r="AP5080" t="str">
            <v>FATURAMENTO</v>
          </cell>
          <cell r="AQ5080">
            <v>24.125</v>
          </cell>
          <cell r="AR5080">
            <v>0</v>
          </cell>
          <cell r="AS5080">
            <v>24.125</v>
          </cell>
          <cell r="BA5080" t="e">
            <v>#N/A</v>
          </cell>
        </row>
        <row r="5081">
          <cell r="G5081" t="str">
            <v>FALTA</v>
          </cell>
          <cell r="H5081" t="str">
            <v>006614</v>
          </cell>
          <cell r="AP5081" t="str">
            <v>FATURAMENTO</v>
          </cell>
          <cell r="AQ5081">
            <v>33.774999999999999</v>
          </cell>
          <cell r="AR5081">
            <v>0</v>
          </cell>
          <cell r="AS5081">
            <v>33.774999999999999</v>
          </cell>
          <cell r="BA5081" t="e">
            <v>#N/A</v>
          </cell>
        </row>
        <row r="5082">
          <cell r="G5082" t="str">
            <v>FALTA</v>
          </cell>
          <cell r="H5082" t="str">
            <v>006614</v>
          </cell>
          <cell r="AP5082" t="str">
            <v>PAGO</v>
          </cell>
          <cell r="AQ5082">
            <v>313.24</v>
          </cell>
          <cell r="AR5082">
            <v>6.5000000000000002E-2</v>
          </cell>
          <cell r="AS5082">
            <v>333.60059999999999</v>
          </cell>
          <cell r="BA5082" t="e">
            <v>#N/A</v>
          </cell>
        </row>
        <row r="5083">
          <cell r="G5083" t="str">
            <v>RETIRADO</v>
          </cell>
          <cell r="H5083" t="str">
            <v>006614</v>
          </cell>
          <cell r="AP5083" t="str">
            <v>PA</v>
          </cell>
          <cell r="AQ5083">
            <v>48.61</v>
          </cell>
          <cell r="AS5083">
            <v>48.61</v>
          </cell>
          <cell r="BA5083" t="e">
            <v>#N/A</v>
          </cell>
        </row>
        <row r="5084">
          <cell r="G5084" t="str">
            <v>SEPARADO</v>
          </cell>
          <cell r="H5084" t="str">
            <v>006614</v>
          </cell>
          <cell r="AP5084" t="str">
            <v>PA</v>
          </cell>
          <cell r="AQ5084">
            <v>5.86</v>
          </cell>
          <cell r="AR5084">
            <v>0</v>
          </cell>
          <cell r="AS5084">
            <v>11.72</v>
          </cell>
          <cell r="BA5084" t="e">
            <v>#N/A</v>
          </cell>
        </row>
        <row r="5085">
          <cell r="G5085" t="str">
            <v>FALTA</v>
          </cell>
          <cell r="H5085" t="str">
            <v>006614</v>
          </cell>
          <cell r="AP5085" t="str">
            <v>PAGO</v>
          </cell>
          <cell r="AQ5085">
            <v>91</v>
          </cell>
          <cell r="AR5085">
            <v>6.5000000000000002E-2</v>
          </cell>
          <cell r="AS5085">
            <v>290.745</v>
          </cell>
          <cell r="BA5085" t="e">
            <v>#N/A</v>
          </cell>
        </row>
        <row r="5086">
          <cell r="G5086" t="str">
            <v>FALTA</v>
          </cell>
          <cell r="H5086" t="str">
            <v>006614</v>
          </cell>
          <cell r="AP5086" t="str">
            <v>PAGO</v>
          </cell>
          <cell r="AQ5086">
            <v>9.33</v>
          </cell>
          <cell r="AR5086">
            <v>9.7500000000000003E-2</v>
          </cell>
          <cell r="AS5086">
            <v>20.47935</v>
          </cell>
          <cell r="BA5086" t="str">
            <v>ELETRICA</v>
          </cell>
        </row>
        <row r="5087">
          <cell r="G5087" t="str">
            <v>SEPARADO</v>
          </cell>
          <cell r="H5087" t="str">
            <v>006614</v>
          </cell>
          <cell r="AP5087" t="str">
            <v>PA</v>
          </cell>
          <cell r="AQ5087">
            <v>78.838709677419303</v>
          </cell>
          <cell r="AR5087">
            <v>0</v>
          </cell>
          <cell r="AS5087">
            <v>78.838709677419303</v>
          </cell>
          <cell r="BA5087" t="e">
            <v>#N/A</v>
          </cell>
        </row>
        <row r="5088">
          <cell r="G5088" t="str">
            <v>SEPARADO</v>
          </cell>
          <cell r="H5088" t="str">
            <v>006614</v>
          </cell>
          <cell r="AP5088" t="str">
            <v>PA</v>
          </cell>
          <cell r="AQ5088">
            <v>5.58</v>
          </cell>
          <cell r="AS5088">
            <v>66.960000000000008</v>
          </cell>
          <cell r="BA5088" t="str">
            <v>KANBAN</v>
          </cell>
        </row>
        <row r="5089">
          <cell r="G5089" t="str">
            <v>SEPARADO</v>
          </cell>
          <cell r="H5089" t="str">
            <v>006614</v>
          </cell>
          <cell r="AP5089" t="str">
            <v>PA</v>
          </cell>
          <cell r="AQ5089">
            <v>5.1099999999999994</v>
          </cell>
          <cell r="AS5089">
            <v>40.879999999999995</v>
          </cell>
          <cell r="BA5089" t="str">
            <v>KANBAN</v>
          </cell>
        </row>
        <row r="5090">
          <cell r="G5090" t="str">
            <v>KANBAN</v>
          </cell>
          <cell r="H5090" t="str">
            <v>006614</v>
          </cell>
          <cell r="AP5090" t="str">
            <v>PA</v>
          </cell>
          <cell r="AQ5090">
            <v>0.85</v>
          </cell>
          <cell r="AR5090">
            <v>0</v>
          </cell>
          <cell r="AS5090">
            <v>17</v>
          </cell>
          <cell r="BA5090" t="e">
            <v>#N/A</v>
          </cell>
        </row>
        <row r="5091">
          <cell r="G5091" t="str">
            <v>FALTA</v>
          </cell>
          <cell r="H5091" t="str">
            <v>006614</v>
          </cell>
          <cell r="AP5091" t="str">
            <v>PAGO</v>
          </cell>
          <cell r="AQ5091">
            <v>26.88</v>
          </cell>
          <cell r="AR5091">
            <v>0</v>
          </cell>
          <cell r="AS5091">
            <v>53.76</v>
          </cell>
          <cell r="BA5091" t="str">
            <v>MECANICA</v>
          </cell>
        </row>
        <row r="5092">
          <cell r="G5092" t="str">
            <v>FALTA</v>
          </cell>
          <cell r="H5092" t="str">
            <v>006614</v>
          </cell>
          <cell r="AP5092" t="str">
            <v>PAGO</v>
          </cell>
          <cell r="AQ5092">
            <v>26.88</v>
          </cell>
          <cell r="AR5092">
            <v>0</v>
          </cell>
          <cell r="AS5092">
            <v>26.88</v>
          </cell>
          <cell r="BA5092" t="str">
            <v>MECANICA</v>
          </cell>
        </row>
        <row r="5093">
          <cell r="G5093" t="str">
            <v>FALTA</v>
          </cell>
          <cell r="H5093" t="str">
            <v>006614</v>
          </cell>
          <cell r="AP5093" t="str">
            <v>ENTRADA DE NF</v>
          </cell>
          <cell r="AQ5093">
            <v>8.34</v>
          </cell>
          <cell r="AR5093">
            <v>0</v>
          </cell>
          <cell r="AS5093">
            <v>8.34</v>
          </cell>
          <cell r="BA5093" t="str">
            <v>MECANICA</v>
          </cell>
        </row>
        <row r="5094">
          <cell r="G5094" t="str">
            <v>SEPARADO</v>
          </cell>
          <cell r="H5094" t="str">
            <v>006614</v>
          </cell>
          <cell r="AP5094" t="str">
            <v>PA</v>
          </cell>
          <cell r="AQ5094">
            <v>26.88</v>
          </cell>
          <cell r="AR5094">
            <v>0</v>
          </cell>
          <cell r="AS5094">
            <v>26.88</v>
          </cell>
          <cell r="BA5094" t="str">
            <v>MECANICA</v>
          </cell>
        </row>
        <row r="5095">
          <cell r="G5095" t="str">
            <v>FALTA</v>
          </cell>
          <cell r="H5095" t="str">
            <v>006614</v>
          </cell>
          <cell r="AP5095" t="str">
            <v>PAGO</v>
          </cell>
          <cell r="AQ5095">
            <v>26.88</v>
          </cell>
          <cell r="AR5095">
            <v>0</v>
          </cell>
          <cell r="AS5095">
            <v>53.76</v>
          </cell>
          <cell r="BA5095" t="str">
            <v>MECANICA</v>
          </cell>
        </row>
        <row r="5096">
          <cell r="G5096" t="str">
            <v>FALTA</v>
          </cell>
          <cell r="H5096" t="str">
            <v>006614</v>
          </cell>
          <cell r="AP5096" t="str">
            <v>PAGO</v>
          </cell>
          <cell r="AQ5096">
            <v>26.88</v>
          </cell>
          <cell r="AR5096">
            <v>0</v>
          </cell>
          <cell r="AS5096">
            <v>26.88</v>
          </cell>
          <cell r="BA5096" t="str">
            <v>MECANICA</v>
          </cell>
        </row>
        <row r="5097">
          <cell r="G5097" t="str">
            <v>FALTA</v>
          </cell>
          <cell r="H5097" t="str">
            <v>006614</v>
          </cell>
          <cell r="AP5097" t="str">
            <v>PAGO</v>
          </cell>
          <cell r="AQ5097">
            <v>26.88</v>
          </cell>
          <cell r="AR5097">
            <v>0</v>
          </cell>
          <cell r="AS5097">
            <v>26.88</v>
          </cell>
          <cell r="BA5097" t="str">
            <v>MECANICA</v>
          </cell>
        </row>
        <row r="5098">
          <cell r="G5098" t="str">
            <v>FALTA</v>
          </cell>
          <cell r="H5098" t="str">
            <v>006614</v>
          </cell>
          <cell r="AP5098" t="str">
            <v>PAGO</v>
          </cell>
          <cell r="AQ5098">
            <v>26.88</v>
          </cell>
          <cell r="AR5098">
            <v>0</v>
          </cell>
          <cell r="AS5098">
            <v>26.88</v>
          </cell>
          <cell r="BA5098" t="str">
            <v>MECANICA</v>
          </cell>
        </row>
        <row r="5099">
          <cell r="G5099" t="str">
            <v>FALTA</v>
          </cell>
          <cell r="H5099" t="str">
            <v>006614</v>
          </cell>
          <cell r="AP5099" t="str">
            <v>PAGO</v>
          </cell>
          <cell r="AQ5099">
            <v>26.88</v>
          </cell>
          <cell r="AR5099">
            <v>0</v>
          </cell>
          <cell r="AS5099">
            <v>26.88</v>
          </cell>
          <cell r="BA5099" t="str">
            <v>MECANICA</v>
          </cell>
        </row>
        <row r="5100">
          <cell r="G5100" t="str">
            <v>SEPARADO</v>
          </cell>
          <cell r="H5100" t="str">
            <v>006614</v>
          </cell>
          <cell r="AP5100" t="str">
            <v>PA</v>
          </cell>
          <cell r="AQ5100">
            <v>26.88</v>
          </cell>
          <cell r="AR5100">
            <v>0</v>
          </cell>
          <cell r="AS5100">
            <v>26.88</v>
          </cell>
          <cell r="BA5100" t="str">
            <v>MECANICA</v>
          </cell>
        </row>
        <row r="5101">
          <cell r="G5101" t="str">
            <v>FALTA</v>
          </cell>
          <cell r="H5101" t="str">
            <v>006614</v>
          </cell>
          <cell r="AP5101" t="str">
            <v>PAGO</v>
          </cell>
          <cell r="AQ5101">
            <v>4.1500000000000004</v>
          </cell>
          <cell r="AR5101">
            <v>0</v>
          </cell>
          <cell r="AS5101">
            <v>8.3000000000000007</v>
          </cell>
          <cell r="BA5101" t="str">
            <v>MECANICA</v>
          </cell>
        </row>
        <row r="5102">
          <cell r="G5102" t="str">
            <v>SEPARADO</v>
          </cell>
          <cell r="H5102" t="str">
            <v>006614</v>
          </cell>
          <cell r="AP5102" t="str">
            <v>PA</v>
          </cell>
          <cell r="AQ5102">
            <v>1.1000000000000001</v>
          </cell>
          <cell r="AR5102">
            <v>0</v>
          </cell>
          <cell r="AS5102">
            <v>2.2000000000000002</v>
          </cell>
          <cell r="BA5102" t="str">
            <v>KANBAN</v>
          </cell>
        </row>
        <row r="5103">
          <cell r="G5103" t="str">
            <v>FALTA</v>
          </cell>
          <cell r="H5103" t="str">
            <v>006614</v>
          </cell>
          <cell r="AP5103" t="str">
            <v>PAGO</v>
          </cell>
          <cell r="AQ5103">
            <v>88.15</v>
          </cell>
          <cell r="AR5103">
            <v>0</v>
          </cell>
          <cell r="AS5103">
            <v>88.15</v>
          </cell>
          <cell r="BA5103" t="str">
            <v>MECANICA</v>
          </cell>
        </row>
        <row r="5104">
          <cell r="G5104" t="str">
            <v>SEPARADO</v>
          </cell>
          <cell r="H5104" t="str">
            <v>006614</v>
          </cell>
          <cell r="AP5104" t="str">
            <v>PAGO</v>
          </cell>
          <cell r="AQ5104">
            <v>62.82</v>
          </cell>
          <cell r="AR5104">
            <v>0</v>
          </cell>
          <cell r="AS5104">
            <v>62.82</v>
          </cell>
          <cell r="BA5104" t="str">
            <v>MECANICA</v>
          </cell>
        </row>
        <row r="5105">
          <cell r="G5105" t="str">
            <v>FALTA</v>
          </cell>
          <cell r="H5105" t="str">
            <v>006614</v>
          </cell>
          <cell r="AP5105" t="str">
            <v>PAGO</v>
          </cell>
          <cell r="AQ5105">
            <v>27.95</v>
          </cell>
          <cell r="AR5105">
            <v>6.5000000000000002E-2</v>
          </cell>
          <cell r="AS5105">
            <v>29.766749999999998</v>
          </cell>
          <cell r="BA5105" t="str">
            <v>ELETRICA</v>
          </cell>
        </row>
        <row r="5106">
          <cell r="G5106" t="str">
            <v>SEPARADO</v>
          </cell>
          <cell r="H5106" t="str">
            <v>006614</v>
          </cell>
          <cell r="AP5106" t="str">
            <v>PAGO</v>
          </cell>
          <cell r="AQ5106">
            <v>1.02</v>
          </cell>
          <cell r="AR5106">
            <v>9.7500000000000003E-2</v>
          </cell>
          <cell r="AS5106">
            <v>3.3583500000000002</v>
          </cell>
          <cell r="BA5106" t="str">
            <v>ELETRICA</v>
          </cell>
        </row>
        <row r="5107">
          <cell r="G5107" t="str">
            <v>SEPARADO</v>
          </cell>
          <cell r="H5107" t="str">
            <v>006614</v>
          </cell>
          <cell r="AP5107" t="str">
            <v>PA</v>
          </cell>
          <cell r="AQ5107">
            <v>0</v>
          </cell>
          <cell r="AS5107">
            <v>0</v>
          </cell>
          <cell r="BA5107" t="str">
            <v>ELETRICA</v>
          </cell>
        </row>
        <row r="5108">
          <cell r="G5108" t="str">
            <v>SEPARADO</v>
          </cell>
          <cell r="H5108" t="str">
            <v>006614</v>
          </cell>
          <cell r="AP5108" t="str">
            <v>PA</v>
          </cell>
          <cell r="AQ5108">
            <v>10.2811</v>
          </cell>
          <cell r="AS5108">
            <v>5.1405500000000002</v>
          </cell>
          <cell r="BA5108" t="str">
            <v>KANBAN</v>
          </cell>
        </row>
        <row r="5109">
          <cell r="G5109" t="str">
            <v>FALTA</v>
          </cell>
          <cell r="H5109" t="str">
            <v>006614</v>
          </cell>
          <cell r="AP5109" t="str">
            <v>PAGO</v>
          </cell>
          <cell r="AQ5109">
            <v>40.83</v>
          </cell>
          <cell r="AR5109">
            <v>9.7500000000000003E-2</v>
          </cell>
          <cell r="AS5109">
            <v>44.810924999999997</v>
          </cell>
          <cell r="BA5109" t="e">
            <v>#N/A</v>
          </cell>
        </row>
        <row r="5110">
          <cell r="G5110" t="str">
            <v>SEPARADO</v>
          </cell>
          <cell r="H5110" t="str">
            <v>006614</v>
          </cell>
          <cell r="AP5110" t="str">
            <v>FATURAMENTO</v>
          </cell>
          <cell r="AQ5110">
            <v>27.02</v>
          </cell>
          <cell r="AR5110">
            <v>0</v>
          </cell>
          <cell r="AS5110">
            <v>27.02</v>
          </cell>
          <cell r="BA5110" t="e">
            <v>#N/A</v>
          </cell>
        </row>
        <row r="5111">
          <cell r="G5111" t="str">
            <v>SEPARADO</v>
          </cell>
          <cell r="H5111" t="str">
            <v>006614</v>
          </cell>
          <cell r="AP5111" t="str">
            <v>PA</v>
          </cell>
          <cell r="AQ5111">
            <v>48.61</v>
          </cell>
          <cell r="AS5111">
            <v>97.22</v>
          </cell>
          <cell r="BA5111" t="str">
            <v>ELETRICA</v>
          </cell>
        </row>
        <row r="5112">
          <cell r="G5112" t="str">
            <v>SEPARADO</v>
          </cell>
          <cell r="H5112" t="str">
            <v>006614</v>
          </cell>
          <cell r="AP5112" t="str">
            <v>PA</v>
          </cell>
          <cell r="AQ5112">
            <v>30.94</v>
          </cell>
          <cell r="AR5112">
            <v>6.5000000000000002E-2</v>
          </cell>
          <cell r="AS5112">
            <v>32.951100000000004</v>
          </cell>
          <cell r="BA5112" t="e">
            <v>#N/A</v>
          </cell>
        </row>
        <row r="5113">
          <cell r="G5113" t="str">
            <v>SEPARADO</v>
          </cell>
          <cell r="H5113" t="str">
            <v>006614</v>
          </cell>
          <cell r="AP5113" t="str">
            <v>PA</v>
          </cell>
          <cell r="AQ5113">
            <v>5.86</v>
          </cell>
          <cell r="AR5113">
            <v>0</v>
          </cell>
          <cell r="AS5113">
            <v>23.44</v>
          </cell>
          <cell r="BA5113" t="e">
            <v>#N/A</v>
          </cell>
        </row>
        <row r="5114">
          <cell r="G5114" t="str">
            <v>FALTA</v>
          </cell>
          <cell r="H5114" t="str">
            <v>006614</v>
          </cell>
          <cell r="AP5114" t="str">
            <v>FATURAMENTO</v>
          </cell>
          <cell r="AQ5114">
            <v>842.74</v>
          </cell>
          <cell r="AR5114">
            <v>9.7199999999999995E-2</v>
          </cell>
          <cell r="AS5114">
            <v>924.65432799999996</v>
          </cell>
          <cell r="BA5114" t="e">
            <v>#N/A</v>
          </cell>
        </row>
        <row r="5115">
          <cell r="G5115" t="str">
            <v>FALTA</v>
          </cell>
          <cell r="H5115" t="str">
            <v>006614</v>
          </cell>
          <cell r="AP5115" t="str">
            <v>PAGO</v>
          </cell>
          <cell r="AQ5115">
            <v>466.33</v>
          </cell>
          <cell r="AR5115">
            <v>0</v>
          </cell>
          <cell r="AS5115">
            <v>466.33</v>
          </cell>
          <cell r="BA5115" t="e">
            <v>#N/A</v>
          </cell>
        </row>
        <row r="5116">
          <cell r="G5116" t="str">
            <v>FALTA</v>
          </cell>
          <cell r="H5116" t="str">
            <v>006614</v>
          </cell>
          <cell r="AP5116" t="str">
            <v>PAGO</v>
          </cell>
          <cell r="AQ5116">
            <v>5.55</v>
          </cell>
          <cell r="AR5116">
            <v>9.7500000000000003E-2</v>
          </cell>
          <cell r="AS5116">
            <v>6.0911249999999999</v>
          </cell>
          <cell r="BA5116" t="str">
            <v>SHEET METAL</v>
          </cell>
        </row>
        <row r="5117">
          <cell r="G5117" t="str">
            <v>FALTA</v>
          </cell>
          <cell r="H5117" t="str">
            <v>006614</v>
          </cell>
          <cell r="AP5117" t="str">
            <v>PAGO</v>
          </cell>
          <cell r="AQ5117">
            <v>9.33</v>
          </cell>
          <cell r="AR5117">
            <v>9.7500000000000003E-2</v>
          </cell>
          <cell r="AS5117">
            <v>10.239675</v>
          </cell>
          <cell r="BA5117" t="str">
            <v>ELETRICA</v>
          </cell>
        </row>
        <row r="5118">
          <cell r="G5118" t="str">
            <v>FALTA</v>
          </cell>
          <cell r="H5118" t="str">
            <v>006614</v>
          </cell>
          <cell r="AP5118" t="str">
            <v>PAGO</v>
          </cell>
          <cell r="AQ5118">
            <v>40.97</v>
          </cell>
          <cell r="AR5118">
            <v>9.7500000000000003E-2</v>
          </cell>
          <cell r="AS5118">
            <v>44.964574999999996</v>
          </cell>
          <cell r="BA5118" t="str">
            <v>ELETRICA</v>
          </cell>
        </row>
        <row r="5119">
          <cell r="G5119" t="str">
            <v>FÁBRICA</v>
          </cell>
          <cell r="H5119" t="str">
            <v>006614</v>
          </cell>
          <cell r="AP5119" t="str">
            <v>PA</v>
          </cell>
          <cell r="AQ5119">
            <v>25.7</v>
          </cell>
          <cell r="AS5119">
            <v>25.7</v>
          </cell>
          <cell r="BA5119" t="str">
            <v>ELETRICA</v>
          </cell>
        </row>
        <row r="5120">
          <cell r="G5120" t="str">
            <v>SEPARADO</v>
          </cell>
          <cell r="H5120" t="str">
            <v>006614</v>
          </cell>
          <cell r="AP5120" t="str">
            <v>PA</v>
          </cell>
          <cell r="AQ5120">
            <v>2.4971000000000001</v>
          </cell>
          <cell r="AR5120">
            <v>0</v>
          </cell>
          <cell r="AS5120">
            <v>60.679530000000007</v>
          </cell>
          <cell r="BA5120" t="e">
            <v>#N/A</v>
          </cell>
        </row>
        <row r="5121">
          <cell r="G5121" t="str">
            <v>SEPARADO</v>
          </cell>
          <cell r="H5121" t="str">
            <v>006614</v>
          </cell>
          <cell r="AP5121" t="str">
            <v>PA</v>
          </cell>
          <cell r="AQ5121">
            <v>16.100000000000001</v>
          </cell>
          <cell r="AS5121">
            <v>16.100000000000001</v>
          </cell>
          <cell r="BA5121" t="str">
            <v>KANBAN</v>
          </cell>
        </row>
        <row r="5122">
          <cell r="G5122" t="str">
            <v>SEPARADO</v>
          </cell>
          <cell r="H5122" t="str">
            <v>006614</v>
          </cell>
          <cell r="AP5122" t="str">
            <v>PA</v>
          </cell>
          <cell r="AQ5122">
            <v>16.39</v>
          </cell>
          <cell r="AS5122">
            <v>16.39</v>
          </cell>
          <cell r="BA5122" t="str">
            <v>KANBAN</v>
          </cell>
        </row>
        <row r="5123">
          <cell r="G5123" t="str">
            <v>FALTA</v>
          </cell>
          <cell r="H5123" t="str">
            <v>006614</v>
          </cell>
          <cell r="AP5123" t="str">
            <v>PAGO</v>
          </cell>
          <cell r="AQ5123">
            <v>1.9</v>
          </cell>
          <cell r="AR5123">
            <v>9.7500000000000003E-2</v>
          </cell>
          <cell r="AS5123">
            <v>14.596749999999998</v>
          </cell>
          <cell r="BA5123" t="e">
            <v>#N/A</v>
          </cell>
        </row>
        <row r="5124">
          <cell r="G5124" t="str">
            <v>RETIRADO</v>
          </cell>
          <cell r="H5124" t="str">
            <v>006614</v>
          </cell>
          <cell r="AP5124" t="str">
            <v>PAGO</v>
          </cell>
          <cell r="AQ5124">
            <v>7.42</v>
          </cell>
          <cell r="AR5124">
            <v>9.7500000000000003E-2</v>
          </cell>
          <cell r="AS5124">
            <v>8.1434499999999996</v>
          </cell>
          <cell r="BA5124" t="e">
            <v>#N/A</v>
          </cell>
        </row>
        <row r="5125">
          <cell r="G5125" t="str">
            <v>SEPARADO</v>
          </cell>
          <cell r="H5125" t="str">
            <v>006614</v>
          </cell>
          <cell r="AP5125" t="str">
            <v>PAGO</v>
          </cell>
          <cell r="AQ5125">
            <v>2.0099999999999998</v>
          </cell>
          <cell r="AR5125">
            <v>9.7500000000000003E-2</v>
          </cell>
          <cell r="AS5125">
            <v>2.2059749999999996</v>
          </cell>
          <cell r="BA5125" t="e">
            <v>#N/A</v>
          </cell>
        </row>
        <row r="5126">
          <cell r="G5126" t="str">
            <v>SEPARADO</v>
          </cell>
          <cell r="H5126" t="str">
            <v>006614</v>
          </cell>
          <cell r="AP5126" t="str">
            <v>PAGO</v>
          </cell>
          <cell r="AQ5126">
            <v>1.38</v>
          </cell>
          <cell r="AR5126">
            <v>9.7500000000000003E-2</v>
          </cell>
          <cell r="AS5126">
            <v>3.0290999999999997</v>
          </cell>
          <cell r="BA5126" t="e">
            <v>#N/A</v>
          </cell>
        </row>
        <row r="5127">
          <cell r="G5127" t="str">
            <v>FALTA</v>
          </cell>
          <cell r="H5127" t="str">
            <v>006614</v>
          </cell>
          <cell r="AP5127" t="str">
            <v>PAGO</v>
          </cell>
          <cell r="AQ5127">
            <v>2.06</v>
          </cell>
          <cell r="AR5127">
            <v>9.7500000000000003E-2</v>
          </cell>
          <cell r="AS5127">
            <v>2.26085</v>
          </cell>
          <cell r="BA5127" t="e">
            <v>#N/A</v>
          </cell>
        </row>
        <row r="5128">
          <cell r="G5128" t="str">
            <v>SEPARADO</v>
          </cell>
          <cell r="H5128" t="str">
            <v>006614</v>
          </cell>
          <cell r="AP5128" t="str">
            <v>PA</v>
          </cell>
          <cell r="AQ5128">
            <v>170.95160000000001</v>
          </cell>
          <cell r="AR5128">
            <v>0</v>
          </cell>
          <cell r="AS5128">
            <v>34.190320000000007</v>
          </cell>
          <cell r="BA5128" t="str">
            <v>ELETRICA</v>
          </cell>
        </row>
        <row r="5129">
          <cell r="G5129" t="str">
            <v>FALTA</v>
          </cell>
          <cell r="H5129" t="str">
            <v>006614</v>
          </cell>
          <cell r="AP5129" t="str">
            <v>PAGO</v>
          </cell>
          <cell r="AQ5129">
            <v>92.68</v>
          </cell>
          <cell r="AR5129">
            <v>9.7500000000000003E-2</v>
          </cell>
          <cell r="AS5129">
            <v>101.7163</v>
          </cell>
          <cell r="BA5129" t="str">
            <v>ELETRICA</v>
          </cell>
        </row>
        <row r="5130">
          <cell r="G5130" t="str">
            <v>FALTA</v>
          </cell>
          <cell r="H5130" t="str">
            <v>006614</v>
          </cell>
          <cell r="AP5130" t="str">
            <v>PAGO</v>
          </cell>
          <cell r="AQ5130">
            <v>756.87</v>
          </cell>
          <cell r="AR5130">
            <v>3.2500000000000001E-2</v>
          </cell>
          <cell r="AS5130">
            <v>1562.9365499999999</v>
          </cell>
          <cell r="BA5130" t="e">
            <v>#N/A</v>
          </cell>
        </row>
        <row r="5131">
          <cell r="G5131" t="str">
            <v>SEPARADO</v>
          </cell>
          <cell r="H5131" t="str">
            <v>006614</v>
          </cell>
          <cell r="AP5131" t="str">
            <v>PA</v>
          </cell>
          <cell r="AQ5131">
            <v>0</v>
          </cell>
          <cell r="AS5131">
            <v>0</v>
          </cell>
          <cell r="BA5131" t="e">
            <v>#N/A</v>
          </cell>
        </row>
        <row r="5132">
          <cell r="G5132" t="str">
            <v>SEPARADO</v>
          </cell>
          <cell r="H5132" t="str">
            <v>006614</v>
          </cell>
          <cell r="AP5132" t="str">
            <v>PA</v>
          </cell>
          <cell r="AQ5132">
            <v>53.25</v>
          </cell>
          <cell r="AS5132">
            <v>53.25</v>
          </cell>
          <cell r="BA5132" t="e">
            <v>#N/A</v>
          </cell>
        </row>
        <row r="5133">
          <cell r="G5133" t="str">
            <v>SEPARADO</v>
          </cell>
          <cell r="H5133" t="str">
            <v>006614</v>
          </cell>
          <cell r="AP5133" t="str">
            <v>PA</v>
          </cell>
          <cell r="AQ5133">
            <v>70.95</v>
          </cell>
          <cell r="AS5133">
            <v>53.212500000000006</v>
          </cell>
          <cell r="BA5133" t="str">
            <v>ELETRICA</v>
          </cell>
        </row>
        <row r="5134">
          <cell r="G5134" t="str">
            <v>SEPARADO</v>
          </cell>
          <cell r="H5134" t="str">
            <v>006614</v>
          </cell>
          <cell r="AP5134" t="str">
            <v>PA</v>
          </cell>
          <cell r="AQ5134">
            <v>0</v>
          </cell>
          <cell r="AS5134">
            <v>0</v>
          </cell>
          <cell r="BA5134" t="e">
            <v>#N/A</v>
          </cell>
        </row>
        <row r="5135">
          <cell r="G5135" t="str">
            <v>FALTA</v>
          </cell>
          <cell r="H5135" t="str">
            <v>006614</v>
          </cell>
          <cell r="AP5135" t="str">
            <v>PAGO</v>
          </cell>
          <cell r="AQ5135">
            <v>28.688400000000001</v>
          </cell>
          <cell r="AR5135">
            <v>9.7500000000000003E-2</v>
          </cell>
          <cell r="AS5135">
            <v>125.94207600000001</v>
          </cell>
          <cell r="BA5135" t="e">
            <v>#N/A</v>
          </cell>
        </row>
        <row r="5136">
          <cell r="G5136" t="str">
            <v>SEPARADO</v>
          </cell>
          <cell r="H5136" t="str">
            <v>006614</v>
          </cell>
          <cell r="AP5136" t="str">
            <v>PA</v>
          </cell>
          <cell r="AQ5136">
            <v>0</v>
          </cell>
          <cell r="AS5136">
            <v>0</v>
          </cell>
          <cell r="BA5136" t="e">
            <v>#N/A</v>
          </cell>
        </row>
        <row r="5137">
          <cell r="G5137" t="str">
            <v>FALTA</v>
          </cell>
          <cell r="H5137" t="str">
            <v>006614</v>
          </cell>
          <cell r="AP5137" t="str">
            <v>FATURAMENTO</v>
          </cell>
          <cell r="AQ5137">
            <v>0</v>
          </cell>
          <cell r="AR5137">
            <v>0</v>
          </cell>
          <cell r="AS5137">
            <v>0</v>
          </cell>
          <cell r="BA5137" t="str">
            <v>ELETRICA</v>
          </cell>
        </row>
        <row r="5138">
          <cell r="G5138" t="str">
            <v>FALTA</v>
          </cell>
          <cell r="H5138" t="str">
            <v>006614</v>
          </cell>
          <cell r="AP5138" t="str">
            <v>FATURAMENTO</v>
          </cell>
          <cell r="AQ5138">
            <v>0</v>
          </cell>
          <cell r="AR5138">
            <v>0</v>
          </cell>
          <cell r="AS5138">
            <v>0</v>
          </cell>
          <cell r="BA5138" t="str">
            <v>SHEET METAL</v>
          </cell>
        </row>
        <row r="5139">
          <cell r="G5139" t="str">
            <v>SEPARADO</v>
          </cell>
          <cell r="H5139" t="str">
            <v>006614</v>
          </cell>
          <cell r="AP5139" t="str">
            <v>FATURAMENTO</v>
          </cell>
          <cell r="AQ5139">
            <v>24.125</v>
          </cell>
          <cell r="AR5139">
            <v>0</v>
          </cell>
          <cell r="AS5139">
            <v>24.125</v>
          </cell>
          <cell r="BA5139" t="e">
            <v>#N/A</v>
          </cell>
        </row>
        <row r="5140">
          <cell r="G5140" t="str">
            <v>SEPARADO</v>
          </cell>
          <cell r="H5140" t="str">
            <v>006614</v>
          </cell>
          <cell r="AP5140" t="str">
            <v>FATURAMENTO</v>
          </cell>
          <cell r="AQ5140">
            <v>24.125</v>
          </cell>
          <cell r="AR5140">
            <v>0</v>
          </cell>
          <cell r="AS5140">
            <v>48.25</v>
          </cell>
          <cell r="BA5140" t="e">
            <v>#N/A</v>
          </cell>
        </row>
        <row r="5141">
          <cell r="G5141" t="str">
            <v>SEPARADO</v>
          </cell>
          <cell r="H5141" t="str">
            <v>006614</v>
          </cell>
          <cell r="AP5141" t="str">
            <v>FATURAMENTO</v>
          </cell>
          <cell r="AQ5141">
            <v>627.25</v>
          </cell>
          <cell r="AR5141">
            <v>0</v>
          </cell>
          <cell r="AS5141">
            <v>627.25</v>
          </cell>
          <cell r="BA5141" t="e">
            <v>#N/A</v>
          </cell>
        </row>
        <row r="5142">
          <cell r="G5142" t="str">
            <v>SEPARADO</v>
          </cell>
          <cell r="H5142" t="str">
            <v>006614</v>
          </cell>
          <cell r="AP5142" t="str">
            <v>PA</v>
          </cell>
          <cell r="AQ5142">
            <v>0</v>
          </cell>
          <cell r="AS5142">
            <v>0</v>
          </cell>
          <cell r="BA5142" t="e">
            <v>#N/A</v>
          </cell>
        </row>
        <row r="5143">
          <cell r="G5143" t="str">
            <v>FALTA</v>
          </cell>
          <cell r="H5143" t="str">
            <v>006614</v>
          </cell>
          <cell r="AP5143" t="str">
            <v>PAGO</v>
          </cell>
          <cell r="AQ5143">
            <v>10</v>
          </cell>
          <cell r="AR5143">
            <v>0</v>
          </cell>
          <cell r="AS5143">
            <v>10</v>
          </cell>
          <cell r="BA5143" t="e">
            <v>#N/A</v>
          </cell>
        </row>
        <row r="5144">
          <cell r="G5144" t="str">
            <v>FALTA</v>
          </cell>
          <cell r="H5144" t="str">
            <v>006614</v>
          </cell>
          <cell r="AP5144" t="str">
            <v>PAGO</v>
          </cell>
          <cell r="AQ5144">
            <v>9.85</v>
          </cell>
          <cell r="AR5144">
            <v>0</v>
          </cell>
          <cell r="AS5144">
            <v>9.85</v>
          </cell>
          <cell r="BA5144" t="e">
            <v>#N/A</v>
          </cell>
        </row>
        <row r="5145">
          <cell r="G5145" t="str">
            <v>FALTA</v>
          </cell>
          <cell r="H5145" t="str">
            <v>006614</v>
          </cell>
          <cell r="AP5145" t="str">
            <v>FATURAMENTO</v>
          </cell>
          <cell r="AQ5145">
            <v>995.11</v>
          </cell>
          <cell r="AR5145">
            <v>6.5000000000000002E-2</v>
          </cell>
          <cell r="AS5145">
            <v>1059.79215</v>
          </cell>
          <cell r="BA5145" t="str">
            <v>ELETRICA</v>
          </cell>
        </row>
        <row r="5146">
          <cell r="G5146" t="str">
            <v>SEPARADO</v>
          </cell>
          <cell r="H5146" t="str">
            <v>006130</v>
          </cell>
          <cell r="AP5146" t="str">
            <v>PA</v>
          </cell>
          <cell r="AQ5146">
            <v>408.87</v>
          </cell>
          <cell r="AS5146">
            <v>4906.4400000000005</v>
          </cell>
          <cell r="BA5146" t="e">
            <v>#N/A</v>
          </cell>
        </row>
        <row r="5147">
          <cell r="G5147" t="str">
            <v>FALTA</v>
          </cell>
          <cell r="H5147" t="str">
            <v>006130</v>
          </cell>
          <cell r="AP5147" t="str">
            <v>PA</v>
          </cell>
          <cell r="AQ5147">
            <v>8943.7900000000009</v>
          </cell>
          <cell r="AR5147">
            <v>9.7500000000000003E-2</v>
          </cell>
          <cell r="AS5147">
            <v>18759.599525000001</v>
          </cell>
          <cell r="AU5147">
            <v>46265</v>
          </cell>
          <cell r="BA5147" t="str">
            <v>ELETRICA</v>
          </cell>
        </row>
        <row r="5148">
          <cell r="G5148" t="str">
            <v>FALTA</v>
          </cell>
          <cell r="H5148" t="str">
            <v>006130</v>
          </cell>
          <cell r="AP5148" t="str">
            <v>PA</v>
          </cell>
          <cell r="AQ5148">
            <v>453.74</v>
          </cell>
          <cell r="AR5148">
            <v>6.5000000000000002E-2</v>
          </cell>
          <cell r="AS5148">
            <v>483.23310000000004</v>
          </cell>
          <cell r="AU5148">
            <v>46272</v>
          </cell>
          <cell r="BA5148" t="str">
            <v>SOBRESSALENTES</v>
          </cell>
        </row>
        <row r="5149">
          <cell r="G5149" t="str">
            <v>FALTA</v>
          </cell>
          <cell r="H5149" t="str">
            <v>006130</v>
          </cell>
          <cell r="AP5149" t="str">
            <v>PA</v>
          </cell>
          <cell r="AQ5149">
            <v>314.87</v>
          </cell>
          <cell r="AR5149">
            <v>0</v>
          </cell>
          <cell r="AS5149">
            <v>1889.22</v>
          </cell>
          <cell r="AU5149">
            <v>46265</v>
          </cell>
          <cell r="BA5149" t="e">
            <v>#N/A</v>
          </cell>
        </row>
        <row r="5150">
          <cell r="G5150" t="str">
            <v>FALTA</v>
          </cell>
          <cell r="H5150" t="str">
            <v>006130</v>
          </cell>
          <cell r="AP5150" t="str">
            <v>PA</v>
          </cell>
          <cell r="AQ5150">
            <v>282.42</v>
          </cell>
          <cell r="AR5150">
            <v>0</v>
          </cell>
          <cell r="AS5150">
            <v>564.84</v>
          </cell>
          <cell r="AU5150">
            <v>46265</v>
          </cell>
          <cell r="BA5150" t="e">
            <v>#N/A</v>
          </cell>
        </row>
        <row r="5151">
          <cell r="G5151" t="str">
            <v>FALTA</v>
          </cell>
          <cell r="H5151" t="str">
            <v>006130</v>
          </cell>
          <cell r="AP5151" t="str">
            <v>PA</v>
          </cell>
          <cell r="AQ5151">
            <v>348.33</v>
          </cell>
          <cell r="AR5151">
            <v>0</v>
          </cell>
          <cell r="AS5151">
            <v>1393.32</v>
          </cell>
          <cell r="AU5151">
            <v>46265</v>
          </cell>
          <cell r="BA5151" t="e">
            <v>#N/A</v>
          </cell>
        </row>
        <row r="5152">
          <cell r="G5152" t="str">
            <v>FALTA</v>
          </cell>
          <cell r="H5152" t="str">
            <v>006130</v>
          </cell>
          <cell r="AP5152" t="str">
            <v>PA</v>
          </cell>
          <cell r="AQ5152">
            <v>963</v>
          </cell>
          <cell r="AR5152">
            <v>0</v>
          </cell>
          <cell r="AS5152">
            <v>3852</v>
          </cell>
          <cell r="AU5152">
            <v>46265</v>
          </cell>
          <cell r="BA5152" t="e">
            <v>#N/A</v>
          </cell>
        </row>
        <row r="5153">
          <cell r="G5153" t="str">
            <v>FALTA</v>
          </cell>
          <cell r="H5153" t="str">
            <v>006130</v>
          </cell>
          <cell r="AP5153" t="str">
            <v>PA</v>
          </cell>
          <cell r="AQ5153">
            <v>810.03</v>
          </cell>
          <cell r="AR5153">
            <v>0</v>
          </cell>
          <cell r="AS5153">
            <v>3240.12</v>
          </cell>
          <cell r="AU5153">
            <v>46265</v>
          </cell>
          <cell r="BA5153" t="e">
            <v>#N/A</v>
          </cell>
        </row>
        <row r="5154">
          <cell r="G5154" t="str">
            <v>FALTA</v>
          </cell>
          <cell r="H5154" t="str">
            <v>006130</v>
          </cell>
          <cell r="AP5154" t="str">
            <v>PA</v>
          </cell>
          <cell r="AQ5154">
            <v>379.11</v>
          </cell>
          <cell r="AR5154">
            <v>0</v>
          </cell>
          <cell r="AS5154">
            <v>1516.44</v>
          </cell>
          <cell r="AU5154">
            <v>46265</v>
          </cell>
          <cell r="BA5154" t="e">
            <v>#N/A</v>
          </cell>
        </row>
        <row r="5155">
          <cell r="G5155" t="str">
            <v>FALTA</v>
          </cell>
          <cell r="H5155" t="str">
            <v>006130</v>
          </cell>
          <cell r="AP5155" t="str">
            <v>PA</v>
          </cell>
          <cell r="AQ5155">
            <v>311.47000000000003</v>
          </cell>
          <cell r="AR5155">
            <v>0</v>
          </cell>
          <cell r="AS5155">
            <v>1245.8800000000001</v>
          </cell>
          <cell r="AU5155">
            <v>46265</v>
          </cell>
          <cell r="BA5155" t="e">
            <v>#N/A</v>
          </cell>
        </row>
        <row r="5156">
          <cell r="G5156" t="str">
            <v>FALTA</v>
          </cell>
          <cell r="H5156" t="str">
            <v>006130</v>
          </cell>
          <cell r="AP5156" t="str">
            <v>PA</v>
          </cell>
          <cell r="AQ5156">
            <v>698.04</v>
          </cell>
          <cell r="AR5156">
            <v>9.7500000000000003E-2</v>
          </cell>
          <cell r="AS5156">
            <v>1464.1388999999999</v>
          </cell>
          <cell r="AU5156">
            <v>46251</v>
          </cell>
          <cell r="BA5156" t="e">
            <v>#N/A</v>
          </cell>
        </row>
        <row r="5157">
          <cell r="G5157" t="str">
            <v>FALTA</v>
          </cell>
          <cell r="H5157" t="str">
            <v>006130</v>
          </cell>
          <cell r="AP5157" t="str">
            <v>PA</v>
          </cell>
          <cell r="AQ5157">
            <v>8695.2199999999993</v>
          </cell>
          <cell r="AR5157">
            <v>6.5000000000000002E-2</v>
          </cell>
          <cell r="AS5157">
            <v>9260.4092999999993</v>
          </cell>
          <cell r="AU5157">
            <v>46251</v>
          </cell>
          <cell r="BA5157" t="e">
            <v>#N/A</v>
          </cell>
        </row>
        <row r="5158">
          <cell r="G5158" t="str">
            <v>FALTA</v>
          </cell>
          <cell r="H5158" t="str">
            <v>006130</v>
          </cell>
          <cell r="AP5158" t="str">
            <v>PA</v>
          </cell>
          <cell r="AQ5158">
            <v>572.44000000000005</v>
          </cell>
          <cell r="AR5158">
            <v>0.05</v>
          </cell>
          <cell r="AS5158">
            <v>2318.3820000000001</v>
          </cell>
          <cell r="AU5158">
            <v>46265</v>
          </cell>
          <cell r="BA5158" t="str">
            <v>ELETRICA</v>
          </cell>
        </row>
        <row r="5159">
          <cell r="G5159" t="str">
            <v>SEPARADO</v>
          </cell>
          <cell r="H5159" t="str">
            <v>006130</v>
          </cell>
          <cell r="AP5159" t="str">
            <v>PA</v>
          </cell>
          <cell r="AQ5159">
            <v>1087.77</v>
          </cell>
          <cell r="AS5159">
            <v>1087.77</v>
          </cell>
          <cell r="BA5159" t="str">
            <v>MECANICA</v>
          </cell>
        </row>
        <row r="5160">
          <cell r="G5160" t="str">
            <v>SEPARADO</v>
          </cell>
          <cell r="H5160" t="str">
            <v>006130</v>
          </cell>
          <cell r="AP5160" t="str">
            <v>PA</v>
          </cell>
          <cell r="AQ5160">
            <v>101.63</v>
          </cell>
          <cell r="AS5160">
            <v>406.52</v>
          </cell>
          <cell r="BA5160" t="str">
            <v>ELETRICA</v>
          </cell>
        </row>
        <row r="5161">
          <cell r="G5161" t="str">
            <v>SEPARADO</v>
          </cell>
          <cell r="H5161" t="str">
            <v>006130</v>
          </cell>
          <cell r="AP5161" t="str">
            <v>PA</v>
          </cell>
          <cell r="AQ5161">
            <v>7.39</v>
          </cell>
          <cell r="AS5161">
            <v>258.64999999999998</v>
          </cell>
          <cell r="BA5161" t="str">
            <v>ELETRICA</v>
          </cell>
        </row>
        <row r="5162">
          <cell r="G5162" t="str">
            <v>FALTA</v>
          </cell>
          <cell r="H5162" t="str">
            <v>006130</v>
          </cell>
          <cell r="AP5162" t="str">
            <v>PA</v>
          </cell>
          <cell r="AQ5162">
            <v>224</v>
          </cell>
          <cell r="AR5162">
            <v>0</v>
          </cell>
          <cell r="AS5162">
            <v>224</v>
          </cell>
          <cell r="BA5162" t="str">
            <v>ELETRICA</v>
          </cell>
        </row>
        <row r="5163">
          <cell r="G5163" t="str">
            <v>SEPARADO</v>
          </cell>
          <cell r="H5163" t="str">
            <v>006130</v>
          </cell>
          <cell r="AP5163" t="str">
            <v>PA</v>
          </cell>
          <cell r="AQ5163">
            <v>115.9</v>
          </cell>
          <cell r="AS5163">
            <v>115.9</v>
          </cell>
          <cell r="BA5163" t="str">
            <v>ELETRICA</v>
          </cell>
        </row>
        <row r="5164">
          <cell r="G5164" t="str">
            <v>FALTA</v>
          </cell>
          <cell r="H5164" t="str">
            <v>006130</v>
          </cell>
          <cell r="AP5164" t="str">
            <v>PA</v>
          </cell>
          <cell r="AQ5164">
            <v>45970.232940000002</v>
          </cell>
          <cell r="AR5164">
            <v>0</v>
          </cell>
          <cell r="AS5164">
            <v>45970.232940000002</v>
          </cell>
          <cell r="AU5164">
            <v>46272</v>
          </cell>
          <cell r="BA5164" t="str">
            <v>ALTERNADOR</v>
          </cell>
        </row>
        <row r="5165">
          <cell r="G5165" t="str">
            <v>FALTA</v>
          </cell>
          <cell r="H5165" t="str">
            <v>006130</v>
          </cell>
          <cell r="AP5165" t="str">
            <v>PA</v>
          </cell>
          <cell r="AQ5165">
            <v>182</v>
          </cell>
          <cell r="AR5165">
            <v>6.5000000000000002E-2</v>
          </cell>
          <cell r="AS5165">
            <v>193.83</v>
          </cell>
          <cell r="AU5165">
            <v>46272</v>
          </cell>
          <cell r="BA5165" t="str">
            <v>ELETRICA</v>
          </cell>
        </row>
        <row r="5166">
          <cell r="G5166" t="str">
            <v>FALTA</v>
          </cell>
          <cell r="H5166" t="str">
            <v>006130</v>
          </cell>
          <cell r="AP5166" t="str">
            <v>PA</v>
          </cell>
          <cell r="AQ5166">
            <v>2750</v>
          </cell>
          <cell r="AR5166">
            <v>0</v>
          </cell>
          <cell r="AS5166">
            <v>5500</v>
          </cell>
          <cell r="AU5166">
            <v>46265</v>
          </cell>
          <cell r="BA5166" t="str">
            <v>ELETRICA</v>
          </cell>
        </row>
        <row r="5167">
          <cell r="G5167" t="str">
            <v>FALTA</v>
          </cell>
          <cell r="H5167" t="str">
            <v>006130</v>
          </cell>
          <cell r="AP5167" t="str">
            <v>PA</v>
          </cell>
          <cell r="AQ5167">
            <v>7.5</v>
          </cell>
          <cell r="AR5167">
            <v>0</v>
          </cell>
          <cell r="AS5167">
            <v>7.5</v>
          </cell>
          <cell r="AU5167">
            <v>46251</v>
          </cell>
          <cell r="BA5167" t="str">
            <v>MECANICA</v>
          </cell>
        </row>
        <row r="5168">
          <cell r="G5168" t="str">
            <v>SEPARADO</v>
          </cell>
          <cell r="H5168" t="str">
            <v>006130</v>
          </cell>
          <cell r="AP5168" t="str">
            <v>PA</v>
          </cell>
          <cell r="AQ5168">
            <v>40.479999999999997</v>
          </cell>
          <cell r="AS5168">
            <v>40.479999999999997</v>
          </cell>
          <cell r="BA5168" t="e">
            <v>#N/A</v>
          </cell>
        </row>
        <row r="5169">
          <cell r="G5169" t="str">
            <v>SEPARADO</v>
          </cell>
          <cell r="H5169" t="str">
            <v>006130</v>
          </cell>
          <cell r="AP5169" t="str">
            <v>PA</v>
          </cell>
          <cell r="AQ5169">
            <v>10</v>
          </cell>
          <cell r="AS5169">
            <v>40</v>
          </cell>
          <cell r="BA5169" t="str">
            <v>SHEET METAL</v>
          </cell>
        </row>
        <row r="5170">
          <cell r="G5170" t="str">
            <v>FALTA</v>
          </cell>
          <cell r="H5170" t="str">
            <v>006130</v>
          </cell>
          <cell r="AP5170" t="str">
            <v>PA</v>
          </cell>
          <cell r="AQ5170">
            <v>15316</v>
          </cell>
          <cell r="AR5170">
            <v>0</v>
          </cell>
          <cell r="AS5170">
            <v>15316</v>
          </cell>
          <cell r="BA5170" t="e">
            <v>#N/A</v>
          </cell>
        </row>
        <row r="5171">
          <cell r="G5171" t="str">
            <v>FALTA</v>
          </cell>
          <cell r="H5171" t="str">
            <v>006130</v>
          </cell>
          <cell r="AP5171" t="str">
            <v>PA</v>
          </cell>
          <cell r="AQ5171">
            <v>342</v>
          </cell>
          <cell r="AR5171">
            <v>0</v>
          </cell>
          <cell r="AS5171">
            <v>342</v>
          </cell>
          <cell r="BA5171" t="e">
            <v>#N/A</v>
          </cell>
        </row>
        <row r="5172">
          <cell r="G5172" t="str">
            <v>FALTA</v>
          </cell>
          <cell r="H5172" t="str">
            <v>006130</v>
          </cell>
          <cell r="AP5172" t="str">
            <v>PA</v>
          </cell>
          <cell r="AQ5172">
            <v>180</v>
          </cell>
          <cell r="AR5172">
            <v>0</v>
          </cell>
          <cell r="AS5172">
            <v>180</v>
          </cell>
          <cell r="BA5172" t="e">
            <v>#N/A</v>
          </cell>
        </row>
        <row r="5173">
          <cell r="G5173" t="str">
            <v>SEPARADO</v>
          </cell>
          <cell r="H5173" t="str">
            <v>006130</v>
          </cell>
          <cell r="AP5173" t="str">
            <v>PA</v>
          </cell>
          <cell r="AQ5173">
            <v>620</v>
          </cell>
          <cell r="AS5173">
            <v>620</v>
          </cell>
          <cell r="BA5173" t="str">
            <v>MECANICA</v>
          </cell>
        </row>
        <row r="5174">
          <cell r="G5174" t="str">
            <v>SEPARADO</v>
          </cell>
          <cell r="H5174" t="str">
            <v>006130</v>
          </cell>
          <cell r="AP5174" t="str">
            <v>PA</v>
          </cell>
          <cell r="AQ5174">
            <v>3604.6</v>
          </cell>
          <cell r="AS5174">
            <v>21627.599999999999</v>
          </cell>
          <cell r="BA5174" t="str">
            <v>MECANICA</v>
          </cell>
        </row>
        <row r="5175">
          <cell r="G5175" t="str">
            <v>RETIRADO</v>
          </cell>
          <cell r="H5175" t="str">
            <v>006130</v>
          </cell>
          <cell r="AP5175" t="str">
            <v>PA</v>
          </cell>
          <cell r="AQ5175">
            <v>8548.9321</v>
          </cell>
          <cell r="AS5175">
            <v>8548.9321</v>
          </cell>
          <cell r="BA5175" t="str">
            <v>ELETRICA</v>
          </cell>
        </row>
        <row r="5176">
          <cell r="G5176" t="str">
            <v>FALTA</v>
          </cell>
          <cell r="H5176" t="str">
            <v>006130</v>
          </cell>
          <cell r="AP5176" t="str">
            <v>PA</v>
          </cell>
          <cell r="AQ5176">
            <v>111.2</v>
          </cell>
          <cell r="AR5176">
            <v>0</v>
          </cell>
          <cell r="AS5176">
            <v>111.2</v>
          </cell>
          <cell r="AU5176">
            <v>46251</v>
          </cell>
          <cell r="BA5176" t="str">
            <v>MECANICA</v>
          </cell>
        </row>
        <row r="5177">
          <cell r="G5177" t="str">
            <v>SEPARADO</v>
          </cell>
          <cell r="H5177" t="str">
            <v>006130</v>
          </cell>
          <cell r="AP5177" t="str">
            <v>PA</v>
          </cell>
          <cell r="AQ5177">
            <v>7.15</v>
          </cell>
          <cell r="AS5177">
            <v>14.3</v>
          </cell>
          <cell r="BA5177" t="str">
            <v>MECANICA</v>
          </cell>
        </row>
        <row r="5178">
          <cell r="G5178" t="str">
            <v>FALTA</v>
          </cell>
          <cell r="H5178" t="str">
            <v>006130</v>
          </cell>
          <cell r="AP5178" t="str">
            <v>PA</v>
          </cell>
          <cell r="AQ5178">
            <v>45</v>
          </cell>
          <cell r="AR5178">
            <v>6.5000000000000002E-2</v>
          </cell>
          <cell r="AS5178">
            <v>47.924999999999997</v>
          </cell>
          <cell r="AU5178">
            <v>46251</v>
          </cell>
          <cell r="BA5178" t="str">
            <v>MECANICA</v>
          </cell>
        </row>
        <row r="5179">
          <cell r="G5179" t="str">
            <v>SEPARADO</v>
          </cell>
          <cell r="H5179" t="str">
            <v>006130</v>
          </cell>
          <cell r="AP5179" t="str">
            <v>PA</v>
          </cell>
          <cell r="AQ5179">
            <v>52</v>
          </cell>
          <cell r="AS5179">
            <v>78</v>
          </cell>
          <cell r="BA5179" t="str">
            <v>KANBAN</v>
          </cell>
        </row>
        <row r="5180">
          <cell r="G5180" t="str">
            <v>FALTA</v>
          </cell>
          <cell r="H5180" t="str">
            <v>006130</v>
          </cell>
          <cell r="AP5180" t="str">
            <v>PA</v>
          </cell>
          <cell r="AQ5180">
            <v>147824.59</v>
          </cell>
          <cell r="AR5180">
            <v>0</v>
          </cell>
          <cell r="AS5180">
            <v>147824.59</v>
          </cell>
          <cell r="AU5180">
            <v>46251</v>
          </cell>
          <cell r="BA5180" t="str">
            <v>MOTOR</v>
          </cell>
        </row>
        <row r="5181">
          <cell r="G5181" t="str">
            <v>SEPARADO</v>
          </cell>
          <cell r="H5181" t="str">
            <v>006130</v>
          </cell>
          <cell r="AP5181" t="str">
            <v>PA</v>
          </cell>
          <cell r="AQ5181">
            <v>852.26</v>
          </cell>
          <cell r="AS5181">
            <v>852.26</v>
          </cell>
          <cell r="BA5181" t="str">
            <v>MECANICA</v>
          </cell>
        </row>
        <row r="5182">
          <cell r="G5182" t="str">
            <v>FALTA</v>
          </cell>
          <cell r="H5182" t="str">
            <v>006130</v>
          </cell>
          <cell r="AP5182" t="str">
            <v>PA</v>
          </cell>
          <cell r="AQ5182">
            <v>900</v>
          </cell>
          <cell r="AR5182">
            <v>0</v>
          </cell>
          <cell r="AS5182">
            <v>900</v>
          </cell>
          <cell r="BA5182" t="e">
            <v>#N/A</v>
          </cell>
        </row>
        <row r="5183">
          <cell r="G5183" t="str">
            <v>FALTA</v>
          </cell>
          <cell r="H5183" t="str">
            <v>006130</v>
          </cell>
          <cell r="AP5183" t="str">
            <v>PA</v>
          </cell>
          <cell r="AQ5183">
            <v>900</v>
          </cell>
          <cell r="AR5183">
            <v>0</v>
          </cell>
          <cell r="AS5183">
            <v>900</v>
          </cell>
          <cell r="BA5183" t="e">
            <v>#N/A</v>
          </cell>
        </row>
        <row r="5184">
          <cell r="G5184" t="str">
            <v>SEPARADO</v>
          </cell>
          <cell r="H5184" t="str">
            <v>006130</v>
          </cell>
          <cell r="AP5184" t="str">
            <v>PA</v>
          </cell>
          <cell r="AQ5184">
            <v>8.5299999999999994</v>
          </cell>
          <cell r="AS5184">
            <v>8.5299999999999994</v>
          </cell>
          <cell r="BA5184" t="str">
            <v>SHEET METAL</v>
          </cell>
        </row>
        <row r="5185">
          <cell r="G5185" t="str">
            <v>FALTA</v>
          </cell>
          <cell r="H5185" t="str">
            <v>006130</v>
          </cell>
          <cell r="AP5185" t="str">
            <v>PA</v>
          </cell>
          <cell r="AQ5185">
            <v>48</v>
          </cell>
          <cell r="AR5185">
            <v>0</v>
          </cell>
          <cell r="AS5185">
            <v>48</v>
          </cell>
          <cell r="AU5185">
            <v>46272</v>
          </cell>
          <cell r="BA5185" t="str">
            <v>SHEET METAL</v>
          </cell>
        </row>
        <row r="5186">
          <cell r="G5186" t="str">
            <v>FALTA</v>
          </cell>
          <cell r="H5186" t="str">
            <v>006130</v>
          </cell>
          <cell r="AP5186" t="str">
            <v>PA</v>
          </cell>
          <cell r="AQ5186">
            <v>148</v>
          </cell>
          <cell r="AR5186">
            <v>0</v>
          </cell>
          <cell r="AS5186">
            <v>148</v>
          </cell>
          <cell r="BA5186" t="str">
            <v>MECANICA</v>
          </cell>
        </row>
        <row r="5187">
          <cell r="G5187" t="str">
            <v>SEPARADO</v>
          </cell>
          <cell r="H5187" t="str">
            <v>006130</v>
          </cell>
          <cell r="AP5187" t="str">
            <v>PA</v>
          </cell>
          <cell r="AQ5187">
            <v>76.639999999999986</v>
          </cell>
          <cell r="AS5187">
            <v>153.27999999999997</v>
          </cell>
          <cell r="BA5187" t="str">
            <v>MECANICA</v>
          </cell>
        </row>
        <row r="5188">
          <cell r="G5188" t="str">
            <v>SEPARADO</v>
          </cell>
          <cell r="H5188" t="str">
            <v>006130</v>
          </cell>
          <cell r="AP5188" t="str">
            <v>PA</v>
          </cell>
          <cell r="AQ5188">
            <v>348.7</v>
          </cell>
          <cell r="AS5188">
            <v>348.7</v>
          </cell>
          <cell r="BA5188" t="str">
            <v>SHEET METAL</v>
          </cell>
        </row>
        <row r="5189">
          <cell r="G5189" t="str">
            <v>FALTA</v>
          </cell>
          <cell r="H5189" t="str">
            <v>006130</v>
          </cell>
          <cell r="AP5189" t="str">
            <v>PA</v>
          </cell>
          <cell r="AQ5189">
            <v>180</v>
          </cell>
          <cell r="AR5189">
            <v>0</v>
          </cell>
          <cell r="AS5189">
            <v>180</v>
          </cell>
          <cell r="BA5189" t="str">
            <v>SHEET METAL</v>
          </cell>
        </row>
        <row r="5190">
          <cell r="G5190" t="str">
            <v>SEPARADO</v>
          </cell>
          <cell r="H5190" t="str">
            <v>006130</v>
          </cell>
          <cell r="AP5190" t="str">
            <v>PA</v>
          </cell>
          <cell r="AQ5190">
            <v>280.95999999999998</v>
          </cell>
          <cell r="AS5190">
            <v>280.95999999999998</v>
          </cell>
          <cell r="BA5190">
            <v>0</v>
          </cell>
        </row>
        <row r="5191">
          <cell r="G5191" t="str">
            <v>SEPARADO</v>
          </cell>
          <cell r="H5191" t="str">
            <v>006130</v>
          </cell>
          <cell r="AP5191" t="str">
            <v>PA</v>
          </cell>
          <cell r="AQ5191">
            <v>90.1</v>
          </cell>
          <cell r="AS5191">
            <v>90.1</v>
          </cell>
          <cell r="BA5191" t="str">
            <v>MECANICA</v>
          </cell>
        </row>
        <row r="5192">
          <cell r="G5192" t="str">
            <v>SEPARADO</v>
          </cell>
          <cell r="H5192" t="str">
            <v>006130</v>
          </cell>
          <cell r="AP5192" t="str">
            <v>PA</v>
          </cell>
          <cell r="AQ5192">
            <v>42.68</v>
          </cell>
          <cell r="AS5192">
            <v>42.68</v>
          </cell>
          <cell r="BA5192" t="str">
            <v>MECANICA</v>
          </cell>
        </row>
        <row r="5193">
          <cell r="G5193" t="str">
            <v>FALTA</v>
          </cell>
          <cell r="H5193" t="str">
            <v>006130</v>
          </cell>
          <cell r="AP5193" t="str">
            <v>PA</v>
          </cell>
          <cell r="AQ5193">
            <v>4214.6400000000003</v>
          </cell>
          <cell r="AR5193">
            <v>6.5000000000000002E-2</v>
          </cell>
          <cell r="AS5193">
            <v>4488.5916000000007</v>
          </cell>
          <cell r="AU5193">
            <v>46251</v>
          </cell>
          <cell r="BA5193" t="str">
            <v>MECANICA</v>
          </cell>
        </row>
        <row r="5194">
          <cell r="G5194" t="str">
            <v>SEPARADO</v>
          </cell>
          <cell r="H5194" t="str">
            <v>006130</v>
          </cell>
          <cell r="AP5194" t="str">
            <v>PA</v>
          </cell>
          <cell r="AQ5194">
            <v>716</v>
          </cell>
          <cell r="AS5194">
            <v>716</v>
          </cell>
          <cell r="BA5194" t="e">
            <v>#N/A</v>
          </cell>
        </row>
        <row r="5195">
          <cell r="G5195" t="str">
            <v>SEPARADO</v>
          </cell>
          <cell r="H5195" t="str">
            <v>006130</v>
          </cell>
          <cell r="AP5195" t="str">
            <v>PA</v>
          </cell>
          <cell r="AQ5195">
            <v>1524.56</v>
          </cell>
          <cell r="AS5195">
            <v>1524.56</v>
          </cell>
          <cell r="BA5195" t="e">
            <v>#N/A</v>
          </cell>
        </row>
        <row r="5196">
          <cell r="G5196" t="str">
            <v>SEPARADO</v>
          </cell>
          <cell r="H5196" t="str">
            <v>006130</v>
          </cell>
          <cell r="AP5196" t="str">
            <v>PA</v>
          </cell>
          <cell r="AQ5196">
            <v>953.48</v>
          </cell>
          <cell r="AS5196">
            <v>953.48</v>
          </cell>
          <cell r="BA5196" t="str">
            <v>MECANICA</v>
          </cell>
        </row>
        <row r="5197">
          <cell r="G5197" t="str">
            <v>FALTA</v>
          </cell>
          <cell r="H5197" t="str">
            <v>006130</v>
          </cell>
          <cell r="AP5197" t="str">
            <v>PA</v>
          </cell>
          <cell r="AQ5197">
            <v>269.33999999999997</v>
          </cell>
          <cell r="AR5197">
            <v>0</v>
          </cell>
          <cell r="AS5197">
            <v>269.33999999999997</v>
          </cell>
          <cell r="AU5197">
            <v>46265</v>
          </cell>
          <cell r="BA5197" t="str">
            <v>MECANICA</v>
          </cell>
        </row>
        <row r="5198">
          <cell r="G5198" t="str">
            <v>FALTA</v>
          </cell>
          <cell r="H5198" t="str">
            <v>006130</v>
          </cell>
          <cell r="AP5198" t="str">
            <v>PA</v>
          </cell>
          <cell r="AQ5198">
            <v>810</v>
          </cell>
          <cell r="AR5198">
            <v>0</v>
          </cell>
          <cell r="AS5198">
            <v>810</v>
          </cell>
          <cell r="AU5198">
            <v>46258</v>
          </cell>
          <cell r="BA5198" t="str">
            <v>MECANICA</v>
          </cell>
        </row>
        <row r="5199">
          <cell r="G5199" t="str">
            <v>FALTA</v>
          </cell>
          <cell r="H5199" t="str">
            <v>006130</v>
          </cell>
          <cell r="AP5199" t="str">
            <v>PA</v>
          </cell>
          <cell r="AQ5199">
            <v>503.31</v>
          </cell>
          <cell r="AR5199">
            <v>0</v>
          </cell>
          <cell r="AS5199">
            <v>503.31</v>
          </cell>
          <cell r="AU5199">
            <v>46251</v>
          </cell>
          <cell r="BA5199" t="str">
            <v>MECANICA</v>
          </cell>
        </row>
        <row r="5200">
          <cell r="G5200" t="str">
            <v>FALTA</v>
          </cell>
          <cell r="H5200" t="str">
            <v>006130</v>
          </cell>
          <cell r="AP5200" t="str">
            <v>PA</v>
          </cell>
          <cell r="AQ5200">
            <v>258.72000000000003</v>
          </cell>
          <cell r="AR5200">
            <v>0</v>
          </cell>
          <cell r="AS5200">
            <v>517.44000000000005</v>
          </cell>
          <cell r="BA5200" t="str">
            <v>SHEET METAL</v>
          </cell>
        </row>
        <row r="5201">
          <cell r="G5201" t="str">
            <v>SEPARADO</v>
          </cell>
          <cell r="H5201" t="str">
            <v>006130</v>
          </cell>
          <cell r="AP5201" t="str">
            <v>PA</v>
          </cell>
          <cell r="AQ5201">
            <v>12147.14</v>
          </cell>
          <cell r="AS5201">
            <v>12147.14</v>
          </cell>
          <cell r="BA5201" t="str">
            <v>BASE</v>
          </cell>
        </row>
        <row r="5202">
          <cell r="G5202" t="str">
            <v>FALTA</v>
          </cell>
          <cell r="H5202" t="str">
            <v>006130</v>
          </cell>
          <cell r="AP5202" t="str">
            <v>PA</v>
          </cell>
          <cell r="AQ5202">
            <v>7.15</v>
          </cell>
          <cell r="AR5202">
            <v>0</v>
          </cell>
          <cell r="AS5202">
            <v>14.3</v>
          </cell>
          <cell r="BA5202" t="str">
            <v>SHEET METAL</v>
          </cell>
        </row>
        <row r="5203">
          <cell r="G5203" t="str">
            <v>FALTA</v>
          </cell>
          <cell r="H5203" t="str">
            <v>006130</v>
          </cell>
          <cell r="AP5203" t="str">
            <v>PA</v>
          </cell>
          <cell r="AQ5203">
            <v>785</v>
          </cell>
          <cell r="AR5203">
            <v>3.2500000000000001E-2</v>
          </cell>
          <cell r="AS5203">
            <v>1595.5125</v>
          </cell>
          <cell r="BA5203" t="str">
            <v>SHEET METAL</v>
          </cell>
        </row>
        <row r="5204">
          <cell r="G5204" t="str">
            <v>FALTA</v>
          </cell>
          <cell r="H5204" t="str">
            <v>006130</v>
          </cell>
          <cell r="AP5204" t="str">
            <v>PA</v>
          </cell>
          <cell r="AQ5204">
            <v>271.64999999999998</v>
          </cell>
          <cell r="AR5204">
            <v>0</v>
          </cell>
          <cell r="AS5204">
            <v>271.64999999999998</v>
          </cell>
          <cell r="BA5204" t="str">
            <v>SHEET METAL</v>
          </cell>
        </row>
        <row r="5205">
          <cell r="G5205" t="str">
            <v>FALTA</v>
          </cell>
          <cell r="H5205" t="str">
            <v>006130</v>
          </cell>
          <cell r="AP5205" t="str">
            <v>PA</v>
          </cell>
          <cell r="AQ5205">
            <v>19850</v>
          </cell>
          <cell r="AR5205">
            <v>0</v>
          </cell>
          <cell r="AS5205">
            <v>19850</v>
          </cell>
          <cell r="BA5205" t="e">
            <v>#N/A</v>
          </cell>
        </row>
        <row r="5206">
          <cell r="G5206" t="str">
            <v>SEPARADO</v>
          </cell>
          <cell r="H5206" t="str">
            <v>006130</v>
          </cell>
          <cell r="AP5206" t="str">
            <v>PA</v>
          </cell>
          <cell r="AQ5206">
            <v>5</v>
          </cell>
          <cell r="AS5206">
            <v>20</v>
          </cell>
          <cell r="BA5206" t="str">
            <v>MECANICA</v>
          </cell>
        </row>
        <row r="5207">
          <cell r="G5207" t="str">
            <v>FALTA</v>
          </cell>
          <cell r="H5207" t="str">
            <v>006130</v>
          </cell>
          <cell r="AP5207" t="str">
            <v>PA</v>
          </cell>
          <cell r="AQ5207">
            <v>425</v>
          </cell>
          <cell r="AR5207">
            <v>0</v>
          </cell>
          <cell r="AS5207">
            <v>425</v>
          </cell>
          <cell r="BA5207" t="str">
            <v>SHEET METAL</v>
          </cell>
        </row>
        <row r="5208">
          <cell r="G5208" t="str">
            <v>SEPARADO</v>
          </cell>
          <cell r="H5208" t="str">
            <v>006130</v>
          </cell>
          <cell r="AP5208" t="str">
            <v>PA</v>
          </cell>
          <cell r="AQ5208">
            <v>0</v>
          </cell>
          <cell r="AS5208">
            <v>0</v>
          </cell>
          <cell r="BA5208" t="e">
            <v>#N/A</v>
          </cell>
        </row>
        <row r="5209">
          <cell r="G5209" t="str">
            <v>SEPARADO</v>
          </cell>
          <cell r="H5209" t="str">
            <v>006130</v>
          </cell>
          <cell r="AP5209" t="str">
            <v>PA</v>
          </cell>
          <cell r="AQ5209">
            <v>0</v>
          </cell>
          <cell r="AS5209">
            <v>0</v>
          </cell>
          <cell r="BA5209" t="e">
            <v>#N/A</v>
          </cell>
        </row>
        <row r="5210">
          <cell r="G5210" t="str">
            <v>SEPARADO</v>
          </cell>
          <cell r="H5210" t="str">
            <v>006130</v>
          </cell>
          <cell r="AP5210" t="str">
            <v>PA</v>
          </cell>
          <cell r="AQ5210">
            <v>0</v>
          </cell>
          <cell r="AS5210">
            <v>0</v>
          </cell>
          <cell r="BA5210">
            <v>0</v>
          </cell>
        </row>
        <row r="5211">
          <cell r="G5211" t="str">
            <v>SEPARADO</v>
          </cell>
          <cell r="H5211" t="str">
            <v>006130</v>
          </cell>
          <cell r="AP5211" t="str">
            <v>PA</v>
          </cell>
          <cell r="AQ5211">
            <v>0</v>
          </cell>
          <cell r="AS5211">
            <v>0</v>
          </cell>
          <cell r="BA5211">
            <v>0</v>
          </cell>
        </row>
        <row r="5212">
          <cell r="G5212" t="str">
            <v>SEPARADO</v>
          </cell>
          <cell r="H5212" t="str">
            <v>006130</v>
          </cell>
          <cell r="AP5212" t="str">
            <v>PA</v>
          </cell>
          <cell r="AQ5212">
            <v>0</v>
          </cell>
          <cell r="AS5212">
            <v>0</v>
          </cell>
          <cell r="BA5212" t="e">
            <v>#N/A</v>
          </cell>
        </row>
        <row r="5213">
          <cell r="G5213" t="str">
            <v>SEPARADO</v>
          </cell>
          <cell r="H5213" t="str">
            <v>006130</v>
          </cell>
          <cell r="AP5213" t="str">
            <v>PA</v>
          </cell>
          <cell r="AQ5213">
            <v>0</v>
          </cell>
          <cell r="AS5213">
            <v>0</v>
          </cell>
          <cell r="BA5213">
            <v>0</v>
          </cell>
        </row>
        <row r="5214">
          <cell r="G5214" t="str">
            <v>SEPARADO</v>
          </cell>
          <cell r="H5214" t="str">
            <v>006130</v>
          </cell>
          <cell r="AP5214" t="str">
            <v>PA</v>
          </cell>
          <cell r="AQ5214">
            <v>0</v>
          </cell>
          <cell r="AS5214">
            <v>0</v>
          </cell>
          <cell r="BA5214">
            <v>0</v>
          </cell>
        </row>
        <row r="5215">
          <cell r="G5215" t="str">
            <v>SEPARADO</v>
          </cell>
          <cell r="H5215" t="str">
            <v>006130</v>
          </cell>
          <cell r="AP5215" t="str">
            <v>PA</v>
          </cell>
          <cell r="AQ5215">
            <v>5.58</v>
          </cell>
          <cell r="AS5215">
            <v>66.960000000000008</v>
          </cell>
          <cell r="BA5215" t="str">
            <v>KANBAN</v>
          </cell>
        </row>
        <row r="5216">
          <cell r="G5216" t="str">
            <v>SEPARADO</v>
          </cell>
          <cell r="H5216" t="str">
            <v>006130</v>
          </cell>
          <cell r="AP5216" t="str">
            <v>PA</v>
          </cell>
          <cell r="AQ5216">
            <v>639.17999999999995</v>
          </cell>
          <cell r="AS5216">
            <v>5113.4399999999996</v>
          </cell>
          <cell r="BA5216" t="str">
            <v>KANBAN</v>
          </cell>
        </row>
        <row r="5217">
          <cell r="G5217" t="str">
            <v>FALTA</v>
          </cell>
          <cell r="H5217" t="str">
            <v>006130</v>
          </cell>
          <cell r="AP5217" t="str">
            <v>PA</v>
          </cell>
          <cell r="AQ5217">
            <v>35</v>
          </cell>
          <cell r="AR5217">
            <v>0</v>
          </cell>
          <cell r="AS5217">
            <v>105</v>
          </cell>
          <cell r="AU5217">
            <v>46251</v>
          </cell>
          <cell r="BA5217" t="str">
            <v>MECANICA</v>
          </cell>
        </row>
        <row r="5218">
          <cell r="G5218" t="str">
            <v>SEPARADO</v>
          </cell>
          <cell r="H5218" t="str">
            <v>006130</v>
          </cell>
          <cell r="AP5218" t="str">
            <v>PA</v>
          </cell>
          <cell r="AQ5218">
            <v>13.62</v>
          </cell>
          <cell r="AS5218">
            <v>13.62</v>
          </cell>
          <cell r="BA5218" t="str">
            <v>MECANICA</v>
          </cell>
        </row>
        <row r="5219">
          <cell r="G5219" t="str">
            <v>SEPARADO</v>
          </cell>
          <cell r="H5219" t="str">
            <v>006130</v>
          </cell>
          <cell r="AP5219" t="str">
            <v>PA</v>
          </cell>
          <cell r="AQ5219">
            <v>28.5</v>
          </cell>
          <cell r="AS5219">
            <v>28.5</v>
          </cell>
          <cell r="BA5219" t="str">
            <v>MECANICA</v>
          </cell>
        </row>
        <row r="5220">
          <cell r="G5220" t="str">
            <v>SEPARADO</v>
          </cell>
          <cell r="H5220" t="str">
            <v>006130</v>
          </cell>
          <cell r="AP5220" t="str">
            <v>PA</v>
          </cell>
          <cell r="AQ5220">
            <v>28.5</v>
          </cell>
          <cell r="AS5220">
            <v>57</v>
          </cell>
          <cell r="BA5220" t="str">
            <v>MECANICA</v>
          </cell>
        </row>
        <row r="5221">
          <cell r="G5221" t="str">
            <v>SEPARADO</v>
          </cell>
          <cell r="H5221" t="str">
            <v>006130</v>
          </cell>
          <cell r="AP5221" t="str">
            <v>PA</v>
          </cell>
          <cell r="AQ5221">
            <v>18.399999999999999</v>
          </cell>
          <cell r="AS5221">
            <v>18.399999999999999</v>
          </cell>
          <cell r="BA5221" t="str">
            <v>MECANICA</v>
          </cell>
        </row>
        <row r="5222">
          <cell r="G5222" t="str">
            <v>FALTA</v>
          </cell>
          <cell r="H5222" t="str">
            <v>006130</v>
          </cell>
          <cell r="AP5222" t="str">
            <v>PA</v>
          </cell>
          <cell r="AQ5222">
            <v>28.5</v>
          </cell>
          <cell r="AR5222">
            <v>0</v>
          </cell>
          <cell r="AS5222">
            <v>28.5</v>
          </cell>
          <cell r="AU5222">
            <v>46227</v>
          </cell>
          <cell r="BA5222" t="str">
            <v>MECANICA</v>
          </cell>
        </row>
        <row r="5223">
          <cell r="G5223" t="str">
            <v>SEPARADO</v>
          </cell>
          <cell r="H5223" t="str">
            <v>006130</v>
          </cell>
          <cell r="AP5223" t="str">
            <v>PA</v>
          </cell>
          <cell r="AQ5223">
            <v>40</v>
          </cell>
          <cell r="AS5223">
            <v>40</v>
          </cell>
          <cell r="BA5223" t="str">
            <v>MECANICA</v>
          </cell>
        </row>
        <row r="5224">
          <cell r="G5224" t="str">
            <v>SEPARADO</v>
          </cell>
          <cell r="H5224" t="str">
            <v>006130</v>
          </cell>
          <cell r="AP5224" t="str">
            <v>PA</v>
          </cell>
          <cell r="AQ5224">
            <v>27.1</v>
          </cell>
          <cell r="AS5224">
            <v>27.1</v>
          </cell>
          <cell r="BA5224" t="str">
            <v>MECANICA</v>
          </cell>
        </row>
        <row r="5225">
          <cell r="G5225" t="str">
            <v>FALTA</v>
          </cell>
          <cell r="H5225" t="str">
            <v>006130</v>
          </cell>
          <cell r="AP5225" t="str">
            <v>PA</v>
          </cell>
          <cell r="AQ5225">
            <v>109.11</v>
          </cell>
          <cell r="AR5225">
            <v>6.5000000000000002E-2</v>
          </cell>
          <cell r="AS5225">
            <v>116.20215</v>
          </cell>
          <cell r="AU5225">
            <v>46251</v>
          </cell>
          <cell r="BA5225" t="str">
            <v>MECANICA</v>
          </cell>
        </row>
        <row r="5226">
          <cell r="G5226" t="str">
            <v>SEPARADO</v>
          </cell>
          <cell r="H5226" t="str">
            <v>006130</v>
          </cell>
          <cell r="AP5226" t="str">
            <v>PA</v>
          </cell>
          <cell r="AQ5226">
            <v>110</v>
          </cell>
          <cell r="AS5226">
            <v>110</v>
          </cell>
          <cell r="BA5226" t="str">
            <v>MECANICA</v>
          </cell>
        </row>
        <row r="5227">
          <cell r="G5227" t="str">
            <v>SEPARADO</v>
          </cell>
          <cell r="H5227" t="str">
            <v>006130</v>
          </cell>
          <cell r="AP5227" t="str">
            <v>PA</v>
          </cell>
          <cell r="AQ5227">
            <v>113.93</v>
          </cell>
          <cell r="AS5227">
            <v>113.93</v>
          </cell>
          <cell r="BA5227" t="str">
            <v>MECANICA</v>
          </cell>
        </row>
        <row r="5228">
          <cell r="G5228" t="str">
            <v>SEPARADO</v>
          </cell>
          <cell r="H5228" t="str">
            <v>006130</v>
          </cell>
          <cell r="AP5228" t="str">
            <v>PA</v>
          </cell>
          <cell r="AQ5228">
            <v>201.2</v>
          </cell>
          <cell r="AS5228">
            <v>201.2</v>
          </cell>
          <cell r="BA5228" t="str">
            <v>MECANICA</v>
          </cell>
        </row>
        <row r="5229">
          <cell r="G5229" t="str">
            <v>SEPARADO</v>
          </cell>
          <cell r="H5229" t="str">
            <v>006130</v>
          </cell>
          <cell r="AP5229" t="str">
            <v>PA</v>
          </cell>
          <cell r="AQ5229">
            <v>5.5</v>
          </cell>
          <cell r="AS5229">
            <v>5.5</v>
          </cell>
          <cell r="BA5229">
            <v>0</v>
          </cell>
        </row>
        <row r="5230">
          <cell r="G5230" t="str">
            <v>SEPARADO</v>
          </cell>
          <cell r="H5230" t="str">
            <v>006130</v>
          </cell>
          <cell r="AP5230" t="str">
            <v>PA</v>
          </cell>
          <cell r="AQ5230">
            <v>46.92</v>
          </cell>
          <cell r="AS5230">
            <v>46.92</v>
          </cell>
          <cell r="BA5230" t="str">
            <v>MECANICA</v>
          </cell>
        </row>
        <row r="5231">
          <cell r="G5231" t="str">
            <v>SEPARADO</v>
          </cell>
          <cell r="H5231" t="str">
            <v>006130</v>
          </cell>
          <cell r="AP5231" t="str">
            <v>PA</v>
          </cell>
          <cell r="AQ5231">
            <v>702</v>
          </cell>
          <cell r="AS5231">
            <v>702</v>
          </cell>
          <cell r="BA5231" t="e">
            <v>#N/A</v>
          </cell>
        </row>
        <row r="5232">
          <cell r="G5232" t="str">
            <v>SEPARADO</v>
          </cell>
          <cell r="H5232" t="str">
            <v>006130</v>
          </cell>
          <cell r="AP5232" t="str">
            <v>PA</v>
          </cell>
          <cell r="AQ5232">
            <v>0.69</v>
          </cell>
          <cell r="AS5232">
            <v>8.2799999999999994</v>
          </cell>
          <cell r="BA5232" t="str">
            <v>KANBAN</v>
          </cell>
        </row>
        <row r="5233">
          <cell r="G5233" t="str">
            <v>SEPARADO</v>
          </cell>
          <cell r="H5233" t="str">
            <v>006130</v>
          </cell>
          <cell r="AP5233" t="str">
            <v>PA</v>
          </cell>
          <cell r="AQ5233">
            <v>9.24</v>
          </cell>
          <cell r="AS5233">
            <v>73.92</v>
          </cell>
          <cell r="BA5233" t="str">
            <v>KANBAN</v>
          </cell>
        </row>
        <row r="5234">
          <cell r="G5234" t="str">
            <v>FALTA</v>
          </cell>
          <cell r="H5234" t="str">
            <v>006130</v>
          </cell>
          <cell r="AP5234" t="str">
            <v>PA</v>
          </cell>
          <cell r="AQ5234">
            <v>0</v>
          </cell>
          <cell r="AR5234">
            <v>0</v>
          </cell>
          <cell r="AS5234">
            <v>0</v>
          </cell>
          <cell r="BA5234" t="e">
            <v>#N/A</v>
          </cell>
        </row>
        <row r="5235">
          <cell r="G5235" t="str">
            <v>FALTA</v>
          </cell>
          <cell r="H5235" t="str">
            <v>006130</v>
          </cell>
          <cell r="AP5235" t="str">
            <v>PA</v>
          </cell>
          <cell r="AQ5235">
            <v>4.24</v>
          </cell>
          <cell r="AR5235">
            <v>9.7500000000000003E-2</v>
          </cell>
          <cell r="AS5235">
            <v>4.6534000000000004</v>
          </cell>
          <cell r="AU5235">
            <v>46258</v>
          </cell>
          <cell r="BA5235" t="str">
            <v>ELETRICA</v>
          </cell>
        </row>
        <row r="5236">
          <cell r="G5236" t="str">
            <v>FALTA</v>
          </cell>
          <cell r="H5236" t="str">
            <v>006130</v>
          </cell>
          <cell r="AP5236" t="str">
            <v>PA</v>
          </cell>
          <cell r="AQ5236">
            <v>9.23</v>
          </cell>
          <cell r="AR5236">
            <v>9.7500000000000003E-2</v>
          </cell>
          <cell r="AS5236">
            <v>19.359925</v>
          </cell>
          <cell r="AU5236">
            <v>46258</v>
          </cell>
          <cell r="BA5236" t="str">
            <v>ELETRICA</v>
          </cell>
        </row>
        <row r="5237">
          <cell r="G5237" t="str">
            <v>SEPARADO</v>
          </cell>
          <cell r="H5237" t="str">
            <v>006130</v>
          </cell>
          <cell r="AP5237" t="str">
            <v>PA</v>
          </cell>
          <cell r="AQ5237">
            <v>2.42</v>
          </cell>
          <cell r="AS5237">
            <v>2.42</v>
          </cell>
          <cell r="BA5237" t="str">
            <v>ELETRICA</v>
          </cell>
        </row>
        <row r="5238">
          <cell r="G5238" t="str">
            <v>SEPARADO</v>
          </cell>
          <cell r="H5238" t="str">
            <v>006130</v>
          </cell>
          <cell r="AP5238" t="str">
            <v>PA</v>
          </cell>
          <cell r="AQ5238">
            <v>37.090000000000003</v>
          </cell>
          <cell r="AS5238">
            <v>37.090000000000003</v>
          </cell>
          <cell r="BA5238" t="str">
            <v>ELETRICA</v>
          </cell>
        </row>
        <row r="5239">
          <cell r="G5239" t="str">
            <v>SEPARADO</v>
          </cell>
          <cell r="H5239" t="str">
            <v>006130</v>
          </cell>
          <cell r="AP5239" t="str">
            <v>PA</v>
          </cell>
          <cell r="AQ5239">
            <v>62.45</v>
          </cell>
          <cell r="AS5239">
            <v>499.6</v>
          </cell>
          <cell r="BA5239" t="str">
            <v>ELETRICA</v>
          </cell>
        </row>
        <row r="5240">
          <cell r="G5240" t="str">
            <v>SEPARADO</v>
          </cell>
          <cell r="H5240" t="str">
            <v>006130</v>
          </cell>
          <cell r="AP5240" t="str">
            <v>PA</v>
          </cell>
          <cell r="AQ5240">
            <v>52.183799999999998</v>
          </cell>
          <cell r="AS5240">
            <v>52.183799999999998</v>
          </cell>
          <cell r="BA5240" t="str">
            <v>KANBAN</v>
          </cell>
        </row>
        <row r="5241">
          <cell r="G5241" t="str">
            <v>FALTA</v>
          </cell>
          <cell r="H5241" t="str">
            <v>006130</v>
          </cell>
          <cell r="AP5241" t="str">
            <v>PA</v>
          </cell>
          <cell r="AQ5241">
            <v>34.380000000000003</v>
          </cell>
          <cell r="AR5241">
            <v>6.5000000000000002E-2</v>
          </cell>
          <cell r="AS5241">
            <v>36.614699999999999</v>
          </cell>
          <cell r="AU5241">
            <v>46251</v>
          </cell>
          <cell r="BA5241" t="str">
            <v>ELETRICA</v>
          </cell>
        </row>
        <row r="5242">
          <cell r="G5242" t="str">
            <v>SEPARADO</v>
          </cell>
          <cell r="H5242" t="str">
            <v>006130</v>
          </cell>
          <cell r="AP5242" t="str">
            <v>PA</v>
          </cell>
          <cell r="AQ5242">
            <v>35.411999999999999</v>
          </cell>
          <cell r="AS5242">
            <v>35.411999999999999</v>
          </cell>
          <cell r="BA5242" t="str">
            <v>KANBAN</v>
          </cell>
        </row>
        <row r="5243">
          <cell r="G5243" t="str">
            <v>FALTA</v>
          </cell>
          <cell r="H5243" t="str">
            <v>006130</v>
          </cell>
          <cell r="AP5243" t="str">
            <v>PA</v>
          </cell>
          <cell r="AQ5243">
            <v>4.24</v>
          </cell>
          <cell r="AR5243">
            <v>9.7500000000000003E-2</v>
          </cell>
          <cell r="AS5243">
            <v>4.6534000000000004</v>
          </cell>
          <cell r="AU5243">
            <v>46258</v>
          </cell>
          <cell r="BA5243" t="str">
            <v>ELETRICA</v>
          </cell>
        </row>
        <row r="5244">
          <cell r="G5244" t="str">
            <v>FALTA</v>
          </cell>
          <cell r="H5244" t="str">
            <v>006130</v>
          </cell>
          <cell r="AP5244" t="str">
            <v>PA</v>
          </cell>
          <cell r="AQ5244">
            <v>9.23</v>
          </cell>
          <cell r="AR5244">
            <v>9.7500000000000003E-2</v>
          </cell>
          <cell r="AS5244">
            <v>28.589925000000001</v>
          </cell>
          <cell r="AU5244">
            <v>46258</v>
          </cell>
          <cell r="BA5244" t="str">
            <v>ELETRICA</v>
          </cell>
        </row>
        <row r="5245">
          <cell r="G5245" t="str">
            <v>SEPARADO</v>
          </cell>
          <cell r="H5245" t="str">
            <v>006130</v>
          </cell>
          <cell r="AP5245" t="str">
            <v>PA</v>
          </cell>
          <cell r="AQ5245">
            <v>2.42</v>
          </cell>
          <cell r="AS5245">
            <v>2.42</v>
          </cell>
          <cell r="BA5245" t="str">
            <v>ELETRICA</v>
          </cell>
        </row>
        <row r="5246">
          <cell r="G5246" t="str">
            <v>SEPARADO</v>
          </cell>
          <cell r="H5246" t="str">
            <v>006130</v>
          </cell>
          <cell r="AP5246" t="str">
            <v>PA</v>
          </cell>
          <cell r="AQ5246">
            <v>37.090000000000003</v>
          </cell>
          <cell r="AS5246">
            <v>37.090000000000003</v>
          </cell>
          <cell r="BA5246" t="str">
            <v>ELETRICA</v>
          </cell>
        </row>
        <row r="5247">
          <cell r="G5247" t="str">
            <v>SEPARADO</v>
          </cell>
          <cell r="H5247" t="str">
            <v>006130</v>
          </cell>
          <cell r="AP5247" t="str">
            <v>PA</v>
          </cell>
          <cell r="AQ5247">
            <v>62.45</v>
          </cell>
          <cell r="AS5247">
            <v>749.40000000000009</v>
          </cell>
          <cell r="BA5247" t="str">
            <v>ELETRICA</v>
          </cell>
        </row>
        <row r="5248">
          <cell r="G5248" t="str">
            <v>SEPARADO</v>
          </cell>
          <cell r="H5248" t="str">
            <v>006130</v>
          </cell>
          <cell r="AP5248" t="str">
            <v>PA</v>
          </cell>
          <cell r="AQ5248">
            <v>52.183799999999998</v>
          </cell>
          <cell r="AS5248">
            <v>52.183799999999998</v>
          </cell>
          <cell r="BA5248" t="str">
            <v>KANBAN</v>
          </cell>
        </row>
        <row r="5249">
          <cell r="G5249" t="str">
            <v>FALTA</v>
          </cell>
          <cell r="H5249" t="str">
            <v>006130</v>
          </cell>
          <cell r="AP5249" t="str">
            <v>PA</v>
          </cell>
          <cell r="AQ5249">
            <v>34.380000000000003</v>
          </cell>
          <cell r="AR5249">
            <v>6.5000000000000002E-2</v>
          </cell>
          <cell r="AS5249">
            <v>36.614699999999999</v>
          </cell>
          <cell r="AU5249">
            <v>46251</v>
          </cell>
          <cell r="BA5249" t="e">
            <v>#N/A</v>
          </cell>
        </row>
        <row r="5250">
          <cell r="G5250" t="str">
            <v>SEPARADO</v>
          </cell>
          <cell r="H5250" t="str">
            <v>006130</v>
          </cell>
          <cell r="AP5250" t="str">
            <v>PA</v>
          </cell>
          <cell r="AQ5250">
            <v>161</v>
          </cell>
          <cell r="AS5250">
            <v>161</v>
          </cell>
          <cell r="BA5250">
            <v>0</v>
          </cell>
        </row>
        <row r="5251">
          <cell r="G5251" t="str">
            <v>SEPARADO</v>
          </cell>
          <cell r="H5251" t="str">
            <v>006130</v>
          </cell>
          <cell r="AP5251" t="str">
            <v>PA</v>
          </cell>
          <cell r="AQ5251">
            <v>242</v>
          </cell>
          <cell r="AS5251">
            <v>242</v>
          </cell>
          <cell r="BA5251">
            <v>0</v>
          </cell>
        </row>
        <row r="5252">
          <cell r="G5252" t="str">
            <v>SEPARADO</v>
          </cell>
          <cell r="H5252" t="str">
            <v>006130</v>
          </cell>
          <cell r="AP5252" t="str">
            <v>PA</v>
          </cell>
          <cell r="AQ5252">
            <v>3738.07</v>
          </cell>
          <cell r="AS5252">
            <v>3738.07</v>
          </cell>
          <cell r="BA5252" t="str">
            <v>ELETRICA</v>
          </cell>
        </row>
        <row r="5253">
          <cell r="G5253" t="str">
            <v>FALTA</v>
          </cell>
          <cell r="H5253" t="str">
            <v>006130</v>
          </cell>
          <cell r="AP5253" t="str">
            <v>PA</v>
          </cell>
          <cell r="AQ5253">
            <v>8943.7900000000009</v>
          </cell>
          <cell r="AR5253">
            <v>9.7500000000000003E-2</v>
          </cell>
          <cell r="AS5253">
            <v>9815.8095250000006</v>
          </cell>
          <cell r="AU5253">
            <v>46265</v>
          </cell>
          <cell r="BA5253" t="str">
            <v>ELETRICA</v>
          </cell>
        </row>
        <row r="5254">
          <cell r="G5254" t="str">
            <v>FALTA</v>
          </cell>
          <cell r="H5254" t="str">
            <v>006130</v>
          </cell>
          <cell r="AP5254" t="str">
            <v>PA</v>
          </cell>
          <cell r="AQ5254">
            <v>2053.83</v>
          </cell>
          <cell r="AR5254">
            <v>9.7500000000000003E-2</v>
          </cell>
          <cell r="AS5254">
            <v>2254.0784249999997</v>
          </cell>
          <cell r="AU5254">
            <v>46265</v>
          </cell>
          <cell r="BA5254" t="str">
            <v>ELETRICA</v>
          </cell>
        </row>
        <row r="5255">
          <cell r="G5255" t="str">
            <v>FALTA</v>
          </cell>
          <cell r="H5255" t="str">
            <v>006130</v>
          </cell>
          <cell r="AP5255" t="str">
            <v>PA</v>
          </cell>
          <cell r="AQ5255">
            <v>0</v>
          </cell>
          <cell r="AR5255">
            <v>0</v>
          </cell>
          <cell r="AS5255">
            <v>0</v>
          </cell>
          <cell r="BA5255" t="str">
            <v>ELETRICA</v>
          </cell>
        </row>
        <row r="5256">
          <cell r="G5256" t="str">
            <v>SEPARADO</v>
          </cell>
          <cell r="H5256" t="str">
            <v>006130</v>
          </cell>
          <cell r="AP5256" t="str">
            <v>PA</v>
          </cell>
          <cell r="AQ5256">
            <v>11.4</v>
          </cell>
          <cell r="AS5256">
            <v>45.6</v>
          </cell>
          <cell r="BA5256" t="str">
            <v>ELETRICA</v>
          </cell>
        </row>
        <row r="5257">
          <cell r="G5257" t="str">
            <v>FALTA</v>
          </cell>
          <cell r="H5257" t="str">
            <v>006130</v>
          </cell>
          <cell r="AP5257" t="str">
            <v>PA</v>
          </cell>
          <cell r="AQ5257">
            <v>4.24</v>
          </cell>
          <cell r="AR5257">
            <v>9.7500000000000003E-2</v>
          </cell>
          <cell r="AS5257">
            <v>51.293400000000005</v>
          </cell>
          <cell r="AU5257">
            <v>46258</v>
          </cell>
          <cell r="BA5257" t="str">
            <v>ELETRICA</v>
          </cell>
        </row>
        <row r="5258">
          <cell r="G5258" t="str">
            <v>SEPARADO</v>
          </cell>
          <cell r="H5258" t="str">
            <v>006130</v>
          </cell>
          <cell r="AP5258" t="str">
            <v>PA</v>
          </cell>
          <cell r="AQ5258">
            <v>1.55</v>
          </cell>
          <cell r="AS5258">
            <v>1.55</v>
          </cell>
          <cell r="BA5258" t="str">
            <v>ELETRICA</v>
          </cell>
        </row>
        <row r="5259">
          <cell r="G5259" t="str">
            <v>FALTA</v>
          </cell>
          <cell r="H5259" t="str">
            <v>006130</v>
          </cell>
          <cell r="AP5259" t="str">
            <v>PA</v>
          </cell>
          <cell r="AQ5259">
            <v>9.23</v>
          </cell>
          <cell r="AR5259">
            <v>9.7500000000000003E-2</v>
          </cell>
          <cell r="AS5259">
            <v>499.31992500000001</v>
          </cell>
          <cell r="AU5259">
            <v>46258</v>
          </cell>
          <cell r="BA5259" t="str">
            <v>ELETRICA</v>
          </cell>
        </row>
        <row r="5260">
          <cell r="G5260" t="str">
            <v>SEPARADO</v>
          </cell>
          <cell r="H5260" t="str">
            <v>006130</v>
          </cell>
          <cell r="AP5260" t="str">
            <v>PA</v>
          </cell>
          <cell r="AQ5260">
            <v>2.42</v>
          </cell>
          <cell r="AS5260">
            <v>19.36</v>
          </cell>
          <cell r="BA5260" t="str">
            <v>ELETRICA</v>
          </cell>
        </row>
        <row r="5261">
          <cell r="G5261" t="str">
            <v>SEPARADO</v>
          </cell>
          <cell r="H5261" t="str">
            <v>006130</v>
          </cell>
          <cell r="AP5261" t="str">
            <v>PA</v>
          </cell>
          <cell r="AQ5261">
            <v>37.090000000000003</v>
          </cell>
          <cell r="AS5261">
            <v>407.99</v>
          </cell>
          <cell r="BA5261" t="str">
            <v>ELETRICA</v>
          </cell>
        </row>
        <row r="5262">
          <cell r="G5262" t="str">
            <v>SEPARADO</v>
          </cell>
          <cell r="H5262" t="str">
            <v>006130</v>
          </cell>
          <cell r="AP5262" t="str">
            <v>PA</v>
          </cell>
          <cell r="AQ5262">
            <v>62.45</v>
          </cell>
          <cell r="AS5262">
            <v>14738.2</v>
          </cell>
          <cell r="BA5262" t="str">
            <v>ELETRICA</v>
          </cell>
        </row>
        <row r="5263">
          <cell r="G5263" t="str">
            <v>SEPARADO</v>
          </cell>
          <cell r="H5263" t="str">
            <v>006130</v>
          </cell>
          <cell r="AP5263" t="str">
            <v>PA</v>
          </cell>
          <cell r="AQ5263">
            <v>52.183799999999998</v>
          </cell>
          <cell r="AS5263">
            <v>574.02179999999998</v>
          </cell>
          <cell r="BA5263" t="str">
            <v>KANBAN</v>
          </cell>
        </row>
        <row r="5264">
          <cell r="G5264" t="str">
            <v>FALTA</v>
          </cell>
          <cell r="H5264" t="str">
            <v>006130</v>
          </cell>
          <cell r="AP5264" t="str">
            <v>PA</v>
          </cell>
          <cell r="AQ5264">
            <v>110.06</v>
          </cell>
          <cell r="AR5264">
            <v>3.2500000000000001E-2</v>
          </cell>
          <cell r="AS5264">
            <v>113.63695</v>
          </cell>
          <cell r="AU5264">
            <v>46251</v>
          </cell>
          <cell r="BA5264" t="e">
            <v>#N/A</v>
          </cell>
        </row>
        <row r="5265">
          <cell r="G5265" t="str">
            <v>FALTA</v>
          </cell>
          <cell r="H5265" t="str">
            <v>006130</v>
          </cell>
          <cell r="AP5265" t="str">
            <v>PA</v>
          </cell>
          <cell r="AQ5265">
            <v>10.71</v>
          </cell>
          <cell r="AR5265">
            <v>9.7500000000000003E-2</v>
          </cell>
          <cell r="AS5265">
            <v>22.464225000000003</v>
          </cell>
          <cell r="AU5265">
            <v>46251</v>
          </cell>
          <cell r="BA5265" t="e">
            <v>#N/A</v>
          </cell>
        </row>
        <row r="5266">
          <cell r="G5266" t="str">
            <v>FALTA</v>
          </cell>
          <cell r="H5266" t="str">
            <v>006130</v>
          </cell>
          <cell r="AP5266" t="str">
            <v>PA</v>
          </cell>
          <cell r="AQ5266">
            <v>10.71</v>
          </cell>
          <cell r="AR5266">
            <v>9.7500000000000003E-2</v>
          </cell>
          <cell r="AS5266">
            <v>22.464225000000003</v>
          </cell>
          <cell r="AU5266">
            <v>46251</v>
          </cell>
          <cell r="BA5266" t="e">
            <v>#N/A</v>
          </cell>
        </row>
        <row r="5267">
          <cell r="G5267" t="str">
            <v>SEPARADO</v>
          </cell>
          <cell r="H5267" t="str">
            <v>006130</v>
          </cell>
          <cell r="AP5267" t="str">
            <v>PA</v>
          </cell>
          <cell r="AQ5267">
            <v>152.63</v>
          </cell>
          <cell r="AS5267">
            <v>610.52</v>
          </cell>
          <cell r="BA5267" t="str">
            <v>ELETRICA</v>
          </cell>
        </row>
        <row r="5268">
          <cell r="G5268" t="str">
            <v>FALTA</v>
          </cell>
          <cell r="H5268" t="str">
            <v>006130</v>
          </cell>
          <cell r="AP5268" t="str">
            <v>PA</v>
          </cell>
          <cell r="AQ5268">
            <v>31.06</v>
          </cell>
          <cell r="AR5268">
            <v>6.5000000000000002E-2</v>
          </cell>
          <cell r="AS5268">
            <v>64.138899999999992</v>
          </cell>
          <cell r="AU5268">
            <v>46251</v>
          </cell>
          <cell r="BA5268" t="str">
            <v>ELETRICA</v>
          </cell>
        </row>
        <row r="5269">
          <cell r="G5269" t="str">
            <v>SEPARADO</v>
          </cell>
          <cell r="H5269" t="str">
            <v>006130</v>
          </cell>
          <cell r="AP5269" t="str">
            <v>PA</v>
          </cell>
          <cell r="AQ5269">
            <v>59.97</v>
          </cell>
          <cell r="AS5269">
            <v>119.94</v>
          </cell>
          <cell r="BA5269" t="str">
            <v>ELETRICA</v>
          </cell>
        </row>
        <row r="5270">
          <cell r="G5270" t="str">
            <v>FALTA</v>
          </cell>
          <cell r="H5270" t="str">
            <v>006130</v>
          </cell>
          <cell r="AP5270" t="str">
            <v>PA</v>
          </cell>
          <cell r="AQ5270">
            <v>59.96</v>
          </cell>
          <cell r="AR5270">
            <v>6.5000000000000002E-2</v>
          </cell>
          <cell r="AS5270">
            <v>123.81740000000001</v>
          </cell>
          <cell r="AU5270">
            <v>46251</v>
          </cell>
          <cell r="BA5270" t="str">
            <v>ELETRICA</v>
          </cell>
        </row>
        <row r="5271">
          <cell r="G5271" t="str">
            <v>RETIRADO</v>
          </cell>
          <cell r="H5271" t="str">
            <v>006130</v>
          </cell>
          <cell r="AP5271" t="str">
            <v>PA</v>
          </cell>
          <cell r="AQ5271">
            <v>1239.67</v>
          </cell>
          <cell r="AS5271">
            <v>2479.34</v>
          </cell>
          <cell r="BA5271" t="str">
            <v>ELETRICA</v>
          </cell>
        </row>
        <row r="5272">
          <cell r="G5272" t="str">
            <v>SEPARADO</v>
          </cell>
          <cell r="H5272" t="str">
            <v>006130</v>
          </cell>
          <cell r="AP5272" t="str">
            <v>PA</v>
          </cell>
          <cell r="AQ5272">
            <v>10.2811</v>
          </cell>
          <cell r="AS5272">
            <v>5.1405500000000002</v>
          </cell>
          <cell r="BA5272" t="str">
            <v>KANBAN</v>
          </cell>
        </row>
        <row r="5273">
          <cell r="G5273" t="str">
            <v>SEPARADO</v>
          </cell>
          <cell r="H5273" t="str">
            <v>006130</v>
          </cell>
          <cell r="AP5273" t="str">
            <v>PA</v>
          </cell>
          <cell r="AQ5273">
            <v>205</v>
          </cell>
          <cell r="AS5273">
            <v>41</v>
          </cell>
          <cell r="BA5273" t="str">
            <v>ELETRICA</v>
          </cell>
        </row>
        <row r="5274">
          <cell r="G5274" t="str">
            <v>FALTA</v>
          </cell>
          <cell r="H5274" t="str">
            <v>006130</v>
          </cell>
          <cell r="AP5274" t="str">
            <v>PA</v>
          </cell>
          <cell r="AQ5274">
            <v>42.55</v>
          </cell>
          <cell r="AR5274">
            <v>0</v>
          </cell>
          <cell r="AS5274">
            <v>127.64999999999999</v>
          </cell>
          <cell r="AU5274">
            <v>46265</v>
          </cell>
          <cell r="BA5274" t="str">
            <v>ELETRICA</v>
          </cell>
        </row>
        <row r="5275">
          <cell r="G5275" t="str">
            <v>SEPARADO</v>
          </cell>
          <cell r="H5275" t="str">
            <v>006130</v>
          </cell>
          <cell r="AP5275" t="str">
            <v>PA</v>
          </cell>
          <cell r="AQ5275">
            <v>32</v>
          </cell>
          <cell r="AS5275">
            <v>64</v>
          </cell>
          <cell r="BA5275" t="str">
            <v>ELETRICA</v>
          </cell>
        </row>
        <row r="5276">
          <cell r="G5276" t="str">
            <v>SEPARADO</v>
          </cell>
          <cell r="H5276" t="str">
            <v>006130</v>
          </cell>
          <cell r="AP5276" t="str">
            <v>PA</v>
          </cell>
          <cell r="AQ5276">
            <v>2</v>
          </cell>
          <cell r="AS5276">
            <v>2</v>
          </cell>
          <cell r="BA5276" t="str">
            <v>ELETRICA</v>
          </cell>
        </row>
        <row r="5277">
          <cell r="G5277" t="str">
            <v>FALTA</v>
          </cell>
          <cell r="H5277" t="str">
            <v>006130</v>
          </cell>
          <cell r="AP5277" t="str">
            <v>PA</v>
          </cell>
          <cell r="AQ5277">
            <v>155</v>
          </cell>
          <cell r="AR5277">
            <v>6.5000000000000002E-2</v>
          </cell>
          <cell r="AS5277">
            <v>475.07499999999999</v>
          </cell>
          <cell r="AU5277" t="str">
            <v>31/09/2026</v>
          </cell>
          <cell r="BA5277" t="str">
            <v>ELETRICA</v>
          </cell>
        </row>
        <row r="5278">
          <cell r="G5278" t="str">
            <v>FALTA</v>
          </cell>
          <cell r="H5278" t="str">
            <v>006130</v>
          </cell>
          <cell r="AP5278" t="str">
            <v>PA</v>
          </cell>
          <cell r="AQ5278">
            <v>72</v>
          </cell>
          <cell r="AR5278">
            <v>0</v>
          </cell>
          <cell r="AS5278">
            <v>144</v>
          </cell>
          <cell r="BA5278" t="str">
            <v>ELETRICA</v>
          </cell>
        </row>
        <row r="5279">
          <cell r="G5279" t="str">
            <v>SEPARADO</v>
          </cell>
          <cell r="H5279" t="str">
            <v>006130</v>
          </cell>
          <cell r="AP5279" t="str">
            <v>PA</v>
          </cell>
          <cell r="AQ5279">
            <v>16.100000000000001</v>
          </cell>
          <cell r="AS5279">
            <v>64.400000000000006</v>
          </cell>
          <cell r="BA5279" t="str">
            <v>ELETRICA</v>
          </cell>
        </row>
        <row r="5280">
          <cell r="G5280" t="str">
            <v>SEPARADO</v>
          </cell>
          <cell r="H5280" t="str">
            <v>006130</v>
          </cell>
          <cell r="AP5280" t="str">
            <v>PA</v>
          </cell>
          <cell r="AQ5280">
            <v>63.063499999999998</v>
          </cell>
          <cell r="AS5280">
            <v>63.063499999999998</v>
          </cell>
          <cell r="BA5280" t="str">
            <v>ELETRICA</v>
          </cell>
        </row>
        <row r="5281">
          <cell r="G5281" t="str">
            <v>SEPARADO</v>
          </cell>
          <cell r="H5281" t="str">
            <v>006130</v>
          </cell>
          <cell r="AP5281" t="str">
            <v>PA</v>
          </cell>
          <cell r="AQ5281">
            <v>5.16</v>
          </cell>
          <cell r="AS5281">
            <v>20.64</v>
          </cell>
          <cell r="BA5281" t="str">
            <v>ELETRICA</v>
          </cell>
        </row>
        <row r="5282">
          <cell r="G5282" t="str">
            <v>SEPARADO</v>
          </cell>
          <cell r="H5282" t="str">
            <v>006130</v>
          </cell>
          <cell r="AP5282" t="str">
            <v>PA</v>
          </cell>
          <cell r="AQ5282">
            <v>38.54</v>
          </cell>
          <cell r="AS5282">
            <v>38.54</v>
          </cell>
          <cell r="BA5282" t="str">
            <v>SHEET METAL</v>
          </cell>
        </row>
        <row r="5283">
          <cell r="G5283" t="str">
            <v>FALTA</v>
          </cell>
          <cell r="H5283" t="str">
            <v>006130</v>
          </cell>
          <cell r="AP5283" t="str">
            <v>PA</v>
          </cell>
          <cell r="AQ5283">
            <v>0.8</v>
          </cell>
          <cell r="AR5283">
            <v>0</v>
          </cell>
          <cell r="AS5283">
            <v>0.8</v>
          </cell>
          <cell r="AU5283">
            <v>46265</v>
          </cell>
          <cell r="BA5283">
            <v>0</v>
          </cell>
        </row>
        <row r="5284">
          <cell r="G5284" t="str">
            <v>SEPARADO</v>
          </cell>
          <cell r="H5284" t="str">
            <v>006130</v>
          </cell>
          <cell r="AP5284" t="str">
            <v>PA</v>
          </cell>
          <cell r="AQ5284">
            <v>0</v>
          </cell>
          <cell r="AS5284">
            <v>0</v>
          </cell>
          <cell r="BA5284">
            <v>0</v>
          </cell>
        </row>
        <row r="5285">
          <cell r="G5285" t="str">
            <v>SEPARADO</v>
          </cell>
          <cell r="H5285" t="str">
            <v>006130</v>
          </cell>
          <cell r="AP5285" t="str">
            <v>PA</v>
          </cell>
          <cell r="AQ5285">
            <v>650.65</v>
          </cell>
          <cell r="AS5285">
            <v>650.65</v>
          </cell>
          <cell r="BA5285" t="str">
            <v>SHEET METAL</v>
          </cell>
        </row>
        <row r="5286">
          <cell r="G5286" t="str">
            <v>SEPARADO</v>
          </cell>
          <cell r="H5286" t="str">
            <v>006130</v>
          </cell>
          <cell r="AP5286" t="str">
            <v>PA</v>
          </cell>
          <cell r="AQ5286">
            <v>43.68</v>
          </cell>
          <cell r="AS5286">
            <v>43.68</v>
          </cell>
          <cell r="BA5286" t="str">
            <v>SHEET METAL</v>
          </cell>
        </row>
        <row r="5287">
          <cell r="G5287" t="str">
            <v>SEPARADO</v>
          </cell>
          <cell r="H5287" t="str">
            <v>006130</v>
          </cell>
          <cell r="AP5287" t="str">
            <v>PA</v>
          </cell>
          <cell r="AQ5287">
            <v>370</v>
          </cell>
          <cell r="AS5287">
            <v>370</v>
          </cell>
          <cell r="BA5287" t="str">
            <v>SHEET METAL</v>
          </cell>
        </row>
        <row r="5288">
          <cell r="G5288" t="str">
            <v>FALTA</v>
          </cell>
          <cell r="H5288" t="str">
            <v>006130</v>
          </cell>
          <cell r="AP5288" t="str">
            <v>PA</v>
          </cell>
          <cell r="AQ5288">
            <v>118</v>
          </cell>
          <cell r="AR5288">
            <v>0</v>
          </cell>
          <cell r="AS5288">
            <v>118</v>
          </cell>
          <cell r="BA5288" t="e">
            <v>#N/A</v>
          </cell>
        </row>
        <row r="5289">
          <cell r="G5289" t="str">
            <v>FALTA</v>
          </cell>
          <cell r="H5289" t="str">
            <v>006130</v>
          </cell>
          <cell r="AP5289" t="str">
            <v>PA</v>
          </cell>
          <cell r="AQ5289">
            <v>70.31</v>
          </cell>
          <cell r="AR5289">
            <v>9.7500000000000003E-2</v>
          </cell>
          <cell r="AS5289">
            <v>850.57522500000005</v>
          </cell>
          <cell r="AU5289">
            <v>46251</v>
          </cell>
          <cell r="BA5289" t="str">
            <v>ELETRICA</v>
          </cell>
        </row>
        <row r="5290">
          <cell r="G5290" t="str">
            <v>SEPARADO</v>
          </cell>
          <cell r="H5290" t="str">
            <v>006130</v>
          </cell>
          <cell r="AP5290" t="str">
            <v>PA</v>
          </cell>
          <cell r="AQ5290">
            <v>588.23</v>
          </cell>
          <cell r="AS5290">
            <v>588.23</v>
          </cell>
          <cell r="BA5290" t="str">
            <v>ELETRICA</v>
          </cell>
        </row>
        <row r="5291">
          <cell r="G5291" t="str">
            <v>SEPARADO</v>
          </cell>
          <cell r="H5291" t="str">
            <v>006130</v>
          </cell>
          <cell r="AP5291" t="str">
            <v>PA</v>
          </cell>
          <cell r="AQ5291">
            <v>175.94</v>
          </cell>
          <cell r="AS5291">
            <v>175.94</v>
          </cell>
          <cell r="BA5291" t="str">
            <v>ELETRICA</v>
          </cell>
        </row>
        <row r="5292">
          <cell r="G5292" t="str">
            <v>FALTA</v>
          </cell>
          <cell r="H5292" t="str">
            <v>006130</v>
          </cell>
          <cell r="AP5292" t="str">
            <v>PA</v>
          </cell>
          <cell r="AQ5292">
            <v>8695.2199999999993</v>
          </cell>
          <cell r="AR5292">
            <v>6.5000000000000002E-2</v>
          </cell>
          <cell r="AS5292">
            <v>9260.4092999999993</v>
          </cell>
          <cell r="AU5292">
            <v>46251</v>
          </cell>
          <cell r="BA5292" t="e">
            <v>#N/A</v>
          </cell>
        </row>
        <row r="5293">
          <cell r="G5293" t="str">
            <v>FALTA</v>
          </cell>
          <cell r="H5293" t="str">
            <v>006130</v>
          </cell>
          <cell r="AP5293" t="str">
            <v>PA</v>
          </cell>
          <cell r="AQ5293">
            <v>572.44000000000005</v>
          </cell>
          <cell r="AR5293">
            <v>0.05</v>
          </cell>
          <cell r="AS5293">
            <v>1173.5020000000002</v>
          </cell>
          <cell r="AU5293">
            <v>46265</v>
          </cell>
          <cell r="BA5293" t="str">
            <v>ELETRICA</v>
          </cell>
        </row>
        <row r="5294">
          <cell r="G5294" t="str">
            <v>SEPARADO</v>
          </cell>
          <cell r="H5294" t="str">
            <v>006130</v>
          </cell>
          <cell r="AP5294" t="str">
            <v>PA</v>
          </cell>
          <cell r="AQ5294">
            <v>10.780000000000001</v>
          </cell>
          <cell r="AS5294">
            <v>21.560000000000002</v>
          </cell>
          <cell r="BA5294" t="str">
            <v>ELETRICA</v>
          </cell>
        </row>
        <row r="5295">
          <cell r="G5295" t="str">
            <v>SEPARADO</v>
          </cell>
          <cell r="H5295" t="str">
            <v>006130</v>
          </cell>
          <cell r="AP5295" t="str">
            <v>PA</v>
          </cell>
          <cell r="AQ5295">
            <v>70</v>
          </cell>
          <cell r="AS5295">
            <v>70</v>
          </cell>
          <cell r="BA5295" t="str">
            <v>ELETRICA</v>
          </cell>
        </row>
        <row r="5296">
          <cell r="G5296" t="str">
            <v>SEPARADO</v>
          </cell>
          <cell r="H5296" t="str">
            <v>006130</v>
          </cell>
          <cell r="AP5296" t="str">
            <v>PA</v>
          </cell>
          <cell r="AQ5296">
            <v>13.05</v>
          </cell>
          <cell r="AS5296">
            <v>78.300000000000011</v>
          </cell>
          <cell r="BA5296" t="str">
            <v>ELETRICA</v>
          </cell>
        </row>
        <row r="5297">
          <cell r="G5297" t="str">
            <v>FALTA</v>
          </cell>
          <cell r="H5297" t="str">
            <v>006130</v>
          </cell>
          <cell r="AP5297" t="str">
            <v>PA</v>
          </cell>
          <cell r="AQ5297">
            <v>0</v>
          </cell>
          <cell r="AR5297">
            <v>0</v>
          </cell>
          <cell r="AS5297">
            <v>0</v>
          </cell>
          <cell r="AU5297">
            <v>46251</v>
          </cell>
          <cell r="BA5297" t="str">
            <v>ELETRICA</v>
          </cell>
        </row>
        <row r="5298">
          <cell r="G5298" t="str">
            <v>SEPARADO</v>
          </cell>
          <cell r="H5298" t="str">
            <v>006130</v>
          </cell>
          <cell r="AP5298" t="str">
            <v>PA</v>
          </cell>
          <cell r="AQ5298">
            <v>12.94</v>
          </cell>
          <cell r="AS5298">
            <v>12.94</v>
          </cell>
          <cell r="BA5298" t="str">
            <v>ELETRICA</v>
          </cell>
        </row>
        <row r="5299">
          <cell r="G5299" t="str">
            <v>SEPARADO</v>
          </cell>
          <cell r="H5299" t="str">
            <v>006130</v>
          </cell>
          <cell r="AP5299" t="str">
            <v>PA</v>
          </cell>
          <cell r="AQ5299">
            <v>227.45</v>
          </cell>
          <cell r="AS5299">
            <v>227.45</v>
          </cell>
          <cell r="BA5299" t="str">
            <v>ELETRICA</v>
          </cell>
        </row>
        <row r="5300">
          <cell r="G5300" t="str">
            <v>FALTA</v>
          </cell>
          <cell r="H5300" t="str">
            <v>006130</v>
          </cell>
          <cell r="AP5300" t="str">
            <v>PA</v>
          </cell>
          <cell r="AQ5300">
            <v>5.55</v>
          </cell>
          <cell r="AR5300">
            <v>9.7500000000000003E-2</v>
          </cell>
          <cell r="AS5300">
            <v>6.0911249999999999</v>
          </cell>
          <cell r="AU5300">
            <v>46251</v>
          </cell>
          <cell r="BA5300" t="str">
            <v>SHEET METAL</v>
          </cell>
        </row>
        <row r="5301">
          <cell r="G5301" t="str">
            <v>SEPARADO</v>
          </cell>
          <cell r="H5301" t="str">
            <v>006130</v>
          </cell>
          <cell r="AP5301" t="str">
            <v>PA</v>
          </cell>
          <cell r="AQ5301">
            <v>9.33</v>
          </cell>
          <cell r="AS5301">
            <v>9.33</v>
          </cell>
          <cell r="BA5301" t="str">
            <v>ELETRICA</v>
          </cell>
        </row>
        <row r="5302">
          <cell r="G5302" t="str">
            <v>FALTA</v>
          </cell>
          <cell r="H5302" t="str">
            <v>006130</v>
          </cell>
          <cell r="AP5302" t="str">
            <v>PA</v>
          </cell>
          <cell r="AQ5302">
            <v>9.33</v>
          </cell>
          <cell r="AR5302">
            <v>9.7500000000000003E-2</v>
          </cell>
          <cell r="AS5302">
            <v>84.879674999999992</v>
          </cell>
          <cell r="AU5302">
            <v>46251</v>
          </cell>
          <cell r="BA5302" t="str">
            <v>ELETRICA</v>
          </cell>
        </row>
        <row r="5303">
          <cell r="G5303" t="str">
            <v>FALTA</v>
          </cell>
          <cell r="H5303" t="str">
            <v>006130</v>
          </cell>
          <cell r="AP5303" t="str">
            <v>PA</v>
          </cell>
          <cell r="AQ5303">
            <v>40.97</v>
          </cell>
          <cell r="AR5303">
            <v>9.7500000000000003E-2</v>
          </cell>
          <cell r="AS5303">
            <v>85.934574999999995</v>
          </cell>
          <cell r="AU5303">
            <v>46251</v>
          </cell>
          <cell r="BA5303" t="str">
            <v>ELETRICA</v>
          </cell>
        </row>
        <row r="5304">
          <cell r="G5304" t="str">
            <v>SEPARADO</v>
          </cell>
          <cell r="H5304" t="str">
            <v>006130</v>
          </cell>
          <cell r="AP5304" t="str">
            <v>PA</v>
          </cell>
          <cell r="AQ5304">
            <v>25.7</v>
          </cell>
          <cell r="AS5304">
            <v>25.7</v>
          </cell>
          <cell r="BA5304" t="str">
            <v>ELETRICA</v>
          </cell>
        </row>
        <row r="5305">
          <cell r="G5305" t="str">
            <v>SEPARADO</v>
          </cell>
          <cell r="H5305" t="str">
            <v>006130</v>
          </cell>
          <cell r="AP5305" t="str">
            <v>PA</v>
          </cell>
          <cell r="AQ5305">
            <v>31.7</v>
          </cell>
          <cell r="AS5305">
            <v>158.5</v>
          </cell>
          <cell r="BA5305" t="str">
            <v>ELETRICA</v>
          </cell>
        </row>
        <row r="5306">
          <cell r="G5306" t="str">
            <v>SEPARADO</v>
          </cell>
          <cell r="H5306" t="str">
            <v>006130</v>
          </cell>
          <cell r="AP5306" t="str">
            <v>PA</v>
          </cell>
          <cell r="AQ5306">
            <v>32.11</v>
          </cell>
          <cell r="AS5306">
            <v>32.11</v>
          </cell>
          <cell r="BA5306">
            <v>0</v>
          </cell>
        </row>
        <row r="5307">
          <cell r="G5307" t="str">
            <v>SEPARADO</v>
          </cell>
          <cell r="H5307" t="str">
            <v>006130</v>
          </cell>
          <cell r="AP5307" t="str">
            <v>PA</v>
          </cell>
          <cell r="AQ5307">
            <v>16.100000000000001</v>
          </cell>
          <cell r="AS5307">
            <v>16.100000000000001</v>
          </cell>
          <cell r="BA5307" t="str">
            <v>KANBAN</v>
          </cell>
        </row>
        <row r="5308">
          <cell r="G5308" t="str">
            <v>SEPARADO</v>
          </cell>
          <cell r="H5308" t="str">
            <v>006130</v>
          </cell>
          <cell r="AP5308" t="str">
            <v>PA</v>
          </cell>
          <cell r="AQ5308">
            <v>16.39</v>
          </cell>
          <cell r="AS5308">
            <v>16.39</v>
          </cell>
          <cell r="BA5308" t="str">
            <v>KANBAN</v>
          </cell>
        </row>
        <row r="5309">
          <cell r="G5309" t="str">
            <v>SEPARADO</v>
          </cell>
          <cell r="H5309" t="str">
            <v>006130</v>
          </cell>
          <cell r="AP5309" t="str">
            <v>PA</v>
          </cell>
          <cell r="AQ5309">
            <v>263.33999999999997</v>
          </cell>
          <cell r="AS5309">
            <v>263.33999999999997</v>
          </cell>
          <cell r="BA5309" t="str">
            <v>ELETRICA</v>
          </cell>
        </row>
        <row r="5310">
          <cell r="G5310" t="str">
            <v>FALTA</v>
          </cell>
          <cell r="H5310" t="str">
            <v>006130</v>
          </cell>
          <cell r="AP5310" t="str">
            <v>PA</v>
          </cell>
          <cell r="AQ5310">
            <v>454.46</v>
          </cell>
          <cell r="AR5310">
            <v>9.7500000000000003E-2</v>
          </cell>
          <cell r="AS5310">
            <v>498.76984999999996</v>
          </cell>
          <cell r="AU5310">
            <v>46265</v>
          </cell>
          <cell r="BA5310" t="str">
            <v>ELETRICA</v>
          </cell>
        </row>
        <row r="5311">
          <cell r="G5311" t="str">
            <v>SEPARADO</v>
          </cell>
          <cell r="H5311" t="str">
            <v>006130</v>
          </cell>
          <cell r="AP5311" t="str">
            <v>PA</v>
          </cell>
          <cell r="AQ5311">
            <v>102.35</v>
          </cell>
          <cell r="AS5311">
            <v>102.35</v>
          </cell>
          <cell r="BA5311" t="str">
            <v>ELETRICA</v>
          </cell>
        </row>
        <row r="5312">
          <cell r="G5312" t="str">
            <v>FALTA</v>
          </cell>
          <cell r="H5312" t="str">
            <v>006130</v>
          </cell>
          <cell r="AP5312" t="str">
            <v>PA</v>
          </cell>
          <cell r="AQ5312">
            <v>31.62</v>
          </cell>
          <cell r="AR5312">
            <v>9.7500000000000003E-2</v>
          </cell>
          <cell r="AS5312">
            <v>256.04295000000002</v>
          </cell>
          <cell r="AU5312">
            <v>46258</v>
          </cell>
          <cell r="BA5312" t="str">
            <v>ELETRICA</v>
          </cell>
        </row>
        <row r="5313">
          <cell r="G5313" t="str">
            <v>SEPARADO</v>
          </cell>
          <cell r="H5313" t="str">
            <v>006130</v>
          </cell>
          <cell r="AP5313" t="str">
            <v>PA</v>
          </cell>
          <cell r="AQ5313">
            <v>23.58</v>
          </cell>
          <cell r="AS5313">
            <v>47.16</v>
          </cell>
          <cell r="BA5313" t="e">
            <v>#N/A</v>
          </cell>
        </row>
        <row r="5314">
          <cell r="G5314" t="str">
            <v>SEPARADO</v>
          </cell>
          <cell r="H5314" t="str">
            <v>006130</v>
          </cell>
          <cell r="AP5314" t="str">
            <v>PA</v>
          </cell>
          <cell r="AQ5314">
            <v>13.2</v>
          </cell>
          <cell r="AS5314">
            <v>26.4</v>
          </cell>
          <cell r="BA5314" t="e">
            <v>#N/A</v>
          </cell>
        </row>
        <row r="5315">
          <cell r="G5315" t="str">
            <v>SEPARADO</v>
          </cell>
          <cell r="H5315" t="str">
            <v>006130</v>
          </cell>
          <cell r="AP5315" t="str">
            <v>PA</v>
          </cell>
          <cell r="AQ5315">
            <v>21.96</v>
          </cell>
          <cell r="AS5315">
            <v>131.76</v>
          </cell>
          <cell r="BA5315" t="e">
            <v>#N/A</v>
          </cell>
        </row>
        <row r="5316">
          <cell r="G5316" t="str">
            <v>FALTA</v>
          </cell>
          <cell r="H5316" t="str">
            <v>006130</v>
          </cell>
          <cell r="AP5316" t="str">
            <v>PA</v>
          </cell>
          <cell r="AQ5316">
            <v>1.62</v>
          </cell>
          <cell r="AR5316">
            <v>9.7500000000000003E-2</v>
          </cell>
          <cell r="AS5316">
            <v>6.63795</v>
          </cell>
          <cell r="AU5316">
            <v>46251</v>
          </cell>
          <cell r="BA5316" t="e">
            <v>#N/A</v>
          </cell>
        </row>
        <row r="5317">
          <cell r="G5317" t="str">
            <v>FALTA</v>
          </cell>
          <cell r="H5317" t="str">
            <v>006130</v>
          </cell>
          <cell r="AP5317" t="str">
            <v>PA</v>
          </cell>
          <cell r="AQ5317">
            <v>14.9</v>
          </cell>
          <cell r="AR5317">
            <v>3.2500000000000001E-2</v>
          </cell>
          <cell r="AS5317">
            <v>15.38425</v>
          </cell>
          <cell r="AU5317">
            <v>46251</v>
          </cell>
          <cell r="BA5317" t="e">
            <v>#N/A</v>
          </cell>
        </row>
        <row r="5318">
          <cell r="G5318" t="str">
            <v>FALTA</v>
          </cell>
          <cell r="H5318" t="str">
            <v>006130</v>
          </cell>
          <cell r="AP5318" t="str">
            <v>PA</v>
          </cell>
          <cell r="AQ5318">
            <v>43.17</v>
          </cell>
          <cell r="AR5318">
            <v>6.5000000000000002E-2</v>
          </cell>
          <cell r="AS5318">
            <v>261.82605000000001</v>
          </cell>
          <cell r="AU5318">
            <v>46251</v>
          </cell>
          <cell r="BA5318" t="e">
            <v>#N/A</v>
          </cell>
        </row>
        <row r="5319">
          <cell r="G5319" t="str">
            <v>FALTA</v>
          </cell>
          <cell r="H5319" t="str">
            <v>006130</v>
          </cell>
          <cell r="AP5319" t="str">
            <v>PA</v>
          </cell>
          <cell r="AQ5319">
            <v>339.43308000000002</v>
          </cell>
          <cell r="AR5319">
            <v>3.2500000000000001E-2</v>
          </cell>
          <cell r="AS5319">
            <v>2047.6300551000002</v>
          </cell>
          <cell r="AU5319">
            <v>46265</v>
          </cell>
          <cell r="BA5319" t="str">
            <v>ELETRICA</v>
          </cell>
        </row>
        <row r="5320">
          <cell r="G5320" t="str">
            <v>FALTA</v>
          </cell>
          <cell r="H5320" t="str">
            <v>006130</v>
          </cell>
          <cell r="AP5320" t="str">
            <v>PA</v>
          </cell>
          <cell r="AQ5320">
            <v>543.05395999999996</v>
          </cell>
          <cell r="AR5320">
            <v>3.2500000000000001E-2</v>
          </cell>
          <cell r="AS5320">
            <v>3275.9730136999997</v>
          </cell>
          <cell r="AU5320">
            <v>46265</v>
          </cell>
          <cell r="BA5320" t="str">
            <v>ELETRICA</v>
          </cell>
        </row>
        <row r="5321">
          <cell r="G5321" t="str">
            <v>SEPARADO</v>
          </cell>
          <cell r="H5321" t="str">
            <v>006130</v>
          </cell>
          <cell r="AP5321" t="str">
            <v>PA</v>
          </cell>
          <cell r="AQ5321">
            <v>1087.77</v>
          </cell>
          <cell r="AS5321">
            <v>1087.77</v>
          </cell>
          <cell r="BA5321" t="str">
            <v>MECANICA</v>
          </cell>
        </row>
        <row r="5322">
          <cell r="G5322" t="str">
            <v>FALTA</v>
          </cell>
          <cell r="H5322" t="str">
            <v>006130</v>
          </cell>
          <cell r="AP5322" t="str">
            <v>PA</v>
          </cell>
          <cell r="AQ5322">
            <v>101.63</v>
          </cell>
          <cell r="AR5322">
            <v>0</v>
          </cell>
          <cell r="AS5322">
            <v>406.52</v>
          </cell>
          <cell r="AU5322">
            <v>46265</v>
          </cell>
          <cell r="BA5322" t="str">
            <v>ELETRICA</v>
          </cell>
        </row>
        <row r="5323">
          <cell r="G5323" t="str">
            <v>SEPARADO</v>
          </cell>
          <cell r="H5323" t="str">
            <v>006130</v>
          </cell>
          <cell r="AP5323" t="str">
            <v>PA</v>
          </cell>
          <cell r="AQ5323">
            <v>7.39</v>
          </cell>
          <cell r="AS5323">
            <v>258.64999999999998</v>
          </cell>
          <cell r="BA5323" t="str">
            <v>ELETRICA</v>
          </cell>
        </row>
        <row r="5324">
          <cell r="G5324" t="str">
            <v>FALTA</v>
          </cell>
          <cell r="H5324" t="str">
            <v>006130</v>
          </cell>
          <cell r="AP5324" t="str">
            <v>PA</v>
          </cell>
          <cell r="AQ5324">
            <v>224</v>
          </cell>
          <cell r="AR5324">
            <v>0</v>
          </cell>
          <cell r="AS5324">
            <v>224</v>
          </cell>
          <cell r="BA5324" t="str">
            <v>ELETRICA</v>
          </cell>
        </row>
        <row r="5325">
          <cell r="G5325" t="str">
            <v>SEPARADO</v>
          </cell>
          <cell r="H5325" t="str">
            <v>006130</v>
          </cell>
          <cell r="AP5325" t="str">
            <v>PA</v>
          </cell>
          <cell r="AQ5325">
            <v>115.9</v>
          </cell>
          <cell r="AS5325">
            <v>115.9</v>
          </cell>
          <cell r="BA5325" t="str">
            <v>ELETRICA</v>
          </cell>
        </row>
        <row r="5326">
          <cell r="G5326" t="str">
            <v>FALTA</v>
          </cell>
          <cell r="H5326" t="str">
            <v>006130</v>
          </cell>
          <cell r="AP5326" t="str">
            <v>PA</v>
          </cell>
          <cell r="AQ5326">
            <v>45970.232940000002</v>
          </cell>
          <cell r="AR5326">
            <v>0</v>
          </cell>
          <cell r="AS5326">
            <v>45970.232940000002</v>
          </cell>
          <cell r="AU5326">
            <v>46272</v>
          </cell>
          <cell r="BA5326" t="str">
            <v>ALTERNADOR</v>
          </cell>
        </row>
        <row r="5327">
          <cell r="G5327" t="str">
            <v>FALTA</v>
          </cell>
          <cell r="H5327" t="str">
            <v>006130</v>
          </cell>
          <cell r="AP5327" t="str">
            <v>PA</v>
          </cell>
          <cell r="AQ5327">
            <v>182</v>
          </cell>
          <cell r="AR5327">
            <v>6.5000000000000002E-2</v>
          </cell>
          <cell r="AS5327">
            <v>193.83</v>
          </cell>
          <cell r="AU5327">
            <v>46272</v>
          </cell>
          <cell r="BA5327" t="str">
            <v>ELETRICA</v>
          </cell>
        </row>
        <row r="5328">
          <cell r="G5328" t="str">
            <v>FALTA</v>
          </cell>
          <cell r="H5328" t="str">
            <v>006130</v>
          </cell>
          <cell r="AP5328" t="str">
            <v>PA</v>
          </cell>
          <cell r="AQ5328">
            <v>2750</v>
          </cell>
          <cell r="AR5328">
            <v>0</v>
          </cell>
          <cell r="AS5328">
            <v>5500</v>
          </cell>
          <cell r="AU5328">
            <v>46265</v>
          </cell>
          <cell r="BA5328" t="str">
            <v>ELETRICA</v>
          </cell>
        </row>
        <row r="5329">
          <cell r="G5329" t="str">
            <v>FALTA</v>
          </cell>
          <cell r="H5329" t="str">
            <v>006130</v>
          </cell>
          <cell r="AP5329" t="str">
            <v>PA</v>
          </cell>
          <cell r="AQ5329">
            <v>7.5</v>
          </cell>
          <cell r="AR5329">
            <v>0</v>
          </cell>
          <cell r="AS5329">
            <v>7.5</v>
          </cell>
          <cell r="AU5329">
            <v>46251</v>
          </cell>
          <cell r="BA5329" t="str">
            <v>MECANICA</v>
          </cell>
        </row>
        <row r="5330">
          <cell r="G5330" t="str">
            <v>SEPARADO</v>
          </cell>
          <cell r="H5330" t="str">
            <v>006130</v>
          </cell>
          <cell r="AP5330" t="str">
            <v>PA</v>
          </cell>
          <cell r="AQ5330">
            <v>40.479999999999997</v>
          </cell>
          <cell r="AS5330">
            <v>40.479999999999997</v>
          </cell>
          <cell r="BA5330" t="e">
            <v>#N/A</v>
          </cell>
        </row>
        <row r="5331">
          <cell r="G5331" t="str">
            <v>FALTA</v>
          </cell>
          <cell r="H5331" t="str">
            <v>006130</v>
          </cell>
          <cell r="AP5331" t="str">
            <v>PA</v>
          </cell>
          <cell r="AQ5331">
            <v>14</v>
          </cell>
          <cell r="AR5331">
            <v>0</v>
          </cell>
          <cell r="AS5331">
            <v>56</v>
          </cell>
          <cell r="BA5331" t="str">
            <v>SHEET METAL</v>
          </cell>
        </row>
        <row r="5332">
          <cell r="G5332" t="str">
            <v>FALTA</v>
          </cell>
          <cell r="H5332" t="str">
            <v>006130</v>
          </cell>
          <cell r="AP5332" t="str">
            <v>PA</v>
          </cell>
          <cell r="AQ5332">
            <v>15316</v>
          </cell>
          <cell r="AR5332">
            <v>0</v>
          </cell>
          <cell r="AS5332">
            <v>15316</v>
          </cell>
          <cell r="BA5332" t="e">
            <v>#N/A</v>
          </cell>
        </row>
        <row r="5333">
          <cell r="G5333" t="str">
            <v>FALTA</v>
          </cell>
          <cell r="H5333" t="str">
            <v>006130</v>
          </cell>
          <cell r="AP5333" t="str">
            <v>PA</v>
          </cell>
          <cell r="AQ5333">
            <v>342</v>
          </cell>
          <cell r="AR5333">
            <v>0</v>
          </cell>
          <cell r="AS5333">
            <v>342</v>
          </cell>
          <cell r="BA5333" t="e">
            <v>#N/A</v>
          </cell>
        </row>
        <row r="5334">
          <cell r="G5334" t="str">
            <v>FALTA</v>
          </cell>
          <cell r="H5334" t="str">
            <v>006130</v>
          </cell>
          <cell r="AP5334" t="str">
            <v>PA</v>
          </cell>
          <cell r="AQ5334">
            <v>180</v>
          </cell>
          <cell r="AR5334">
            <v>0</v>
          </cell>
          <cell r="AS5334">
            <v>180</v>
          </cell>
          <cell r="BA5334" t="e">
            <v>#N/A</v>
          </cell>
        </row>
        <row r="5335">
          <cell r="G5335" t="str">
            <v>SEPARADO</v>
          </cell>
          <cell r="H5335" t="str">
            <v>006130</v>
          </cell>
          <cell r="AP5335" t="str">
            <v>PA</v>
          </cell>
          <cell r="AQ5335">
            <v>620</v>
          </cell>
          <cell r="AS5335">
            <v>620</v>
          </cell>
          <cell r="BA5335" t="str">
            <v>MECANICA</v>
          </cell>
        </row>
        <row r="5336">
          <cell r="G5336" t="str">
            <v>SEPARADO</v>
          </cell>
          <cell r="H5336" t="str">
            <v>006130</v>
          </cell>
          <cell r="AP5336" t="str">
            <v>PA</v>
          </cell>
          <cell r="AQ5336">
            <v>3604.6</v>
          </cell>
          <cell r="AS5336">
            <v>21627.599999999999</v>
          </cell>
          <cell r="BA5336" t="str">
            <v>MECANICA</v>
          </cell>
        </row>
        <row r="5337">
          <cell r="G5337" t="str">
            <v>RETIRADO</v>
          </cell>
          <cell r="H5337" t="str">
            <v>006130</v>
          </cell>
          <cell r="AP5337" t="str">
            <v>PA</v>
          </cell>
          <cell r="AQ5337">
            <v>8548.9321</v>
          </cell>
          <cell r="AS5337">
            <v>8548.9321</v>
          </cell>
          <cell r="BA5337" t="str">
            <v>ELETRICA</v>
          </cell>
        </row>
        <row r="5338">
          <cell r="G5338" t="str">
            <v>FALTA</v>
          </cell>
          <cell r="H5338" t="str">
            <v>006130</v>
          </cell>
          <cell r="AP5338" t="str">
            <v>PA</v>
          </cell>
          <cell r="AQ5338">
            <v>111.2</v>
          </cell>
          <cell r="AR5338">
            <v>0</v>
          </cell>
          <cell r="AS5338">
            <v>111.2</v>
          </cell>
          <cell r="AU5338">
            <v>46251</v>
          </cell>
          <cell r="BA5338" t="str">
            <v>MECANICA</v>
          </cell>
        </row>
        <row r="5339">
          <cell r="G5339" t="str">
            <v>SEPARADO</v>
          </cell>
          <cell r="H5339" t="str">
            <v>006130</v>
          </cell>
          <cell r="AP5339" t="str">
            <v>PA</v>
          </cell>
          <cell r="AQ5339">
            <v>7.15</v>
          </cell>
          <cell r="AS5339">
            <v>14.3</v>
          </cell>
          <cell r="BA5339" t="str">
            <v>MECANICA</v>
          </cell>
        </row>
        <row r="5340">
          <cell r="G5340" t="str">
            <v>FALTA</v>
          </cell>
          <cell r="H5340" t="str">
            <v>006130</v>
          </cell>
          <cell r="AP5340" t="str">
            <v>PA</v>
          </cell>
          <cell r="AQ5340">
            <v>45</v>
          </cell>
          <cell r="AR5340">
            <v>6.5000000000000002E-2</v>
          </cell>
          <cell r="AS5340">
            <v>47.924999999999997</v>
          </cell>
          <cell r="AU5340">
            <v>46251</v>
          </cell>
          <cell r="BA5340" t="str">
            <v>MECANICA</v>
          </cell>
        </row>
        <row r="5341">
          <cell r="G5341" t="str">
            <v>SEPARADO</v>
          </cell>
          <cell r="H5341" t="str">
            <v>006130</v>
          </cell>
          <cell r="AP5341" t="str">
            <v>PA</v>
          </cell>
          <cell r="AQ5341">
            <v>52</v>
          </cell>
          <cell r="AS5341">
            <v>78</v>
          </cell>
          <cell r="BA5341" t="str">
            <v>KANBAN</v>
          </cell>
        </row>
        <row r="5342">
          <cell r="G5342" t="str">
            <v>FALTA</v>
          </cell>
          <cell r="H5342" t="str">
            <v>006130</v>
          </cell>
          <cell r="AP5342" t="str">
            <v>PA</v>
          </cell>
          <cell r="AQ5342">
            <v>147824.59</v>
          </cell>
          <cell r="AR5342">
            <v>0</v>
          </cell>
          <cell r="AS5342">
            <v>147824.59</v>
          </cell>
          <cell r="AU5342">
            <v>46251</v>
          </cell>
          <cell r="BA5342" t="str">
            <v>MOTOR</v>
          </cell>
        </row>
        <row r="5343">
          <cell r="G5343" t="str">
            <v>SEPARADO</v>
          </cell>
          <cell r="H5343" t="str">
            <v>006130</v>
          </cell>
          <cell r="AP5343" t="str">
            <v>PA</v>
          </cell>
          <cell r="AQ5343">
            <v>852.26</v>
          </cell>
          <cell r="AS5343">
            <v>852.26</v>
          </cell>
          <cell r="BA5343" t="str">
            <v>MECANICA</v>
          </cell>
        </row>
        <row r="5344">
          <cell r="G5344" t="str">
            <v>FALTA</v>
          </cell>
          <cell r="H5344" t="str">
            <v>006130</v>
          </cell>
          <cell r="AP5344" t="str">
            <v>PA</v>
          </cell>
          <cell r="AQ5344">
            <v>900</v>
          </cell>
          <cell r="AR5344">
            <v>0</v>
          </cell>
          <cell r="AS5344">
            <v>900</v>
          </cell>
          <cell r="BA5344" t="e">
            <v>#N/A</v>
          </cell>
        </row>
        <row r="5345">
          <cell r="G5345" t="str">
            <v>FALTA</v>
          </cell>
          <cell r="H5345" t="str">
            <v>006130</v>
          </cell>
          <cell r="AP5345" t="str">
            <v>PA</v>
          </cell>
          <cell r="AQ5345">
            <v>78</v>
          </cell>
          <cell r="AR5345">
            <v>0</v>
          </cell>
          <cell r="AS5345">
            <v>78</v>
          </cell>
          <cell r="BA5345" t="str">
            <v>SHEET METAL</v>
          </cell>
        </row>
        <row r="5346">
          <cell r="G5346" t="str">
            <v>FALTA</v>
          </cell>
          <cell r="H5346" t="str">
            <v>006130</v>
          </cell>
          <cell r="AP5346" t="str">
            <v>PA</v>
          </cell>
          <cell r="AQ5346">
            <v>48</v>
          </cell>
          <cell r="AR5346">
            <v>0</v>
          </cell>
          <cell r="AS5346">
            <v>48</v>
          </cell>
          <cell r="AU5346">
            <v>46272</v>
          </cell>
          <cell r="BA5346" t="str">
            <v>SHEET METAL</v>
          </cell>
        </row>
        <row r="5347">
          <cell r="G5347" t="str">
            <v>FALTA</v>
          </cell>
          <cell r="H5347" t="str">
            <v>006130</v>
          </cell>
          <cell r="AP5347" t="str">
            <v>PA</v>
          </cell>
          <cell r="AQ5347">
            <v>148</v>
          </cell>
          <cell r="AR5347">
            <v>0</v>
          </cell>
          <cell r="AS5347">
            <v>148</v>
          </cell>
          <cell r="BA5347" t="str">
            <v>MECANICA</v>
          </cell>
        </row>
        <row r="5348">
          <cell r="G5348" t="str">
            <v>SEPARADO</v>
          </cell>
          <cell r="H5348" t="str">
            <v>006130</v>
          </cell>
          <cell r="AP5348" t="str">
            <v>PA</v>
          </cell>
          <cell r="AQ5348">
            <v>76.639999999999986</v>
          </cell>
          <cell r="AS5348">
            <v>153.27999999999997</v>
          </cell>
          <cell r="BA5348" t="str">
            <v>MECANICA</v>
          </cell>
        </row>
        <row r="5349">
          <cell r="G5349" t="str">
            <v>SEPARADO</v>
          </cell>
          <cell r="H5349" t="str">
            <v>006130</v>
          </cell>
          <cell r="AP5349" t="str">
            <v>PA</v>
          </cell>
          <cell r="AQ5349">
            <v>348.7</v>
          </cell>
          <cell r="AS5349">
            <v>348.7</v>
          </cell>
          <cell r="BA5349" t="str">
            <v>SHEET METAL</v>
          </cell>
        </row>
        <row r="5350">
          <cell r="G5350" t="str">
            <v>FALTA</v>
          </cell>
          <cell r="H5350" t="str">
            <v>006130</v>
          </cell>
          <cell r="AP5350" t="str">
            <v>PA</v>
          </cell>
          <cell r="AQ5350">
            <v>180</v>
          </cell>
          <cell r="AR5350">
            <v>0</v>
          </cell>
          <cell r="AS5350">
            <v>180</v>
          </cell>
          <cell r="BA5350" t="str">
            <v>SHEET METAL</v>
          </cell>
        </row>
        <row r="5351">
          <cell r="G5351" t="str">
            <v>SEPARADO</v>
          </cell>
          <cell r="H5351" t="str">
            <v>006130</v>
          </cell>
          <cell r="AP5351" t="str">
            <v>PA</v>
          </cell>
          <cell r="AQ5351">
            <v>280.95999999999998</v>
          </cell>
          <cell r="AS5351">
            <v>280.95999999999998</v>
          </cell>
          <cell r="BA5351">
            <v>0</v>
          </cell>
        </row>
        <row r="5352">
          <cell r="G5352" t="str">
            <v>SEPARADO</v>
          </cell>
          <cell r="H5352" t="str">
            <v>006130</v>
          </cell>
          <cell r="AP5352" t="str">
            <v>PA</v>
          </cell>
          <cell r="AQ5352">
            <v>90.1</v>
          </cell>
          <cell r="AS5352">
            <v>90.1</v>
          </cell>
          <cell r="BA5352" t="str">
            <v>MECANICA</v>
          </cell>
        </row>
        <row r="5353">
          <cell r="G5353" t="str">
            <v>SEPARADO</v>
          </cell>
          <cell r="H5353" t="str">
            <v>006130</v>
          </cell>
          <cell r="AP5353" t="str">
            <v>PA</v>
          </cell>
          <cell r="AQ5353">
            <v>42.68</v>
          </cell>
          <cell r="AS5353">
            <v>42.68</v>
          </cell>
          <cell r="BA5353" t="str">
            <v>MECANICA</v>
          </cell>
        </row>
        <row r="5354">
          <cell r="G5354" t="str">
            <v>FALTA</v>
          </cell>
          <cell r="H5354" t="str">
            <v>006130</v>
          </cell>
          <cell r="AP5354" t="str">
            <v>PA</v>
          </cell>
          <cell r="AQ5354">
            <v>4214.6400000000003</v>
          </cell>
          <cell r="AR5354">
            <v>6.5000000000000002E-2</v>
          </cell>
          <cell r="AS5354">
            <v>4488.5916000000007</v>
          </cell>
          <cell r="AU5354">
            <v>46251</v>
          </cell>
          <cell r="BA5354" t="str">
            <v>MECANICA</v>
          </cell>
        </row>
        <row r="5355">
          <cell r="G5355" t="str">
            <v>SEPARADO</v>
          </cell>
          <cell r="H5355" t="str">
            <v>006130</v>
          </cell>
          <cell r="AP5355" t="str">
            <v>PA</v>
          </cell>
          <cell r="AQ5355">
            <v>716</v>
          </cell>
          <cell r="AS5355">
            <v>716</v>
          </cell>
          <cell r="BA5355" t="e">
            <v>#N/A</v>
          </cell>
        </row>
        <row r="5356">
          <cell r="G5356" t="str">
            <v>FALTA</v>
          </cell>
          <cell r="H5356" t="str">
            <v>006130</v>
          </cell>
          <cell r="AP5356" t="str">
            <v>PA</v>
          </cell>
          <cell r="AQ5356">
            <v>1385.96</v>
          </cell>
          <cell r="AR5356">
            <v>6.5000000000000002E-2</v>
          </cell>
          <cell r="AS5356">
            <v>1476.0473999999999</v>
          </cell>
          <cell r="AU5356">
            <v>46251</v>
          </cell>
          <cell r="BA5356" t="e">
            <v>#N/A</v>
          </cell>
        </row>
        <row r="5357">
          <cell r="G5357" t="str">
            <v>FALTA</v>
          </cell>
          <cell r="H5357" t="str">
            <v>006130</v>
          </cell>
          <cell r="AP5357" t="str">
            <v>PA</v>
          </cell>
          <cell r="AQ5357">
            <v>992.66</v>
          </cell>
          <cell r="AR5357">
            <v>6.5000000000000002E-2</v>
          </cell>
          <cell r="AS5357">
            <v>1057.1829</v>
          </cell>
          <cell r="AU5357">
            <v>46251</v>
          </cell>
          <cell r="BA5357" t="str">
            <v>MECANICA</v>
          </cell>
        </row>
        <row r="5358">
          <cell r="G5358" t="str">
            <v>FALTA</v>
          </cell>
          <cell r="H5358" t="str">
            <v>006130</v>
          </cell>
          <cell r="AP5358" t="str">
            <v>PA</v>
          </cell>
          <cell r="AQ5358">
            <v>269.33999999999997</v>
          </cell>
          <cell r="AR5358">
            <v>0</v>
          </cell>
          <cell r="AS5358">
            <v>269.33999999999997</v>
          </cell>
          <cell r="AU5358">
            <v>46265</v>
          </cell>
          <cell r="BA5358" t="str">
            <v>MECANICA</v>
          </cell>
        </row>
        <row r="5359">
          <cell r="G5359" t="str">
            <v>FALTA</v>
          </cell>
          <cell r="H5359" t="str">
            <v>006130</v>
          </cell>
          <cell r="AP5359" t="str">
            <v>PA</v>
          </cell>
          <cell r="AQ5359">
            <v>810</v>
          </cell>
          <cell r="AR5359">
            <v>0</v>
          </cell>
          <cell r="AS5359">
            <v>810</v>
          </cell>
          <cell r="AU5359">
            <v>46258</v>
          </cell>
          <cell r="BA5359" t="str">
            <v>MECANICA</v>
          </cell>
        </row>
        <row r="5360">
          <cell r="G5360" t="str">
            <v>FALTA</v>
          </cell>
          <cell r="H5360" t="str">
            <v>006130</v>
          </cell>
          <cell r="AP5360" t="str">
            <v>PA</v>
          </cell>
          <cell r="AQ5360">
            <v>503.31</v>
          </cell>
          <cell r="AR5360">
            <v>0</v>
          </cell>
          <cell r="AS5360">
            <v>503.31</v>
          </cell>
          <cell r="AU5360">
            <v>46251</v>
          </cell>
          <cell r="BA5360" t="str">
            <v>MECANICA</v>
          </cell>
        </row>
        <row r="5361">
          <cell r="G5361" t="str">
            <v>FALTA</v>
          </cell>
          <cell r="H5361" t="str">
            <v>006130</v>
          </cell>
          <cell r="AP5361" t="str">
            <v>PA</v>
          </cell>
          <cell r="AQ5361">
            <v>258.72000000000003</v>
          </cell>
          <cell r="AR5361">
            <v>0</v>
          </cell>
          <cell r="AS5361">
            <v>517.44000000000005</v>
          </cell>
          <cell r="BA5361" t="str">
            <v>SHEET METAL</v>
          </cell>
        </row>
        <row r="5362">
          <cell r="G5362" t="str">
            <v>SEPARADO</v>
          </cell>
          <cell r="H5362" t="str">
            <v>006130</v>
          </cell>
          <cell r="AP5362" t="str">
            <v>PA</v>
          </cell>
          <cell r="AQ5362">
            <v>12147.14</v>
          </cell>
          <cell r="AS5362">
            <v>12147.14</v>
          </cell>
          <cell r="BA5362" t="str">
            <v>BASE</v>
          </cell>
        </row>
        <row r="5363">
          <cell r="G5363" t="str">
            <v>FALTA</v>
          </cell>
          <cell r="H5363" t="str">
            <v>006130</v>
          </cell>
          <cell r="AP5363" t="str">
            <v>PA</v>
          </cell>
          <cell r="AQ5363">
            <v>7.15</v>
          </cell>
          <cell r="AR5363">
            <v>0</v>
          </cell>
          <cell r="AS5363">
            <v>14.3</v>
          </cell>
          <cell r="BA5363" t="str">
            <v>SHEET METAL</v>
          </cell>
        </row>
        <row r="5364">
          <cell r="G5364" t="str">
            <v>FALTA</v>
          </cell>
          <cell r="H5364" t="str">
            <v>006130</v>
          </cell>
          <cell r="AP5364" t="str">
            <v>PA</v>
          </cell>
          <cell r="AQ5364">
            <v>785</v>
          </cell>
          <cell r="AR5364">
            <v>3.2500000000000001E-2</v>
          </cell>
          <cell r="AS5364">
            <v>1595.5125</v>
          </cell>
          <cell r="BA5364" t="str">
            <v>SHEET METAL</v>
          </cell>
        </row>
        <row r="5365">
          <cell r="G5365" t="str">
            <v>FALTA</v>
          </cell>
          <cell r="H5365" t="str">
            <v>006130</v>
          </cell>
          <cell r="AP5365" t="str">
            <v>PA</v>
          </cell>
          <cell r="AQ5365">
            <v>271.64999999999998</v>
          </cell>
          <cell r="AR5365">
            <v>0</v>
          </cell>
          <cell r="AS5365">
            <v>271.64999999999998</v>
          </cell>
          <cell r="BA5365" t="str">
            <v>SHEET METAL</v>
          </cell>
        </row>
        <row r="5366">
          <cell r="G5366" t="str">
            <v>FALTA</v>
          </cell>
          <cell r="H5366" t="str">
            <v>006130</v>
          </cell>
          <cell r="AP5366" t="str">
            <v>PA</v>
          </cell>
          <cell r="AQ5366">
            <v>19850</v>
          </cell>
          <cell r="AR5366">
            <v>0</v>
          </cell>
          <cell r="AS5366">
            <v>19850</v>
          </cell>
          <cell r="BA5366" t="e">
            <v>#N/A</v>
          </cell>
        </row>
        <row r="5367">
          <cell r="G5367" t="str">
            <v>SEPARADO</v>
          </cell>
          <cell r="H5367" t="str">
            <v>006130</v>
          </cell>
          <cell r="AP5367" t="str">
            <v>PA</v>
          </cell>
          <cell r="AQ5367">
            <v>5</v>
          </cell>
          <cell r="AS5367">
            <v>20</v>
          </cell>
          <cell r="BA5367" t="str">
            <v>MECANICA</v>
          </cell>
        </row>
        <row r="5368">
          <cell r="G5368" t="str">
            <v>FALTA</v>
          </cell>
          <cell r="H5368" t="str">
            <v>006130</v>
          </cell>
          <cell r="AP5368" t="str">
            <v>PA</v>
          </cell>
          <cell r="AQ5368">
            <v>425</v>
          </cell>
          <cell r="AR5368">
            <v>0</v>
          </cell>
          <cell r="AS5368">
            <v>425</v>
          </cell>
          <cell r="BA5368" t="str">
            <v>SHEET METAL</v>
          </cell>
        </row>
        <row r="5369">
          <cell r="G5369" t="str">
            <v>SEPARADO</v>
          </cell>
          <cell r="H5369" t="str">
            <v>006130</v>
          </cell>
          <cell r="AP5369" t="str">
            <v>PA</v>
          </cell>
          <cell r="AQ5369">
            <v>0</v>
          </cell>
          <cell r="AS5369">
            <v>0</v>
          </cell>
          <cell r="BA5369" t="e">
            <v>#N/A</v>
          </cell>
        </row>
        <row r="5370">
          <cell r="G5370" t="str">
            <v>SEPARADO</v>
          </cell>
          <cell r="H5370" t="str">
            <v>006130</v>
          </cell>
          <cell r="AP5370" t="str">
            <v>PA</v>
          </cell>
          <cell r="AQ5370">
            <v>0</v>
          </cell>
          <cell r="AS5370">
            <v>0</v>
          </cell>
          <cell r="BA5370" t="e">
            <v>#N/A</v>
          </cell>
        </row>
        <row r="5371">
          <cell r="G5371" t="str">
            <v>SEPARADO</v>
          </cell>
          <cell r="H5371" t="str">
            <v>006130</v>
          </cell>
          <cell r="AP5371" t="str">
            <v>PA</v>
          </cell>
          <cell r="AQ5371">
            <v>0</v>
          </cell>
          <cell r="AS5371">
            <v>0</v>
          </cell>
          <cell r="BA5371">
            <v>0</v>
          </cell>
        </row>
        <row r="5372">
          <cell r="G5372" t="str">
            <v>SEPARADO</v>
          </cell>
          <cell r="H5372" t="str">
            <v>006130</v>
          </cell>
          <cell r="AP5372" t="str">
            <v>PA</v>
          </cell>
          <cell r="AQ5372">
            <v>0</v>
          </cell>
          <cell r="AS5372">
            <v>0</v>
          </cell>
          <cell r="BA5372">
            <v>0</v>
          </cell>
        </row>
        <row r="5373">
          <cell r="G5373" t="str">
            <v>SEPARADO</v>
          </cell>
          <cell r="H5373" t="str">
            <v>006130</v>
          </cell>
          <cell r="AP5373" t="str">
            <v>PA</v>
          </cell>
          <cell r="AQ5373">
            <v>0</v>
          </cell>
          <cell r="AS5373">
            <v>0</v>
          </cell>
          <cell r="BA5373" t="e">
            <v>#N/A</v>
          </cell>
        </row>
        <row r="5374">
          <cell r="G5374" t="str">
            <v>SEPARADO</v>
          </cell>
          <cell r="H5374" t="str">
            <v>006130</v>
          </cell>
          <cell r="AP5374" t="str">
            <v>PA</v>
          </cell>
          <cell r="AQ5374">
            <v>0</v>
          </cell>
          <cell r="AS5374">
            <v>0</v>
          </cell>
          <cell r="BA5374">
            <v>0</v>
          </cell>
        </row>
        <row r="5375">
          <cell r="G5375" t="str">
            <v>SEPARADO</v>
          </cell>
          <cell r="H5375" t="str">
            <v>006130</v>
          </cell>
          <cell r="AP5375" t="str">
            <v>PA</v>
          </cell>
          <cell r="AQ5375">
            <v>0</v>
          </cell>
          <cell r="AS5375">
            <v>0</v>
          </cell>
          <cell r="BA5375">
            <v>0</v>
          </cell>
        </row>
        <row r="5376">
          <cell r="G5376" t="str">
            <v>SEPARADO</v>
          </cell>
          <cell r="H5376" t="str">
            <v>006130</v>
          </cell>
          <cell r="AP5376" t="str">
            <v>PA</v>
          </cell>
          <cell r="AQ5376">
            <v>5.58</v>
          </cell>
          <cell r="AS5376">
            <v>66.960000000000008</v>
          </cell>
          <cell r="BA5376" t="str">
            <v>KANBAN</v>
          </cell>
        </row>
        <row r="5377">
          <cell r="G5377" t="str">
            <v>SEPARADO</v>
          </cell>
          <cell r="H5377" t="str">
            <v>006130</v>
          </cell>
          <cell r="AP5377" t="str">
            <v>PA</v>
          </cell>
          <cell r="AQ5377">
            <v>639.17999999999995</v>
          </cell>
          <cell r="AS5377">
            <v>5113.4399999999996</v>
          </cell>
          <cell r="BA5377" t="str">
            <v>KANBAN</v>
          </cell>
        </row>
        <row r="5378">
          <cell r="G5378" t="str">
            <v>FALTA</v>
          </cell>
          <cell r="H5378" t="str">
            <v>006130</v>
          </cell>
          <cell r="AP5378" t="str">
            <v>PA</v>
          </cell>
          <cell r="AQ5378">
            <v>35</v>
          </cell>
          <cell r="AR5378">
            <v>0</v>
          </cell>
          <cell r="AS5378">
            <v>105</v>
          </cell>
          <cell r="AU5378">
            <v>46251</v>
          </cell>
          <cell r="BA5378" t="str">
            <v>MECANICA</v>
          </cell>
        </row>
        <row r="5379">
          <cell r="G5379" t="str">
            <v>SEPARADO</v>
          </cell>
          <cell r="H5379" t="str">
            <v>006130</v>
          </cell>
          <cell r="AP5379" t="str">
            <v>PA</v>
          </cell>
          <cell r="AQ5379">
            <v>13.62</v>
          </cell>
          <cell r="AS5379">
            <v>13.62</v>
          </cell>
          <cell r="BA5379" t="str">
            <v>MECANICA</v>
          </cell>
        </row>
        <row r="5380">
          <cell r="G5380" t="str">
            <v>SEPARADO</v>
          </cell>
          <cell r="H5380" t="str">
            <v>006130</v>
          </cell>
          <cell r="AP5380" t="str">
            <v>PA</v>
          </cell>
          <cell r="AQ5380">
            <v>28.5</v>
          </cell>
          <cell r="AS5380">
            <v>28.5</v>
          </cell>
          <cell r="BA5380" t="str">
            <v>MECANICA</v>
          </cell>
        </row>
        <row r="5381">
          <cell r="G5381" t="str">
            <v>FALTA</v>
          </cell>
          <cell r="H5381" t="str">
            <v>006130</v>
          </cell>
          <cell r="AP5381" t="str">
            <v>PA</v>
          </cell>
          <cell r="AQ5381">
            <v>28.5</v>
          </cell>
          <cell r="AR5381">
            <v>0</v>
          </cell>
          <cell r="AS5381">
            <v>28.5</v>
          </cell>
          <cell r="AU5381">
            <v>46227</v>
          </cell>
          <cell r="BA5381" t="str">
            <v>MECANICA</v>
          </cell>
        </row>
        <row r="5382">
          <cell r="G5382" t="str">
            <v>SEPARADO</v>
          </cell>
          <cell r="H5382" t="str">
            <v>006130</v>
          </cell>
          <cell r="AP5382" t="str">
            <v>PA</v>
          </cell>
          <cell r="AQ5382">
            <v>18.399999999999999</v>
          </cell>
          <cell r="AS5382">
            <v>18.399999999999999</v>
          </cell>
          <cell r="BA5382" t="str">
            <v>MECANICA</v>
          </cell>
        </row>
        <row r="5383">
          <cell r="G5383" t="str">
            <v>FALTA</v>
          </cell>
          <cell r="H5383" t="str">
            <v>006130</v>
          </cell>
          <cell r="AP5383" t="str">
            <v>PA</v>
          </cell>
          <cell r="AQ5383">
            <v>28.5</v>
          </cell>
          <cell r="AR5383">
            <v>0</v>
          </cell>
          <cell r="AS5383">
            <v>28.5</v>
          </cell>
          <cell r="AU5383">
            <v>46227</v>
          </cell>
          <cell r="BA5383" t="str">
            <v>MECANICA</v>
          </cell>
        </row>
        <row r="5384">
          <cell r="G5384" t="str">
            <v>SEPARADO</v>
          </cell>
          <cell r="H5384" t="str">
            <v>006130</v>
          </cell>
          <cell r="AP5384" t="str">
            <v>PA</v>
          </cell>
          <cell r="AQ5384">
            <v>40</v>
          </cell>
          <cell r="AS5384">
            <v>40</v>
          </cell>
          <cell r="BA5384" t="str">
            <v>MECANICA</v>
          </cell>
        </row>
        <row r="5385">
          <cell r="G5385" t="str">
            <v>SEPARADO</v>
          </cell>
          <cell r="H5385" t="str">
            <v>006130</v>
          </cell>
          <cell r="AP5385" t="str">
            <v>PA</v>
          </cell>
          <cell r="AQ5385">
            <v>27.1</v>
          </cell>
          <cell r="AS5385">
            <v>27.1</v>
          </cell>
          <cell r="BA5385" t="str">
            <v>MECANICA</v>
          </cell>
        </row>
        <row r="5386">
          <cell r="G5386" t="str">
            <v>FALTA</v>
          </cell>
          <cell r="H5386" t="str">
            <v>006130</v>
          </cell>
          <cell r="AP5386" t="str">
            <v>PA</v>
          </cell>
          <cell r="AQ5386">
            <v>109.11</v>
          </cell>
          <cell r="AR5386">
            <v>6.5000000000000002E-2</v>
          </cell>
          <cell r="AS5386">
            <v>116.20215</v>
          </cell>
          <cell r="AU5386">
            <v>46251</v>
          </cell>
          <cell r="BA5386" t="str">
            <v>MECANICA</v>
          </cell>
        </row>
        <row r="5387">
          <cell r="G5387" t="str">
            <v>SEPARADO</v>
          </cell>
          <cell r="H5387" t="str">
            <v>006130</v>
          </cell>
          <cell r="AP5387" t="str">
            <v>PA</v>
          </cell>
          <cell r="AQ5387">
            <v>110</v>
          </cell>
          <cell r="AS5387">
            <v>110</v>
          </cell>
          <cell r="BA5387" t="str">
            <v>MECANICA</v>
          </cell>
        </row>
        <row r="5388">
          <cell r="G5388" t="str">
            <v>FALTA</v>
          </cell>
          <cell r="H5388" t="str">
            <v>006130</v>
          </cell>
          <cell r="AP5388" t="str">
            <v>PA</v>
          </cell>
          <cell r="AQ5388">
            <v>106.98</v>
          </cell>
          <cell r="AR5388">
            <v>6.5000000000000002E-2</v>
          </cell>
          <cell r="AS5388">
            <v>113.9337</v>
          </cell>
          <cell r="AU5388">
            <v>46251</v>
          </cell>
          <cell r="BA5388" t="str">
            <v>MECANICA</v>
          </cell>
        </row>
        <row r="5389">
          <cell r="G5389" t="str">
            <v>SEPARADO</v>
          </cell>
          <cell r="H5389" t="str">
            <v>006130</v>
          </cell>
          <cell r="AP5389" t="str">
            <v>PA</v>
          </cell>
          <cell r="AQ5389">
            <v>201.2</v>
          </cell>
          <cell r="AS5389">
            <v>201.2</v>
          </cell>
          <cell r="BA5389" t="str">
            <v>MECANICA</v>
          </cell>
        </row>
        <row r="5390">
          <cell r="G5390" t="str">
            <v>SEPARADO</v>
          </cell>
          <cell r="H5390" t="str">
            <v>006130</v>
          </cell>
          <cell r="AP5390" t="str">
            <v>PA</v>
          </cell>
          <cell r="AQ5390">
            <v>5.5</v>
          </cell>
          <cell r="AS5390">
            <v>5.5</v>
          </cell>
          <cell r="BA5390">
            <v>0</v>
          </cell>
        </row>
        <row r="5391">
          <cell r="G5391" t="str">
            <v>SEPARADO</v>
          </cell>
          <cell r="H5391" t="str">
            <v>006130</v>
          </cell>
          <cell r="AP5391" t="str">
            <v>PA</v>
          </cell>
          <cell r="AQ5391">
            <v>46.92</v>
          </cell>
          <cell r="AS5391">
            <v>46.92</v>
          </cell>
          <cell r="BA5391" t="str">
            <v>MECANICA</v>
          </cell>
        </row>
        <row r="5392">
          <cell r="G5392" t="str">
            <v>SEPARADO</v>
          </cell>
          <cell r="H5392" t="str">
            <v>006130</v>
          </cell>
          <cell r="AP5392" t="str">
            <v>PA</v>
          </cell>
          <cell r="AQ5392">
            <v>702</v>
          </cell>
          <cell r="AS5392">
            <v>702</v>
          </cell>
          <cell r="BA5392" t="e">
            <v>#N/A</v>
          </cell>
        </row>
        <row r="5393">
          <cell r="G5393" t="str">
            <v>SEPARADO</v>
          </cell>
          <cell r="H5393" t="str">
            <v>006130</v>
          </cell>
          <cell r="AP5393" t="str">
            <v>PA</v>
          </cell>
          <cell r="AQ5393">
            <v>0.69</v>
          </cell>
          <cell r="AS5393">
            <v>8.2799999999999994</v>
          </cell>
          <cell r="BA5393" t="str">
            <v>KANBAN</v>
          </cell>
        </row>
        <row r="5394">
          <cell r="G5394" t="str">
            <v>SEPARADO</v>
          </cell>
          <cell r="H5394" t="str">
            <v>006130</v>
          </cell>
          <cell r="AP5394" t="str">
            <v>PA</v>
          </cell>
          <cell r="AQ5394">
            <v>9.24</v>
          </cell>
          <cell r="AS5394">
            <v>73.92</v>
          </cell>
          <cell r="BA5394" t="str">
            <v>KANBAN</v>
          </cell>
        </row>
        <row r="5395">
          <cell r="G5395" t="str">
            <v>FALTA</v>
          </cell>
          <cell r="H5395" t="str">
            <v>006130</v>
          </cell>
          <cell r="AP5395" t="str">
            <v>PA</v>
          </cell>
          <cell r="AQ5395">
            <v>4.24</v>
          </cell>
          <cell r="AR5395">
            <v>9.7500000000000003E-2</v>
          </cell>
          <cell r="AS5395">
            <v>4.6534000000000004</v>
          </cell>
          <cell r="AU5395">
            <v>46258</v>
          </cell>
          <cell r="BA5395" t="str">
            <v>ELETRICA</v>
          </cell>
        </row>
        <row r="5396">
          <cell r="G5396" t="str">
            <v>FALTA</v>
          </cell>
          <cell r="H5396" t="str">
            <v>006130</v>
          </cell>
          <cell r="AP5396" t="str">
            <v>PA</v>
          </cell>
          <cell r="AQ5396">
            <v>9.23</v>
          </cell>
          <cell r="AR5396">
            <v>9.7500000000000003E-2</v>
          </cell>
          <cell r="AS5396">
            <v>19.359925</v>
          </cell>
          <cell r="AU5396">
            <v>46258</v>
          </cell>
          <cell r="BA5396" t="str">
            <v>ELETRICA</v>
          </cell>
        </row>
        <row r="5397">
          <cell r="G5397" t="str">
            <v>SEPARADO</v>
          </cell>
          <cell r="H5397" t="str">
            <v>006130</v>
          </cell>
          <cell r="AP5397" t="str">
            <v>PA</v>
          </cell>
          <cell r="AQ5397">
            <v>2.42</v>
          </cell>
          <cell r="AS5397">
            <v>2.42</v>
          </cell>
          <cell r="BA5397" t="str">
            <v>ELETRICA</v>
          </cell>
        </row>
        <row r="5398">
          <cell r="G5398" t="str">
            <v>SEPARADO</v>
          </cell>
          <cell r="H5398" t="str">
            <v>006130</v>
          </cell>
          <cell r="AP5398" t="str">
            <v>PA</v>
          </cell>
          <cell r="AQ5398">
            <v>37.090000000000003</v>
          </cell>
          <cell r="AS5398">
            <v>37.090000000000003</v>
          </cell>
          <cell r="BA5398" t="str">
            <v>ELETRICA</v>
          </cell>
        </row>
        <row r="5399">
          <cell r="G5399" t="str">
            <v>SEPARADO</v>
          </cell>
          <cell r="H5399" t="str">
            <v>006130</v>
          </cell>
          <cell r="AP5399" t="str">
            <v>PA</v>
          </cell>
          <cell r="AQ5399">
            <v>62.45</v>
          </cell>
          <cell r="AS5399">
            <v>499.6</v>
          </cell>
          <cell r="BA5399" t="str">
            <v>ELETRICA</v>
          </cell>
        </row>
        <row r="5400">
          <cell r="G5400" t="str">
            <v>SEPARADO</v>
          </cell>
          <cell r="H5400" t="str">
            <v>006130</v>
          </cell>
          <cell r="AP5400" t="str">
            <v>PA</v>
          </cell>
          <cell r="AQ5400">
            <v>52.183799999999998</v>
          </cell>
          <cell r="AS5400">
            <v>52.183799999999998</v>
          </cell>
          <cell r="BA5400" t="str">
            <v>KANBAN</v>
          </cell>
        </row>
        <row r="5401">
          <cell r="G5401" t="str">
            <v>FALTA</v>
          </cell>
          <cell r="H5401" t="str">
            <v>006130</v>
          </cell>
          <cell r="AP5401" t="str">
            <v>PA</v>
          </cell>
          <cell r="AQ5401">
            <v>34.380000000000003</v>
          </cell>
          <cell r="AR5401">
            <v>6.5000000000000002E-2</v>
          </cell>
          <cell r="AS5401">
            <v>36.614699999999999</v>
          </cell>
          <cell r="AU5401">
            <v>46251</v>
          </cell>
          <cell r="BA5401" t="str">
            <v>ELETRICA</v>
          </cell>
        </row>
        <row r="5402">
          <cell r="G5402" t="str">
            <v>FALTA</v>
          </cell>
          <cell r="H5402" t="str">
            <v>006130</v>
          </cell>
          <cell r="AP5402" t="str">
            <v>PA</v>
          </cell>
          <cell r="AQ5402">
            <v>0</v>
          </cell>
          <cell r="AR5402">
            <v>0</v>
          </cell>
          <cell r="AS5402">
            <v>0</v>
          </cell>
          <cell r="BA5402" t="str">
            <v>KANBAN</v>
          </cell>
        </row>
        <row r="5403">
          <cell r="G5403" t="str">
            <v>FALTA</v>
          </cell>
          <cell r="H5403" t="str">
            <v>006130</v>
          </cell>
          <cell r="AP5403" t="str">
            <v>PA</v>
          </cell>
          <cell r="AQ5403">
            <v>4.24</v>
          </cell>
          <cell r="AR5403">
            <v>9.7500000000000003E-2</v>
          </cell>
          <cell r="AS5403">
            <v>4.6534000000000004</v>
          </cell>
          <cell r="AU5403">
            <v>46258</v>
          </cell>
          <cell r="BA5403" t="str">
            <v>ELETRICA</v>
          </cell>
        </row>
        <row r="5404">
          <cell r="G5404" t="str">
            <v>FALTA</v>
          </cell>
          <cell r="H5404" t="str">
            <v>006130</v>
          </cell>
          <cell r="AP5404" t="str">
            <v>PA</v>
          </cell>
          <cell r="AQ5404">
            <v>9.23</v>
          </cell>
          <cell r="AR5404">
            <v>9.7500000000000003E-2</v>
          </cell>
          <cell r="AS5404">
            <v>28.589925000000001</v>
          </cell>
          <cell r="AU5404">
            <v>46258</v>
          </cell>
          <cell r="BA5404" t="str">
            <v>ELETRICA</v>
          </cell>
        </row>
        <row r="5405">
          <cell r="G5405" t="str">
            <v>SEPARADO</v>
          </cell>
          <cell r="H5405" t="str">
            <v>006130</v>
          </cell>
          <cell r="AP5405" t="str">
            <v>PA</v>
          </cell>
          <cell r="AQ5405">
            <v>2.42</v>
          </cell>
          <cell r="AS5405">
            <v>2.42</v>
          </cell>
          <cell r="BA5405" t="str">
            <v>ELETRICA</v>
          </cell>
        </row>
        <row r="5406">
          <cell r="G5406" t="str">
            <v>SEPARADO</v>
          </cell>
          <cell r="H5406" t="str">
            <v>006130</v>
          </cell>
          <cell r="AP5406" t="str">
            <v>PA</v>
          </cell>
          <cell r="AQ5406">
            <v>37.090000000000003</v>
          </cell>
          <cell r="AS5406">
            <v>37.090000000000003</v>
          </cell>
          <cell r="BA5406" t="str">
            <v>ELETRICA</v>
          </cell>
        </row>
        <row r="5407">
          <cell r="G5407" t="str">
            <v>SEPARADO</v>
          </cell>
          <cell r="H5407" t="str">
            <v>006130</v>
          </cell>
          <cell r="AP5407" t="str">
            <v>PA</v>
          </cell>
          <cell r="AQ5407">
            <v>62.45</v>
          </cell>
          <cell r="AS5407">
            <v>749.40000000000009</v>
          </cell>
          <cell r="BA5407" t="str">
            <v>ELETRICA</v>
          </cell>
        </row>
        <row r="5408">
          <cell r="G5408" t="str">
            <v>SEPARADO</v>
          </cell>
          <cell r="H5408" t="str">
            <v>006130</v>
          </cell>
          <cell r="AP5408" t="str">
            <v>PA</v>
          </cell>
          <cell r="AQ5408">
            <v>52.183799999999998</v>
          </cell>
          <cell r="AS5408">
            <v>52.183799999999998</v>
          </cell>
          <cell r="BA5408" t="str">
            <v>KANBAN</v>
          </cell>
        </row>
        <row r="5409">
          <cell r="G5409" t="str">
            <v>SEPARADO</v>
          </cell>
          <cell r="H5409" t="str">
            <v>006130</v>
          </cell>
          <cell r="AP5409" t="str">
            <v>PA</v>
          </cell>
          <cell r="AQ5409">
            <v>35</v>
          </cell>
          <cell r="AS5409">
            <v>35</v>
          </cell>
          <cell r="BA5409" t="e">
            <v>#N/A</v>
          </cell>
        </row>
        <row r="5410">
          <cell r="G5410" t="str">
            <v>SEPARADO</v>
          </cell>
          <cell r="H5410" t="str">
            <v>006130</v>
          </cell>
          <cell r="AP5410" t="str">
            <v>PA</v>
          </cell>
          <cell r="AQ5410">
            <v>161</v>
          </cell>
          <cell r="AS5410">
            <v>161</v>
          </cell>
          <cell r="BA5410">
            <v>0</v>
          </cell>
        </row>
        <row r="5411">
          <cell r="G5411" t="str">
            <v>SEPARADO</v>
          </cell>
          <cell r="H5411" t="str">
            <v>006130</v>
          </cell>
          <cell r="AP5411" t="str">
            <v>PA</v>
          </cell>
          <cell r="AQ5411">
            <v>242</v>
          </cell>
          <cell r="AS5411">
            <v>242</v>
          </cell>
          <cell r="BA5411">
            <v>0</v>
          </cell>
        </row>
        <row r="5412">
          <cell r="G5412" t="str">
            <v>FALTA</v>
          </cell>
          <cell r="H5412" t="str">
            <v>006130</v>
          </cell>
          <cell r="AP5412" t="str">
            <v>PA</v>
          </cell>
          <cell r="AQ5412">
            <v>3575.55</v>
          </cell>
          <cell r="AR5412">
            <v>0</v>
          </cell>
          <cell r="AS5412">
            <v>3575.55</v>
          </cell>
          <cell r="AU5412">
            <v>46258</v>
          </cell>
          <cell r="BA5412" t="str">
            <v>ELETRICA</v>
          </cell>
        </row>
        <row r="5413">
          <cell r="G5413" t="str">
            <v>FALTA</v>
          </cell>
          <cell r="H5413" t="str">
            <v>006130</v>
          </cell>
          <cell r="AP5413" t="str">
            <v>PA</v>
          </cell>
          <cell r="AQ5413">
            <v>8943.7900000000009</v>
          </cell>
          <cell r="AR5413">
            <v>9.7500000000000003E-2</v>
          </cell>
          <cell r="AS5413">
            <v>9815.8095250000006</v>
          </cell>
          <cell r="AU5413">
            <v>46265</v>
          </cell>
          <cell r="BA5413" t="str">
            <v>ELETRICA</v>
          </cell>
        </row>
        <row r="5414">
          <cell r="G5414" t="str">
            <v>FALTA</v>
          </cell>
          <cell r="H5414" t="str">
            <v>006130</v>
          </cell>
          <cell r="AP5414" t="str">
            <v>PA</v>
          </cell>
          <cell r="AQ5414">
            <v>2053.83</v>
          </cell>
          <cell r="AR5414">
            <v>9.7500000000000003E-2</v>
          </cell>
          <cell r="AS5414">
            <v>2254.0784249999997</v>
          </cell>
          <cell r="AU5414">
            <v>46265</v>
          </cell>
          <cell r="BA5414" t="str">
            <v>ELETRICA</v>
          </cell>
        </row>
        <row r="5415">
          <cell r="G5415" t="str">
            <v>FALTA</v>
          </cell>
          <cell r="H5415" t="str">
            <v>006130</v>
          </cell>
          <cell r="AP5415" t="str">
            <v>PA</v>
          </cell>
          <cell r="AQ5415">
            <v>0</v>
          </cell>
          <cell r="AR5415">
            <v>0</v>
          </cell>
          <cell r="AS5415">
            <v>0</v>
          </cell>
          <cell r="BA5415" t="str">
            <v>ELETRICA</v>
          </cell>
        </row>
        <row r="5416">
          <cell r="G5416" t="str">
            <v>SEPARADO</v>
          </cell>
          <cell r="H5416" t="str">
            <v>006130</v>
          </cell>
          <cell r="AP5416" t="str">
            <v>PA</v>
          </cell>
          <cell r="AQ5416">
            <v>11.4</v>
          </cell>
          <cell r="AS5416">
            <v>45.6</v>
          </cell>
          <cell r="BA5416" t="str">
            <v>ELETRICA</v>
          </cell>
        </row>
        <row r="5417">
          <cell r="G5417" t="str">
            <v>FALTA</v>
          </cell>
          <cell r="H5417" t="str">
            <v>006130</v>
          </cell>
          <cell r="AP5417" t="str">
            <v>PA</v>
          </cell>
          <cell r="AQ5417">
            <v>4.24</v>
          </cell>
          <cell r="AR5417">
            <v>9.7500000000000003E-2</v>
          </cell>
          <cell r="AS5417">
            <v>51.293400000000005</v>
          </cell>
          <cell r="AU5417">
            <v>46258</v>
          </cell>
          <cell r="BA5417" t="str">
            <v>ELETRICA</v>
          </cell>
        </row>
        <row r="5418">
          <cell r="G5418" t="str">
            <v>SEPARADO</v>
          </cell>
          <cell r="H5418" t="str">
            <v>006130</v>
          </cell>
          <cell r="AP5418" t="str">
            <v>PA</v>
          </cell>
          <cell r="AQ5418">
            <v>1.55</v>
          </cell>
          <cell r="AS5418">
            <v>1.55</v>
          </cell>
          <cell r="BA5418" t="str">
            <v>ELETRICA</v>
          </cell>
        </row>
        <row r="5419">
          <cell r="G5419" t="str">
            <v>FALTA</v>
          </cell>
          <cell r="H5419" t="str">
            <v>006130</v>
          </cell>
          <cell r="AP5419" t="str">
            <v>PA</v>
          </cell>
          <cell r="AQ5419">
            <v>9.23</v>
          </cell>
          <cell r="AR5419">
            <v>9.7500000000000003E-2</v>
          </cell>
          <cell r="AS5419">
            <v>499.31992500000001</v>
          </cell>
          <cell r="AU5419">
            <v>46258</v>
          </cell>
          <cell r="BA5419" t="str">
            <v>ELETRICA</v>
          </cell>
        </row>
        <row r="5420">
          <cell r="G5420" t="str">
            <v>SEPARADO</v>
          </cell>
          <cell r="H5420" t="str">
            <v>006130</v>
          </cell>
          <cell r="AP5420" t="str">
            <v>PA</v>
          </cell>
          <cell r="AQ5420">
            <v>2.42</v>
          </cell>
          <cell r="AS5420">
            <v>19.36</v>
          </cell>
          <cell r="BA5420" t="str">
            <v>ELETRICA</v>
          </cell>
        </row>
        <row r="5421">
          <cell r="G5421" t="str">
            <v>SEPARADO</v>
          </cell>
          <cell r="H5421" t="str">
            <v>006130</v>
          </cell>
          <cell r="AP5421" t="str">
            <v>PA</v>
          </cell>
          <cell r="AQ5421">
            <v>37.090000000000003</v>
          </cell>
          <cell r="AS5421">
            <v>407.99</v>
          </cell>
          <cell r="BA5421" t="str">
            <v>ELETRICA</v>
          </cell>
        </row>
        <row r="5422">
          <cell r="G5422" t="str">
            <v>SEPARADO</v>
          </cell>
          <cell r="H5422" t="str">
            <v>006130</v>
          </cell>
          <cell r="AP5422" t="str">
            <v>PA</v>
          </cell>
          <cell r="AQ5422">
            <v>62.45</v>
          </cell>
          <cell r="AS5422">
            <v>14738.2</v>
          </cell>
          <cell r="BA5422" t="str">
            <v>ELETRICA</v>
          </cell>
        </row>
        <row r="5423">
          <cell r="G5423" t="str">
            <v>SEPARADO</v>
          </cell>
          <cell r="H5423" t="str">
            <v>006130</v>
          </cell>
          <cell r="AP5423" t="str">
            <v>PA</v>
          </cell>
          <cell r="AQ5423">
            <v>52.183799999999998</v>
          </cell>
          <cell r="AS5423">
            <v>574.02179999999998</v>
          </cell>
          <cell r="BA5423" t="str">
            <v>KANBAN</v>
          </cell>
        </row>
        <row r="5424">
          <cell r="G5424" t="str">
            <v>FALTA</v>
          </cell>
          <cell r="H5424" t="str">
            <v>006130</v>
          </cell>
          <cell r="AP5424" t="str">
            <v>PA</v>
          </cell>
          <cell r="AQ5424">
            <v>110.06</v>
          </cell>
          <cell r="AR5424">
            <v>3.2500000000000001E-2</v>
          </cell>
          <cell r="AS5424">
            <v>113.63695</v>
          </cell>
          <cell r="AU5424">
            <v>46251</v>
          </cell>
          <cell r="BA5424" t="e">
            <v>#N/A</v>
          </cell>
        </row>
        <row r="5425">
          <cell r="G5425" t="str">
            <v>FALTA</v>
          </cell>
          <cell r="H5425" t="str">
            <v>006130</v>
          </cell>
          <cell r="AP5425" t="str">
            <v>PA</v>
          </cell>
          <cell r="AQ5425">
            <v>10.71</v>
          </cell>
          <cell r="AR5425">
            <v>9.7500000000000003E-2</v>
          </cell>
          <cell r="AS5425">
            <v>22.464225000000003</v>
          </cell>
          <cell r="AU5425">
            <v>46251</v>
          </cell>
          <cell r="BA5425" t="e">
            <v>#N/A</v>
          </cell>
        </row>
        <row r="5426">
          <cell r="G5426" t="str">
            <v>FALTA</v>
          </cell>
          <cell r="H5426" t="str">
            <v>006130</v>
          </cell>
          <cell r="AP5426" t="str">
            <v>PA</v>
          </cell>
          <cell r="AQ5426">
            <v>10.71</v>
          </cell>
          <cell r="AR5426">
            <v>9.7500000000000003E-2</v>
          </cell>
          <cell r="AS5426">
            <v>22.464225000000003</v>
          </cell>
          <cell r="AU5426">
            <v>46251</v>
          </cell>
          <cell r="BA5426" t="e">
            <v>#N/A</v>
          </cell>
        </row>
        <row r="5427">
          <cell r="G5427" t="str">
            <v>FALTA</v>
          </cell>
          <cell r="H5427" t="str">
            <v>006130</v>
          </cell>
          <cell r="AP5427" t="str">
            <v>PA</v>
          </cell>
          <cell r="AQ5427">
            <v>86.76</v>
          </cell>
          <cell r="AR5427">
            <v>6.5000000000000002E-2</v>
          </cell>
          <cell r="AS5427">
            <v>179.15940000000001</v>
          </cell>
          <cell r="AU5427">
            <v>46251</v>
          </cell>
          <cell r="BA5427" t="str">
            <v>ELETRICA</v>
          </cell>
        </row>
        <row r="5428">
          <cell r="G5428" t="str">
            <v>FALTA</v>
          </cell>
          <cell r="H5428" t="str">
            <v>006130</v>
          </cell>
          <cell r="AP5428" t="str">
            <v>PA</v>
          </cell>
          <cell r="AQ5428">
            <v>31.06</v>
          </cell>
          <cell r="AR5428">
            <v>6.5000000000000002E-2</v>
          </cell>
          <cell r="AS5428">
            <v>64.138899999999992</v>
          </cell>
          <cell r="AU5428">
            <v>46251</v>
          </cell>
          <cell r="BA5428" t="str">
            <v>ELETRICA</v>
          </cell>
        </row>
        <row r="5429">
          <cell r="G5429" t="str">
            <v>FALTA</v>
          </cell>
          <cell r="H5429" t="str">
            <v>006130</v>
          </cell>
          <cell r="AP5429" t="str">
            <v>PA</v>
          </cell>
          <cell r="AQ5429">
            <v>59.97</v>
          </cell>
          <cell r="AR5429">
            <v>6.5000000000000002E-2</v>
          </cell>
          <cell r="AS5429">
            <v>123.83805</v>
          </cell>
          <cell r="AU5429">
            <v>46251</v>
          </cell>
          <cell r="BA5429" t="str">
            <v>ELETRICA</v>
          </cell>
        </row>
        <row r="5430">
          <cell r="G5430" t="str">
            <v>FALTA</v>
          </cell>
          <cell r="H5430" t="str">
            <v>006130</v>
          </cell>
          <cell r="AP5430" t="str">
            <v>PA</v>
          </cell>
          <cell r="AQ5430">
            <v>59.96</v>
          </cell>
          <cell r="AR5430">
            <v>6.5000000000000002E-2</v>
          </cell>
          <cell r="AS5430">
            <v>123.81740000000001</v>
          </cell>
          <cell r="AU5430">
            <v>46251</v>
          </cell>
          <cell r="BA5430" t="str">
            <v>ELETRICA</v>
          </cell>
        </row>
        <row r="5431">
          <cell r="G5431" t="str">
            <v>RETIRADO</v>
          </cell>
          <cell r="H5431" t="str">
            <v>006130</v>
          </cell>
          <cell r="AP5431" t="str">
            <v>PA</v>
          </cell>
          <cell r="AQ5431">
            <v>1239.67</v>
          </cell>
          <cell r="AS5431">
            <v>2479.34</v>
          </cell>
          <cell r="BA5431" t="str">
            <v>ELETRICA</v>
          </cell>
        </row>
        <row r="5432">
          <cell r="G5432" t="str">
            <v>SEPARADO</v>
          </cell>
          <cell r="H5432" t="str">
            <v>006130</v>
          </cell>
          <cell r="AP5432" t="str">
            <v>PA</v>
          </cell>
          <cell r="AQ5432">
            <v>10.2811</v>
          </cell>
          <cell r="AS5432">
            <v>5.1405500000000002</v>
          </cell>
          <cell r="BA5432" t="str">
            <v>KANBAN</v>
          </cell>
        </row>
        <row r="5433">
          <cell r="G5433" t="str">
            <v>SEPARADO</v>
          </cell>
          <cell r="H5433" t="str">
            <v>006130</v>
          </cell>
          <cell r="AP5433" t="str">
            <v>PA</v>
          </cell>
          <cell r="AQ5433">
            <v>205</v>
          </cell>
          <cell r="AS5433">
            <v>41</v>
          </cell>
          <cell r="BA5433" t="str">
            <v>ELETRICA</v>
          </cell>
        </row>
        <row r="5434">
          <cell r="G5434" t="str">
            <v>FALTA</v>
          </cell>
          <cell r="H5434" t="str">
            <v>006130</v>
          </cell>
          <cell r="AP5434" t="str">
            <v>PA</v>
          </cell>
          <cell r="AQ5434">
            <v>42.55</v>
          </cell>
          <cell r="AR5434">
            <v>0</v>
          </cell>
          <cell r="AS5434">
            <v>127.64999999999999</v>
          </cell>
          <cell r="AU5434">
            <v>46265</v>
          </cell>
          <cell r="BA5434" t="str">
            <v>ELETRICA</v>
          </cell>
        </row>
        <row r="5435">
          <cell r="G5435" t="str">
            <v>SEPARADO</v>
          </cell>
          <cell r="H5435" t="str">
            <v>006130</v>
          </cell>
          <cell r="AP5435" t="str">
            <v>PA</v>
          </cell>
          <cell r="AQ5435">
            <v>32</v>
          </cell>
          <cell r="AS5435">
            <v>64</v>
          </cell>
          <cell r="BA5435" t="str">
            <v>ELETRICA</v>
          </cell>
        </row>
        <row r="5436">
          <cell r="G5436" t="str">
            <v>FALTA</v>
          </cell>
          <cell r="H5436" t="str">
            <v>006130</v>
          </cell>
          <cell r="AP5436" t="str">
            <v>PA</v>
          </cell>
          <cell r="AQ5436">
            <v>2.5</v>
          </cell>
          <cell r="AR5436">
            <v>0</v>
          </cell>
          <cell r="AS5436">
            <v>2.5</v>
          </cell>
          <cell r="AU5436">
            <v>46265</v>
          </cell>
          <cell r="BA5436" t="str">
            <v>ELETRICA</v>
          </cell>
        </row>
        <row r="5437">
          <cell r="G5437" t="str">
            <v>FALTA</v>
          </cell>
          <cell r="H5437" t="str">
            <v>006130</v>
          </cell>
          <cell r="AP5437" t="str">
            <v>PA</v>
          </cell>
          <cell r="AQ5437">
            <v>155</v>
          </cell>
          <cell r="AR5437">
            <v>6.5000000000000002E-2</v>
          </cell>
          <cell r="AS5437">
            <v>475.07499999999999</v>
          </cell>
          <cell r="AU5437" t="str">
            <v>31/09/2026</v>
          </cell>
          <cell r="BA5437" t="str">
            <v>ELETRICA</v>
          </cell>
        </row>
        <row r="5438">
          <cell r="G5438" t="str">
            <v>FALTA</v>
          </cell>
          <cell r="H5438" t="str">
            <v>006130</v>
          </cell>
          <cell r="AP5438" t="str">
            <v>PA</v>
          </cell>
          <cell r="AQ5438">
            <v>72</v>
          </cell>
          <cell r="AR5438">
            <v>0</v>
          </cell>
          <cell r="AS5438">
            <v>144</v>
          </cell>
          <cell r="BA5438" t="str">
            <v>ELETRICA</v>
          </cell>
        </row>
        <row r="5439">
          <cell r="G5439" t="str">
            <v>SEPARADO</v>
          </cell>
          <cell r="H5439" t="str">
            <v>006130</v>
          </cell>
          <cell r="AP5439" t="str">
            <v>PA</v>
          </cell>
          <cell r="AQ5439">
            <v>16.100000000000001</v>
          </cell>
          <cell r="AS5439">
            <v>64.400000000000006</v>
          </cell>
          <cell r="BA5439" t="str">
            <v>ELETRICA</v>
          </cell>
        </row>
        <row r="5440">
          <cell r="G5440" t="str">
            <v>SEPARADO</v>
          </cell>
          <cell r="H5440" t="str">
            <v>006130</v>
          </cell>
          <cell r="AP5440" t="str">
            <v>PA</v>
          </cell>
          <cell r="AQ5440">
            <v>63.063499999999998</v>
          </cell>
          <cell r="AS5440">
            <v>63.063499999999998</v>
          </cell>
          <cell r="BA5440" t="str">
            <v>ELETRICA</v>
          </cell>
        </row>
        <row r="5441">
          <cell r="G5441" t="str">
            <v>SEPARADO</v>
          </cell>
          <cell r="H5441" t="str">
            <v>006130</v>
          </cell>
          <cell r="AP5441" t="str">
            <v>PA</v>
          </cell>
          <cell r="AQ5441">
            <v>5.16</v>
          </cell>
          <cell r="AS5441">
            <v>20.64</v>
          </cell>
          <cell r="BA5441" t="str">
            <v>ELETRICA</v>
          </cell>
        </row>
        <row r="5442">
          <cell r="G5442" t="str">
            <v>SEPARADO</v>
          </cell>
          <cell r="H5442" t="str">
            <v>006130</v>
          </cell>
          <cell r="AP5442" t="str">
            <v>PA</v>
          </cell>
          <cell r="AQ5442">
            <v>38.54</v>
          </cell>
          <cell r="AS5442">
            <v>38.54</v>
          </cell>
          <cell r="BA5442" t="str">
            <v>SHEET METAL</v>
          </cell>
        </row>
        <row r="5443">
          <cell r="G5443" t="str">
            <v>FALTA</v>
          </cell>
          <cell r="H5443" t="str">
            <v>006130</v>
          </cell>
          <cell r="AP5443" t="str">
            <v>PA</v>
          </cell>
          <cell r="AQ5443">
            <v>0.8</v>
          </cell>
          <cell r="AR5443">
            <v>0</v>
          </cell>
          <cell r="AS5443">
            <v>0.8</v>
          </cell>
          <cell r="AU5443">
            <v>46265</v>
          </cell>
          <cell r="BA5443">
            <v>0</v>
          </cell>
        </row>
        <row r="5444">
          <cell r="G5444" t="str">
            <v>SEPARADO</v>
          </cell>
          <cell r="H5444" t="str">
            <v>006130</v>
          </cell>
          <cell r="AP5444" t="str">
            <v>PA</v>
          </cell>
          <cell r="AQ5444">
            <v>0</v>
          </cell>
          <cell r="AS5444">
            <v>0</v>
          </cell>
          <cell r="BA5444">
            <v>0</v>
          </cell>
        </row>
        <row r="5445">
          <cell r="G5445" t="str">
            <v>FALTA</v>
          </cell>
          <cell r="H5445" t="str">
            <v>006130</v>
          </cell>
          <cell r="AP5445" t="str">
            <v>PA</v>
          </cell>
          <cell r="AQ5445">
            <v>925</v>
          </cell>
          <cell r="AR5445">
            <v>0</v>
          </cell>
          <cell r="AS5445">
            <v>925</v>
          </cell>
          <cell r="BA5445" t="str">
            <v>SHEET METAL</v>
          </cell>
        </row>
        <row r="5446">
          <cell r="G5446" t="str">
            <v>SEPARADO</v>
          </cell>
          <cell r="H5446" t="str">
            <v>006130</v>
          </cell>
          <cell r="AP5446" t="str">
            <v>PA</v>
          </cell>
          <cell r="AQ5446">
            <v>43.68</v>
          </cell>
          <cell r="AS5446">
            <v>43.68</v>
          </cell>
          <cell r="BA5446" t="str">
            <v>SHEET METAL</v>
          </cell>
        </row>
        <row r="5447">
          <cell r="G5447" t="str">
            <v>FALTA</v>
          </cell>
          <cell r="H5447" t="str">
            <v>006130</v>
          </cell>
          <cell r="AP5447" t="str">
            <v>PA</v>
          </cell>
          <cell r="AQ5447">
            <v>200</v>
          </cell>
          <cell r="AR5447">
            <v>0</v>
          </cell>
          <cell r="AS5447">
            <v>200</v>
          </cell>
          <cell r="BA5447" t="str">
            <v>SHEET METAL</v>
          </cell>
        </row>
        <row r="5448">
          <cell r="G5448" t="str">
            <v>FALTA</v>
          </cell>
          <cell r="H5448" t="str">
            <v>006130</v>
          </cell>
          <cell r="AP5448" t="str">
            <v>PA</v>
          </cell>
          <cell r="AQ5448">
            <v>118</v>
          </cell>
          <cell r="AR5448">
            <v>0</v>
          </cell>
          <cell r="AS5448">
            <v>118</v>
          </cell>
          <cell r="BA5448" t="e">
            <v>#N/A</v>
          </cell>
        </row>
        <row r="5449">
          <cell r="G5449" t="str">
            <v>FALTA</v>
          </cell>
          <cell r="H5449" t="str">
            <v>006130</v>
          </cell>
          <cell r="AP5449" t="str">
            <v>PA</v>
          </cell>
          <cell r="AQ5449">
            <v>70.31</v>
          </cell>
          <cell r="AR5449">
            <v>9.7500000000000003E-2</v>
          </cell>
          <cell r="AS5449">
            <v>850.57522500000005</v>
          </cell>
          <cell r="AU5449">
            <v>46251</v>
          </cell>
          <cell r="BA5449" t="str">
            <v>ELETRICA</v>
          </cell>
        </row>
        <row r="5450">
          <cell r="G5450" t="str">
            <v>SEPARADO</v>
          </cell>
          <cell r="H5450" t="str">
            <v>006130</v>
          </cell>
          <cell r="AP5450" t="str">
            <v>PA</v>
          </cell>
          <cell r="AQ5450">
            <v>588.23</v>
          </cell>
          <cell r="AS5450">
            <v>588.23</v>
          </cell>
          <cell r="BA5450" t="str">
            <v>ELETRICA</v>
          </cell>
        </row>
        <row r="5451">
          <cell r="G5451" t="str">
            <v>SEPARADO</v>
          </cell>
          <cell r="H5451" t="str">
            <v>006130</v>
          </cell>
          <cell r="AP5451" t="str">
            <v>PA</v>
          </cell>
          <cell r="AQ5451">
            <v>175.94</v>
          </cell>
          <cell r="AS5451">
            <v>175.94</v>
          </cell>
          <cell r="BA5451" t="str">
            <v>ELETRICA</v>
          </cell>
        </row>
        <row r="5452">
          <cell r="G5452" t="str">
            <v>FALTA</v>
          </cell>
          <cell r="H5452" t="str">
            <v>006130</v>
          </cell>
          <cell r="AP5452" t="str">
            <v>PA</v>
          </cell>
          <cell r="AQ5452">
            <v>8695.2199999999993</v>
          </cell>
          <cell r="AR5452">
            <v>6.5000000000000002E-2</v>
          </cell>
          <cell r="AS5452">
            <v>9260.4092999999993</v>
          </cell>
          <cell r="AU5452">
            <v>46251</v>
          </cell>
          <cell r="BA5452" t="e">
            <v>#N/A</v>
          </cell>
        </row>
        <row r="5453">
          <cell r="G5453" t="str">
            <v>FALTA</v>
          </cell>
          <cell r="H5453" t="str">
            <v>006130</v>
          </cell>
          <cell r="AP5453" t="str">
            <v>PA</v>
          </cell>
          <cell r="AQ5453">
            <v>572.44000000000005</v>
          </cell>
          <cell r="AR5453">
            <v>0.05</v>
          </cell>
          <cell r="AS5453">
            <v>1173.5020000000002</v>
          </cell>
          <cell r="AU5453">
            <v>46265</v>
          </cell>
          <cell r="BA5453" t="str">
            <v>ELETRICA</v>
          </cell>
        </row>
        <row r="5454">
          <cell r="G5454" t="str">
            <v>SEPARADO</v>
          </cell>
          <cell r="H5454" t="str">
            <v>006130</v>
          </cell>
          <cell r="AP5454" t="str">
            <v>PA</v>
          </cell>
          <cell r="AQ5454">
            <v>10.780000000000001</v>
          </cell>
          <cell r="AS5454">
            <v>21.560000000000002</v>
          </cell>
          <cell r="BA5454" t="str">
            <v>ELETRICA</v>
          </cell>
        </row>
        <row r="5455">
          <cell r="G5455" t="str">
            <v>SEPARADO</v>
          </cell>
          <cell r="H5455" t="str">
            <v>006130</v>
          </cell>
          <cell r="AP5455" t="str">
            <v>PA</v>
          </cell>
          <cell r="AQ5455">
            <v>70</v>
          </cell>
          <cell r="AS5455">
            <v>70</v>
          </cell>
          <cell r="BA5455" t="str">
            <v>ELETRICA</v>
          </cell>
        </row>
        <row r="5456">
          <cell r="G5456" t="str">
            <v>FALTA</v>
          </cell>
          <cell r="H5456" t="str">
            <v>006130</v>
          </cell>
          <cell r="AP5456" t="str">
            <v>PA</v>
          </cell>
          <cell r="AQ5456">
            <v>0</v>
          </cell>
          <cell r="AR5456">
            <v>0</v>
          </cell>
          <cell r="AS5456">
            <v>0</v>
          </cell>
          <cell r="AU5456">
            <v>46251</v>
          </cell>
          <cell r="BA5456" t="str">
            <v>ELETRICA</v>
          </cell>
        </row>
        <row r="5457">
          <cell r="G5457" t="str">
            <v>FALTA</v>
          </cell>
          <cell r="H5457" t="str">
            <v>006130</v>
          </cell>
          <cell r="AP5457" t="str">
            <v>PA</v>
          </cell>
          <cell r="AQ5457">
            <v>0</v>
          </cell>
          <cell r="AR5457">
            <v>0</v>
          </cell>
          <cell r="AS5457">
            <v>0</v>
          </cell>
          <cell r="AU5457">
            <v>46251</v>
          </cell>
          <cell r="BA5457" t="str">
            <v>ELETRICA</v>
          </cell>
        </row>
        <row r="5458">
          <cell r="G5458" t="str">
            <v>SEPARADO</v>
          </cell>
          <cell r="H5458" t="str">
            <v>006130</v>
          </cell>
          <cell r="AP5458" t="str">
            <v>PA</v>
          </cell>
          <cell r="AQ5458">
            <v>12.94</v>
          </cell>
          <cell r="AS5458">
            <v>12.94</v>
          </cell>
          <cell r="BA5458" t="str">
            <v>ELETRICA</v>
          </cell>
        </row>
        <row r="5459">
          <cell r="G5459" t="str">
            <v>SEPARADO</v>
          </cell>
          <cell r="H5459" t="str">
            <v>006130</v>
          </cell>
          <cell r="AP5459" t="str">
            <v>PA</v>
          </cell>
          <cell r="AQ5459">
            <v>227.45</v>
          </cell>
          <cell r="AS5459">
            <v>227.45</v>
          </cell>
          <cell r="BA5459" t="str">
            <v>ELETRICA</v>
          </cell>
        </row>
        <row r="5460">
          <cell r="G5460" t="str">
            <v>FALTA</v>
          </cell>
          <cell r="H5460" t="str">
            <v>006130</v>
          </cell>
          <cell r="AP5460" t="str">
            <v>PA</v>
          </cell>
          <cell r="AQ5460">
            <v>89</v>
          </cell>
          <cell r="AR5460">
            <v>0</v>
          </cell>
          <cell r="AS5460">
            <v>89</v>
          </cell>
          <cell r="BA5460" t="e">
            <v>#N/A</v>
          </cell>
        </row>
        <row r="5461">
          <cell r="G5461" t="str">
            <v>FALTA</v>
          </cell>
          <cell r="H5461" t="str">
            <v>006130</v>
          </cell>
          <cell r="AP5461" t="str">
            <v>PA</v>
          </cell>
          <cell r="AQ5461">
            <v>5.55</v>
          </cell>
          <cell r="AR5461">
            <v>9.7500000000000003E-2</v>
          </cell>
          <cell r="AS5461">
            <v>6.0911249999999999</v>
          </cell>
          <cell r="AU5461">
            <v>46251</v>
          </cell>
          <cell r="BA5461" t="str">
            <v>SHEET METAL</v>
          </cell>
        </row>
        <row r="5462">
          <cell r="G5462" t="str">
            <v>SEPARADO</v>
          </cell>
          <cell r="H5462" t="str">
            <v>006130</v>
          </cell>
          <cell r="AP5462" t="str">
            <v>PA</v>
          </cell>
          <cell r="AQ5462">
            <v>9.33</v>
          </cell>
          <cell r="AS5462">
            <v>9.33</v>
          </cell>
          <cell r="BA5462" t="str">
            <v>ELETRICA</v>
          </cell>
        </row>
        <row r="5463">
          <cell r="G5463" t="str">
            <v>FALTA</v>
          </cell>
          <cell r="H5463" t="str">
            <v>006130</v>
          </cell>
          <cell r="AP5463" t="str">
            <v>PA</v>
          </cell>
          <cell r="AQ5463">
            <v>9.33</v>
          </cell>
          <cell r="AR5463">
            <v>9.7500000000000003E-2</v>
          </cell>
          <cell r="AS5463">
            <v>28.899675000000002</v>
          </cell>
          <cell r="AU5463">
            <v>46251</v>
          </cell>
          <cell r="BA5463" t="str">
            <v>ELETRICA</v>
          </cell>
        </row>
        <row r="5464">
          <cell r="G5464" t="str">
            <v>FALTA</v>
          </cell>
          <cell r="H5464" t="str">
            <v>006130</v>
          </cell>
          <cell r="AP5464" t="str">
            <v>PA</v>
          </cell>
          <cell r="AQ5464">
            <v>40.97</v>
          </cell>
          <cell r="AR5464">
            <v>9.7500000000000003E-2</v>
          </cell>
          <cell r="AS5464">
            <v>85.934574999999995</v>
          </cell>
          <cell r="AU5464">
            <v>46251</v>
          </cell>
          <cell r="BA5464" t="str">
            <v>ELETRICA</v>
          </cell>
        </row>
        <row r="5465">
          <cell r="G5465" t="str">
            <v>SEPARADO</v>
          </cell>
          <cell r="H5465" t="str">
            <v>006130</v>
          </cell>
          <cell r="AP5465" t="str">
            <v>PA</v>
          </cell>
          <cell r="AQ5465">
            <v>25.7</v>
          </cell>
          <cell r="AS5465">
            <v>25.7</v>
          </cell>
          <cell r="BA5465" t="str">
            <v>ELETRICA</v>
          </cell>
        </row>
        <row r="5466">
          <cell r="G5466" t="str">
            <v>SEPARADO</v>
          </cell>
          <cell r="H5466" t="str">
            <v>006130</v>
          </cell>
          <cell r="AP5466" t="str">
            <v>PA</v>
          </cell>
          <cell r="AQ5466">
            <v>31.7</v>
          </cell>
          <cell r="AS5466">
            <v>158.5</v>
          </cell>
          <cell r="BA5466" t="str">
            <v>ELETRICA</v>
          </cell>
        </row>
        <row r="5467">
          <cell r="G5467" t="str">
            <v>SEPARADO</v>
          </cell>
          <cell r="H5467" t="str">
            <v>006130</v>
          </cell>
          <cell r="AP5467" t="str">
            <v>PA</v>
          </cell>
          <cell r="AQ5467">
            <v>32.11</v>
          </cell>
          <cell r="AS5467">
            <v>32.11</v>
          </cell>
          <cell r="BA5467">
            <v>0</v>
          </cell>
        </row>
        <row r="5468">
          <cell r="G5468" t="str">
            <v>SEPARADO</v>
          </cell>
          <cell r="H5468" t="str">
            <v>006130</v>
          </cell>
          <cell r="AP5468" t="str">
            <v>PA</v>
          </cell>
          <cell r="AQ5468">
            <v>16.100000000000001</v>
          </cell>
          <cell r="AS5468">
            <v>16.100000000000001</v>
          </cell>
          <cell r="BA5468" t="str">
            <v>KANBAN</v>
          </cell>
        </row>
        <row r="5469">
          <cell r="G5469" t="str">
            <v>SEPARADO</v>
          </cell>
          <cell r="H5469" t="str">
            <v>006130</v>
          </cell>
          <cell r="AP5469" t="str">
            <v>PA</v>
          </cell>
          <cell r="AQ5469">
            <v>16.39</v>
          </cell>
          <cell r="AS5469">
            <v>16.39</v>
          </cell>
          <cell r="BA5469" t="str">
            <v>KANBAN</v>
          </cell>
        </row>
        <row r="5470">
          <cell r="G5470" t="str">
            <v>SEPARADO</v>
          </cell>
          <cell r="H5470" t="str">
            <v>006130</v>
          </cell>
          <cell r="AP5470" t="str">
            <v>PA</v>
          </cell>
          <cell r="AQ5470">
            <v>263.33999999999997</v>
          </cell>
          <cell r="AS5470">
            <v>263.33999999999997</v>
          </cell>
          <cell r="BA5470" t="str">
            <v>ELETRICA</v>
          </cell>
        </row>
        <row r="5471">
          <cell r="G5471" t="str">
            <v>FALTA</v>
          </cell>
          <cell r="H5471" t="str">
            <v>006130</v>
          </cell>
          <cell r="AP5471" t="str">
            <v>PA</v>
          </cell>
          <cell r="AQ5471">
            <v>454.46</v>
          </cell>
          <cell r="AR5471">
            <v>9.7500000000000003E-2</v>
          </cell>
          <cell r="AS5471">
            <v>498.76984999999996</v>
          </cell>
          <cell r="AU5471">
            <v>46265</v>
          </cell>
          <cell r="BA5471" t="str">
            <v>ELETRICA</v>
          </cell>
        </row>
        <row r="5472">
          <cell r="G5472" t="str">
            <v>SEPARADO</v>
          </cell>
          <cell r="H5472" t="str">
            <v>006130</v>
          </cell>
          <cell r="AP5472" t="str">
            <v>PA</v>
          </cell>
          <cell r="AQ5472">
            <v>102.35</v>
          </cell>
          <cell r="AS5472">
            <v>102.35</v>
          </cell>
          <cell r="BA5472" t="str">
            <v>ELETRICA</v>
          </cell>
        </row>
        <row r="5473">
          <cell r="G5473" t="str">
            <v>SEPARADO</v>
          </cell>
          <cell r="H5473" t="str">
            <v>006130</v>
          </cell>
          <cell r="AP5473" t="str">
            <v>PA</v>
          </cell>
          <cell r="AQ5473">
            <v>102.35</v>
          </cell>
          <cell r="AS5473">
            <v>102.35</v>
          </cell>
          <cell r="BA5473" t="str">
            <v>ELETRICA</v>
          </cell>
        </row>
        <row r="5474">
          <cell r="G5474" t="str">
            <v>FALTA</v>
          </cell>
          <cell r="H5474" t="str">
            <v>006130</v>
          </cell>
          <cell r="AP5474" t="str">
            <v>PA</v>
          </cell>
          <cell r="AQ5474">
            <v>339.43308000000002</v>
          </cell>
          <cell r="AR5474">
            <v>3.2500000000000001E-2</v>
          </cell>
          <cell r="AS5474">
            <v>11.031575100000001</v>
          </cell>
          <cell r="AU5474">
            <v>46265</v>
          </cell>
          <cell r="BA5474" t="str">
            <v>ELETRICA</v>
          </cell>
        </row>
        <row r="5475">
          <cell r="G5475" t="str">
            <v>FALTA</v>
          </cell>
          <cell r="H5475" t="str">
            <v>006130</v>
          </cell>
          <cell r="AP5475" t="str">
            <v>PA</v>
          </cell>
          <cell r="AQ5475">
            <v>543.05395999999996</v>
          </cell>
          <cell r="AR5475">
            <v>3.2500000000000001E-2</v>
          </cell>
          <cell r="AS5475">
            <v>17.649253699999999</v>
          </cell>
          <cell r="AU5475">
            <v>46265</v>
          </cell>
          <cell r="BA5475" t="str">
            <v>ELETRICA</v>
          </cell>
        </row>
        <row r="5476">
          <cell r="G5476" t="str">
            <v>SEPARADO</v>
          </cell>
          <cell r="H5476" t="str">
            <v>006130</v>
          </cell>
          <cell r="AP5476" t="str">
            <v>PA</v>
          </cell>
          <cell r="AQ5476">
            <v>23.58</v>
          </cell>
          <cell r="AS5476">
            <v>47.16</v>
          </cell>
          <cell r="BA5476" t="e">
            <v>#N/A</v>
          </cell>
        </row>
        <row r="5477">
          <cell r="G5477" t="str">
            <v>SEPARADO</v>
          </cell>
          <cell r="H5477" t="str">
            <v>006130</v>
          </cell>
          <cell r="AP5477" t="str">
            <v>PA</v>
          </cell>
          <cell r="AQ5477">
            <v>13.2</v>
          </cell>
          <cell r="AS5477">
            <v>26.4</v>
          </cell>
          <cell r="BA5477" t="e">
            <v>#N/A</v>
          </cell>
        </row>
        <row r="5478">
          <cell r="G5478" t="str">
            <v>FALTA</v>
          </cell>
          <cell r="H5478" t="str">
            <v>006130</v>
          </cell>
          <cell r="AP5478" t="str">
            <v>PA</v>
          </cell>
          <cell r="AQ5478">
            <v>20.010000000000002</v>
          </cell>
          <cell r="AR5478">
            <v>9.7500000000000003E-2</v>
          </cell>
          <cell r="AS5478">
            <v>41.970975000000003</v>
          </cell>
          <cell r="AU5478">
            <v>46251</v>
          </cell>
          <cell r="BA5478" t="e">
            <v>#N/A</v>
          </cell>
        </row>
        <row r="5479">
          <cell r="G5479" t="str">
            <v>FALTA</v>
          </cell>
          <cell r="H5479" t="str">
            <v>006130</v>
          </cell>
          <cell r="AP5479" t="str">
            <v>PA</v>
          </cell>
          <cell r="AQ5479">
            <v>1.62</v>
          </cell>
          <cell r="AR5479">
            <v>9.7500000000000003E-2</v>
          </cell>
          <cell r="AS5479">
            <v>9.8779500000000002</v>
          </cell>
          <cell r="AU5479">
            <v>46251</v>
          </cell>
          <cell r="BA5479" t="e">
            <v>#N/A</v>
          </cell>
        </row>
        <row r="5480">
          <cell r="G5480" t="str">
            <v>FALTA</v>
          </cell>
          <cell r="H5480" t="str">
            <v>006130</v>
          </cell>
          <cell r="AP5480" t="str">
            <v>PA</v>
          </cell>
          <cell r="AQ5480">
            <v>14.9</v>
          </cell>
          <cell r="AR5480">
            <v>3.2500000000000001E-2</v>
          </cell>
          <cell r="AS5480">
            <v>89.884250000000009</v>
          </cell>
          <cell r="AU5480">
            <v>46251</v>
          </cell>
          <cell r="BA5480" t="e">
            <v>#N/A</v>
          </cell>
        </row>
        <row r="5481">
          <cell r="G5481" t="str">
            <v>FALTA</v>
          </cell>
          <cell r="H5481" t="str">
            <v>006130</v>
          </cell>
          <cell r="AP5481" t="str">
            <v>PA</v>
          </cell>
          <cell r="AQ5481">
            <v>43.17</v>
          </cell>
          <cell r="AR5481">
            <v>6.5000000000000002E-2</v>
          </cell>
          <cell r="AS5481">
            <v>261.82605000000001</v>
          </cell>
          <cell r="AU5481">
            <v>46251</v>
          </cell>
          <cell r="BA5481" t="e">
            <v>#N/A</v>
          </cell>
        </row>
        <row r="5482">
          <cell r="G5482" t="str">
            <v>FALTA</v>
          </cell>
          <cell r="H5482" t="str">
            <v>006291</v>
          </cell>
          <cell r="AP5482" t="str">
            <v>PA</v>
          </cell>
          <cell r="AS5482">
            <v>0</v>
          </cell>
          <cell r="BA5482" t="e">
            <v>#N/A</v>
          </cell>
        </row>
        <row r="5483">
          <cell r="G5483" t="str">
            <v>FALTA</v>
          </cell>
          <cell r="H5483" t="str">
            <v>006291</v>
          </cell>
          <cell r="AP5483" t="str">
            <v>PA</v>
          </cell>
          <cell r="AS5483">
            <v>0</v>
          </cell>
          <cell r="BA5483" t="e">
            <v>#N/A</v>
          </cell>
        </row>
        <row r="5484">
          <cell r="G5484" t="str">
            <v>FALTA</v>
          </cell>
          <cell r="H5484" t="str">
            <v>006291</v>
          </cell>
          <cell r="AP5484" t="str">
            <v>PA</v>
          </cell>
          <cell r="AS5484">
            <v>0</v>
          </cell>
          <cell r="BA5484" t="e">
            <v>#N/A</v>
          </cell>
        </row>
        <row r="5485">
          <cell r="G5485" t="str">
            <v>FALTA</v>
          </cell>
          <cell r="H5485" t="str">
            <v>006291</v>
          </cell>
          <cell r="AP5485" t="str">
            <v>PA</v>
          </cell>
          <cell r="AS5485">
            <v>0</v>
          </cell>
          <cell r="BA5485" t="e">
            <v>#N/A</v>
          </cell>
        </row>
        <row r="5486">
          <cell r="G5486" t="str">
            <v>FALTA</v>
          </cell>
          <cell r="H5486" t="str">
            <v>006293</v>
          </cell>
          <cell r="AP5486" t="str">
            <v>PA</v>
          </cell>
          <cell r="AS5486">
            <v>0</v>
          </cell>
          <cell r="BA5486" t="e">
            <v>#N/A</v>
          </cell>
        </row>
        <row r="5487">
          <cell r="G5487" t="str">
            <v>FALTA</v>
          </cell>
          <cell r="H5487" t="str">
            <v>006293</v>
          </cell>
          <cell r="AP5487" t="str">
            <v>PA</v>
          </cell>
          <cell r="AS5487">
            <v>0</v>
          </cell>
          <cell r="BA5487" t="e">
            <v>#N/A</v>
          </cell>
        </row>
        <row r="5488">
          <cell r="G5488" t="str">
            <v>FALTA</v>
          </cell>
          <cell r="H5488" t="str">
            <v>006293</v>
          </cell>
          <cell r="AP5488" t="str">
            <v>PA</v>
          </cell>
          <cell r="AS5488">
            <v>0</v>
          </cell>
          <cell r="BA5488" t="e">
            <v>#N/A</v>
          </cell>
        </row>
        <row r="5489">
          <cell r="G5489" t="str">
            <v>FALTA</v>
          </cell>
          <cell r="H5489" t="str">
            <v>006293</v>
          </cell>
          <cell r="AP5489" t="str">
            <v>PA</v>
          </cell>
          <cell r="AS5489">
            <v>0</v>
          </cell>
          <cell r="BA5489" t="e">
            <v>#N/A</v>
          </cell>
        </row>
        <row r="5490">
          <cell r="G5490" t="str">
            <v>FALTA</v>
          </cell>
          <cell r="H5490" t="str">
            <v>006295</v>
          </cell>
          <cell r="AP5490" t="str">
            <v>PA</v>
          </cell>
          <cell r="AS5490">
            <v>0</v>
          </cell>
          <cell r="BA5490" t="e">
            <v>#N/A</v>
          </cell>
        </row>
        <row r="5491">
          <cell r="G5491" t="str">
            <v>FALTA</v>
          </cell>
          <cell r="H5491" t="str">
            <v>006295</v>
          </cell>
          <cell r="AP5491" t="str">
            <v>PA</v>
          </cell>
          <cell r="AS5491">
            <v>0</v>
          </cell>
          <cell r="BA5491" t="e">
            <v>#N/A</v>
          </cell>
        </row>
        <row r="5492">
          <cell r="G5492" t="str">
            <v>FALTA</v>
          </cell>
          <cell r="H5492" t="str">
            <v>006295</v>
          </cell>
          <cell r="AP5492" t="str">
            <v>PA</v>
          </cell>
          <cell r="AS5492">
            <v>0</v>
          </cell>
          <cell r="BA5492" t="e">
            <v>#N/A</v>
          </cell>
        </row>
        <row r="5493">
          <cell r="G5493" t="str">
            <v>FALTA</v>
          </cell>
          <cell r="H5493" t="str">
            <v>006295</v>
          </cell>
          <cell r="AP5493" t="str">
            <v>PA</v>
          </cell>
          <cell r="AS5493">
            <v>0</v>
          </cell>
          <cell r="BA5493" t="e">
            <v>#N/A</v>
          </cell>
        </row>
        <row r="5494">
          <cell r="G5494" t="str">
            <v>FALTA</v>
          </cell>
          <cell r="H5494" t="str">
            <v>006297</v>
          </cell>
          <cell r="AP5494" t="str">
            <v>PA</v>
          </cell>
          <cell r="AS5494">
            <v>0</v>
          </cell>
          <cell r="BA5494" t="e">
            <v>#N/A</v>
          </cell>
        </row>
        <row r="5495">
          <cell r="G5495" t="str">
            <v>FALTA</v>
          </cell>
          <cell r="H5495" t="str">
            <v>006297</v>
          </cell>
          <cell r="AP5495" t="str">
            <v>PA</v>
          </cell>
          <cell r="AS5495">
            <v>0</v>
          </cell>
          <cell r="BA5495" t="e">
            <v>#N/A</v>
          </cell>
        </row>
        <row r="5496">
          <cell r="G5496" t="str">
            <v>FALTA</v>
          </cell>
          <cell r="H5496" t="str">
            <v>006297</v>
          </cell>
          <cell r="AP5496" t="str">
            <v>PA</v>
          </cell>
          <cell r="AS5496">
            <v>0</v>
          </cell>
          <cell r="BA5496" t="e">
            <v>#N/A</v>
          </cell>
        </row>
        <row r="5497">
          <cell r="G5497" t="str">
            <v>FALTA</v>
          </cell>
          <cell r="H5497" t="str">
            <v>006297</v>
          </cell>
          <cell r="AP5497" t="str">
            <v>PA</v>
          </cell>
          <cell r="AS5497">
            <v>0</v>
          </cell>
          <cell r="BA5497" t="e">
            <v>#N/A</v>
          </cell>
        </row>
        <row r="5498">
          <cell r="G5498" t="str">
            <v>FALTA</v>
          </cell>
          <cell r="H5498" t="str">
            <v>006299</v>
          </cell>
          <cell r="AP5498" t="str">
            <v>PA</v>
          </cell>
          <cell r="AS5498">
            <v>0</v>
          </cell>
          <cell r="BA5498" t="e">
            <v>#N/A</v>
          </cell>
        </row>
        <row r="5499">
          <cell r="G5499" t="str">
            <v>FALTA</v>
          </cell>
          <cell r="H5499" t="str">
            <v>006299</v>
          </cell>
          <cell r="AP5499" t="str">
            <v>PA</v>
          </cell>
          <cell r="AS5499">
            <v>0</v>
          </cell>
          <cell r="BA5499" t="e">
            <v>#N/A</v>
          </cell>
        </row>
        <row r="5500">
          <cell r="G5500" t="str">
            <v>FALTA</v>
          </cell>
          <cell r="H5500" t="str">
            <v>006299</v>
          </cell>
          <cell r="AP5500" t="str">
            <v>PA</v>
          </cell>
          <cell r="AS5500">
            <v>0</v>
          </cell>
          <cell r="BA5500" t="e">
            <v>#N/A</v>
          </cell>
        </row>
        <row r="5501">
          <cell r="G5501" t="str">
            <v>FALTA</v>
          </cell>
          <cell r="H5501" t="str">
            <v>006299</v>
          </cell>
          <cell r="AP5501" t="str">
            <v>PA</v>
          </cell>
          <cell r="AS5501">
            <v>0</v>
          </cell>
          <cell r="BA5501" t="e">
            <v>#N/A</v>
          </cell>
        </row>
        <row r="5502">
          <cell r="G5502" t="str">
            <v>SEPARADO</v>
          </cell>
          <cell r="H5502" t="str">
            <v>006320</v>
          </cell>
          <cell r="AP5502" t="str">
            <v>PA</v>
          </cell>
          <cell r="AQ5502">
            <v>1200</v>
          </cell>
          <cell r="AR5502">
            <v>0</v>
          </cell>
          <cell r="AS5502">
            <v>1200</v>
          </cell>
          <cell r="BA5502" t="str">
            <v>ELETRICA</v>
          </cell>
        </row>
        <row r="5503">
          <cell r="G5503" t="str">
            <v>RETIRADO</v>
          </cell>
          <cell r="H5503" t="str">
            <v>006320</v>
          </cell>
          <cell r="AP5503" t="str">
            <v>PA</v>
          </cell>
          <cell r="AQ5503">
            <v>220.17</v>
          </cell>
          <cell r="AS5503">
            <v>220.17</v>
          </cell>
          <cell r="BA5503" t="str">
            <v>SOBRESSALENTES</v>
          </cell>
        </row>
        <row r="5504">
          <cell r="G5504" t="str">
            <v>SEPARADO</v>
          </cell>
          <cell r="H5504" t="str">
            <v>006320</v>
          </cell>
          <cell r="AP5504" t="str">
            <v>PAGO</v>
          </cell>
          <cell r="AQ5504">
            <v>1369.82</v>
          </cell>
          <cell r="AR5504">
            <v>0</v>
          </cell>
          <cell r="AS5504">
            <v>1369.82</v>
          </cell>
          <cell r="BA5504" t="str">
            <v>MECANICA</v>
          </cell>
        </row>
        <row r="5505">
          <cell r="G5505" t="str">
            <v>SEPARADO</v>
          </cell>
          <cell r="H5505" t="str">
            <v>006320</v>
          </cell>
          <cell r="AP5505" t="str">
            <v>PA</v>
          </cell>
          <cell r="AQ5505">
            <v>5750.0001000000002</v>
          </cell>
          <cell r="AR5505">
            <v>0</v>
          </cell>
          <cell r="AS5505">
            <v>5750.0001000000002</v>
          </cell>
          <cell r="BA5505" t="str">
            <v>SOBRESSALENTES</v>
          </cell>
        </row>
        <row r="5506">
          <cell r="G5506" t="str">
            <v>RETIRADO</v>
          </cell>
          <cell r="H5506" t="str">
            <v>006320</v>
          </cell>
          <cell r="AP5506" t="str">
            <v>PA</v>
          </cell>
          <cell r="AQ5506">
            <v>74.95</v>
          </cell>
          <cell r="AS5506">
            <v>74.95</v>
          </cell>
          <cell r="BA5506" t="str">
            <v>SOBRESSALENTES</v>
          </cell>
        </row>
        <row r="5507">
          <cell r="G5507" t="str">
            <v>RETIRADO</v>
          </cell>
          <cell r="H5507" t="str">
            <v>006320</v>
          </cell>
          <cell r="AP5507" t="str">
            <v>PA</v>
          </cell>
          <cell r="AQ5507">
            <v>243.87</v>
          </cell>
          <cell r="AS5507">
            <v>243.87</v>
          </cell>
          <cell r="BA5507" t="str">
            <v>SOBRESSALENTES</v>
          </cell>
        </row>
        <row r="5508">
          <cell r="G5508" t="str">
            <v>SEPARADO</v>
          </cell>
          <cell r="H5508" t="str">
            <v>006320</v>
          </cell>
          <cell r="AP5508" t="str">
            <v>PAGO</v>
          </cell>
          <cell r="AQ5508">
            <v>875.32</v>
          </cell>
          <cell r="AR5508">
            <v>6.5000000000000002E-2</v>
          </cell>
          <cell r="AS5508">
            <v>932.21580000000006</v>
          </cell>
          <cell r="BA5508" t="str">
            <v>MECANICA</v>
          </cell>
        </row>
        <row r="5509">
          <cell r="G5509" t="str">
            <v>SEPARADO</v>
          </cell>
          <cell r="H5509" t="str">
            <v>006320</v>
          </cell>
          <cell r="AP5509" t="str">
            <v>PAGO</v>
          </cell>
          <cell r="AQ5509">
            <v>49</v>
          </cell>
          <cell r="AR5509">
            <v>3.2500000000000001E-2</v>
          </cell>
          <cell r="AS5509">
            <v>101.185</v>
          </cell>
          <cell r="BA5509" t="str">
            <v>MECANICA</v>
          </cell>
        </row>
        <row r="5510">
          <cell r="G5510" t="str">
            <v>SEPARADO</v>
          </cell>
          <cell r="H5510" t="str">
            <v>006320</v>
          </cell>
          <cell r="AP5510" t="str">
            <v>PAGO</v>
          </cell>
          <cell r="AQ5510">
            <v>33.270000000000003</v>
          </cell>
          <cell r="AR5510">
            <v>5.1999999999999998E-2</v>
          </cell>
          <cell r="AS5510">
            <v>70.000080000000011</v>
          </cell>
          <cell r="BA5510" t="str">
            <v>MECANICA</v>
          </cell>
        </row>
        <row r="5511">
          <cell r="G5511" t="str">
            <v>SEPARADO</v>
          </cell>
          <cell r="H5511" t="str">
            <v>006320</v>
          </cell>
          <cell r="AP5511" t="str">
            <v>PA</v>
          </cell>
          <cell r="AQ5511">
            <v>316.64999999999998</v>
          </cell>
          <cell r="AS5511">
            <v>316.64999999999998</v>
          </cell>
          <cell r="BA5511" t="str">
            <v>ELETRICA</v>
          </cell>
        </row>
        <row r="5512">
          <cell r="G5512" t="str">
            <v>SEPARADO</v>
          </cell>
          <cell r="H5512" t="str">
            <v>006320</v>
          </cell>
          <cell r="AP5512" t="str">
            <v>PAGO</v>
          </cell>
          <cell r="AQ5512">
            <v>3691.44</v>
          </cell>
          <cell r="AR5512">
            <v>0</v>
          </cell>
          <cell r="AS5512">
            <v>3691.44</v>
          </cell>
          <cell r="BA5512" t="str">
            <v>ELETRICA</v>
          </cell>
        </row>
        <row r="5513">
          <cell r="G5513" t="str">
            <v>SEPARADO</v>
          </cell>
          <cell r="H5513" t="str">
            <v>006320</v>
          </cell>
          <cell r="AP5513" t="str">
            <v>PAGO</v>
          </cell>
          <cell r="AQ5513">
            <v>887.11</v>
          </cell>
          <cell r="AR5513">
            <v>0</v>
          </cell>
          <cell r="AS5513">
            <v>887.11</v>
          </cell>
          <cell r="BA5513" t="str">
            <v>ELETRICA</v>
          </cell>
        </row>
        <row r="5514">
          <cell r="G5514" t="str">
            <v>SEPARADO</v>
          </cell>
          <cell r="H5514" t="str">
            <v>006320</v>
          </cell>
          <cell r="AP5514" t="str">
            <v>PAGO</v>
          </cell>
          <cell r="AQ5514">
            <v>1192.26</v>
          </cell>
          <cell r="AR5514">
            <v>0</v>
          </cell>
          <cell r="AS5514">
            <v>1192.26</v>
          </cell>
          <cell r="BA5514" t="str">
            <v>ELETRICA</v>
          </cell>
        </row>
        <row r="5515">
          <cell r="G5515" t="str">
            <v>SEPARADO</v>
          </cell>
          <cell r="H5515" t="str">
            <v>006320</v>
          </cell>
          <cell r="AP5515" t="str">
            <v>PAGO</v>
          </cell>
          <cell r="AQ5515">
            <v>101.63</v>
          </cell>
          <cell r="AR5515">
            <v>0</v>
          </cell>
          <cell r="AS5515">
            <v>101.63</v>
          </cell>
          <cell r="BA5515" t="str">
            <v>ELETRICA</v>
          </cell>
        </row>
        <row r="5516">
          <cell r="G5516" t="str">
            <v>SEPARADO</v>
          </cell>
          <cell r="H5516" t="str">
            <v>006320</v>
          </cell>
          <cell r="AP5516" t="str">
            <v>PAGO</v>
          </cell>
          <cell r="AQ5516">
            <v>470</v>
          </cell>
          <cell r="AR5516">
            <v>0</v>
          </cell>
          <cell r="AS5516">
            <v>940</v>
          </cell>
          <cell r="BA5516" t="str">
            <v>ELETRICA</v>
          </cell>
        </row>
        <row r="5517">
          <cell r="G5517" t="str">
            <v>SEPARADO</v>
          </cell>
          <cell r="H5517" t="str">
            <v>006320</v>
          </cell>
          <cell r="AP5517" t="str">
            <v>PA</v>
          </cell>
          <cell r="AQ5517">
            <v>154.9</v>
          </cell>
          <cell r="AS5517">
            <v>309.8</v>
          </cell>
          <cell r="BA5517" t="str">
            <v>ELETRICA</v>
          </cell>
        </row>
        <row r="5518">
          <cell r="G5518" t="str">
            <v>SEPARADO</v>
          </cell>
          <cell r="H5518" t="str">
            <v>006320</v>
          </cell>
          <cell r="AP5518" t="str">
            <v>PA</v>
          </cell>
          <cell r="AQ5518">
            <v>11.4</v>
          </cell>
          <cell r="AS5518">
            <v>228</v>
          </cell>
          <cell r="BA5518" t="str">
            <v>ELETRICA</v>
          </cell>
        </row>
        <row r="5519">
          <cell r="G5519" t="str">
            <v>SEPARADO</v>
          </cell>
          <cell r="H5519" t="str">
            <v>006320</v>
          </cell>
          <cell r="AP5519" t="str">
            <v>PAGO</v>
          </cell>
          <cell r="AQ5519">
            <v>4.24</v>
          </cell>
          <cell r="AR5519">
            <v>9.7500000000000003E-2</v>
          </cell>
          <cell r="AS5519">
            <v>60.494200000000006</v>
          </cell>
          <cell r="BA5519" t="str">
            <v>ELETRICA</v>
          </cell>
        </row>
        <row r="5520">
          <cell r="G5520" t="str">
            <v>SEPARADO</v>
          </cell>
          <cell r="H5520" t="str">
            <v>006320</v>
          </cell>
          <cell r="AP5520" t="str">
            <v>PAGO</v>
          </cell>
          <cell r="AQ5520">
            <v>9.23</v>
          </cell>
          <cell r="AR5520">
            <v>9.7500000000000003E-2</v>
          </cell>
          <cell r="AS5520">
            <v>476.10647499999999</v>
          </cell>
          <cell r="BA5520" t="str">
            <v>ELETRICA</v>
          </cell>
        </row>
        <row r="5521">
          <cell r="G5521" t="str">
            <v>SEPARADO</v>
          </cell>
          <cell r="H5521" t="str">
            <v>006320</v>
          </cell>
          <cell r="AP5521" t="str">
            <v>PA</v>
          </cell>
          <cell r="AQ5521">
            <v>4.54</v>
          </cell>
          <cell r="AS5521">
            <v>31.78</v>
          </cell>
          <cell r="BA5521" t="str">
            <v>ELETRICA</v>
          </cell>
        </row>
        <row r="5522">
          <cell r="G5522" t="str">
            <v>SEPARADO</v>
          </cell>
          <cell r="H5522" t="str">
            <v>006320</v>
          </cell>
          <cell r="AP5522" t="str">
            <v>PA</v>
          </cell>
          <cell r="AQ5522">
            <v>37.090000000000003</v>
          </cell>
          <cell r="AS5522">
            <v>407.99</v>
          </cell>
          <cell r="BA5522" t="str">
            <v>ELETRICA</v>
          </cell>
        </row>
        <row r="5523">
          <cell r="G5523" t="str">
            <v>SEPARADO</v>
          </cell>
          <cell r="H5523" t="str">
            <v>006320</v>
          </cell>
          <cell r="AP5523" t="str">
            <v>PA</v>
          </cell>
          <cell r="AQ5523">
            <v>62.45</v>
          </cell>
          <cell r="AS5523">
            <v>11740.6</v>
          </cell>
          <cell r="BA5523" t="str">
            <v>ELETRICA</v>
          </cell>
        </row>
        <row r="5524">
          <cell r="G5524" t="str">
            <v>SEPARADO</v>
          </cell>
          <cell r="H5524" t="str">
            <v>006320</v>
          </cell>
          <cell r="AP5524" t="str">
            <v>PA</v>
          </cell>
          <cell r="AQ5524">
            <v>52.183799999999998</v>
          </cell>
          <cell r="AS5524">
            <v>574.02179999999998</v>
          </cell>
          <cell r="BA5524" t="str">
            <v>KANBAN</v>
          </cell>
        </row>
        <row r="5525">
          <cell r="G5525" t="str">
            <v>SEPARADO</v>
          </cell>
          <cell r="H5525" t="str">
            <v>006320</v>
          </cell>
          <cell r="AP5525" t="str">
            <v>PA</v>
          </cell>
          <cell r="AQ5525">
            <v>1120.68</v>
          </cell>
          <cell r="AS5525">
            <v>2241.36</v>
          </cell>
          <cell r="BA5525" t="str">
            <v>ELETRICA</v>
          </cell>
        </row>
        <row r="5526">
          <cell r="G5526" t="str">
            <v>SEPARADO</v>
          </cell>
          <cell r="H5526" t="str">
            <v>006320</v>
          </cell>
          <cell r="AP5526" t="str">
            <v>PAGO</v>
          </cell>
          <cell r="AQ5526">
            <v>86.35</v>
          </cell>
          <cell r="AR5526">
            <v>6.5000000000000002E-2</v>
          </cell>
          <cell r="AS5526">
            <v>275.88824999999997</v>
          </cell>
          <cell r="BA5526" t="str">
            <v>ELETRICA</v>
          </cell>
        </row>
        <row r="5527">
          <cell r="G5527" t="str">
            <v>SEPARADO</v>
          </cell>
          <cell r="H5527" t="str">
            <v>006320</v>
          </cell>
          <cell r="AP5527" t="str">
            <v>PAGO</v>
          </cell>
          <cell r="AQ5527">
            <v>31.06</v>
          </cell>
          <cell r="AR5527">
            <v>6.5000000000000002E-2</v>
          </cell>
          <cell r="AS5527">
            <v>132.31559999999999</v>
          </cell>
          <cell r="BA5527" t="str">
            <v>ELETRICA</v>
          </cell>
        </row>
        <row r="5528">
          <cell r="G5528" t="str">
            <v>SEPARADO</v>
          </cell>
          <cell r="H5528" t="str">
            <v>006320</v>
          </cell>
          <cell r="AP5528" t="str">
            <v>PAGO</v>
          </cell>
          <cell r="AQ5528">
            <v>59.96</v>
          </cell>
          <cell r="AR5528">
            <v>6.5000000000000002E-2</v>
          </cell>
          <cell r="AS5528">
            <v>127.7148</v>
          </cell>
          <cell r="BA5528" t="str">
            <v>ELETRICA</v>
          </cell>
        </row>
        <row r="5529">
          <cell r="G5529" t="str">
            <v>SEPARADO</v>
          </cell>
          <cell r="H5529" t="str">
            <v>006320</v>
          </cell>
          <cell r="AP5529" t="str">
            <v>PA</v>
          </cell>
          <cell r="AQ5529">
            <v>609.17999999999995</v>
          </cell>
          <cell r="AS5529">
            <v>609.17999999999995</v>
          </cell>
          <cell r="BA5529" t="str">
            <v>ELETRICA</v>
          </cell>
        </row>
        <row r="5530">
          <cell r="G5530" t="str">
            <v>SEPARADO</v>
          </cell>
          <cell r="H5530" t="str">
            <v>006320</v>
          </cell>
          <cell r="AP5530" t="str">
            <v>PAGO</v>
          </cell>
          <cell r="AQ5530">
            <v>42.18</v>
          </cell>
          <cell r="AR5530">
            <v>9.7500000000000003E-2</v>
          </cell>
          <cell r="AS5530">
            <v>46.292549999999999</v>
          </cell>
          <cell r="BA5530" t="str">
            <v>ELETRICA</v>
          </cell>
        </row>
        <row r="5531">
          <cell r="G5531" t="str">
            <v>SEPARADO</v>
          </cell>
          <cell r="H5531" t="str">
            <v>006320</v>
          </cell>
          <cell r="AP5531" t="str">
            <v>PA</v>
          </cell>
          <cell r="AQ5531">
            <v>205</v>
          </cell>
          <cell r="AS5531">
            <v>41</v>
          </cell>
          <cell r="BA5531" t="str">
            <v>ELETRICA</v>
          </cell>
        </row>
        <row r="5532">
          <cell r="G5532" t="str">
            <v>SEPARADO</v>
          </cell>
          <cell r="H5532" t="str">
            <v>006320</v>
          </cell>
          <cell r="AP5532" t="str">
            <v>PA</v>
          </cell>
          <cell r="AQ5532">
            <v>7.3900000000000006</v>
          </cell>
          <cell r="AS5532">
            <v>44.34</v>
          </cell>
          <cell r="BA5532" t="str">
            <v>ELETRICA</v>
          </cell>
        </row>
        <row r="5533">
          <cell r="G5533" t="str">
            <v>SEPARADO</v>
          </cell>
          <cell r="H5533" t="str">
            <v>006320</v>
          </cell>
          <cell r="AP5533" t="str">
            <v>PAGO</v>
          </cell>
          <cell r="AQ5533">
            <v>498.9</v>
          </cell>
          <cell r="AR5533">
            <v>9.7500000000000003E-2</v>
          </cell>
          <cell r="AS5533">
            <v>547.54274999999996</v>
          </cell>
          <cell r="BA5533" t="str">
            <v>ELETRICA</v>
          </cell>
        </row>
        <row r="5534">
          <cell r="G5534" t="str">
            <v>SEPARADO</v>
          </cell>
          <cell r="H5534" t="str">
            <v>006320</v>
          </cell>
          <cell r="AP5534" t="str">
            <v>PAGO</v>
          </cell>
          <cell r="AQ5534">
            <v>34.92</v>
          </cell>
          <cell r="AR5534">
            <v>9.7500000000000003E-2</v>
          </cell>
          <cell r="AS5534">
            <v>38.3247</v>
          </cell>
          <cell r="BA5534" t="str">
            <v>ELETRICA</v>
          </cell>
        </row>
        <row r="5535">
          <cell r="G5535" t="str">
            <v>SEPARADO</v>
          </cell>
          <cell r="H5535" t="str">
            <v>006320</v>
          </cell>
          <cell r="AP5535" t="str">
            <v>PAGO</v>
          </cell>
          <cell r="AQ5535">
            <v>92.72</v>
          </cell>
          <cell r="AR5535">
            <v>0</v>
          </cell>
          <cell r="AS5535">
            <v>278.15999999999997</v>
          </cell>
          <cell r="BA5535" t="str">
            <v>ELETRICA</v>
          </cell>
        </row>
        <row r="5536">
          <cell r="G5536" t="str">
            <v>SEPARADO</v>
          </cell>
          <cell r="H5536" t="str">
            <v>006320</v>
          </cell>
          <cell r="AP5536" t="str">
            <v>PAGO</v>
          </cell>
          <cell r="AQ5536">
            <v>581.41</v>
          </cell>
          <cell r="AR5536">
            <v>0.05</v>
          </cell>
          <cell r="AS5536">
            <v>610.48050000000001</v>
          </cell>
          <cell r="BA5536" t="e">
            <v>#N/A</v>
          </cell>
        </row>
        <row r="5537">
          <cell r="G5537" t="str">
            <v>RETIRADO</v>
          </cell>
          <cell r="H5537" t="str">
            <v>006320</v>
          </cell>
          <cell r="AP5537" t="str">
            <v>PAGO</v>
          </cell>
          <cell r="AQ5537">
            <v>581.41</v>
          </cell>
          <cell r="AR5537">
            <v>0.05</v>
          </cell>
          <cell r="AS5537">
            <v>610.48050000000001</v>
          </cell>
          <cell r="BA5537" t="e">
            <v>#N/A</v>
          </cell>
        </row>
        <row r="5538">
          <cell r="G5538" t="str">
            <v>SEPARADO</v>
          </cell>
          <cell r="H5538" t="str">
            <v>006320</v>
          </cell>
          <cell r="AP5538" t="str">
            <v>PA</v>
          </cell>
          <cell r="AQ5538">
            <v>0</v>
          </cell>
          <cell r="AS5538">
            <v>0</v>
          </cell>
          <cell r="BA5538" t="str">
            <v>ELETRICA</v>
          </cell>
        </row>
        <row r="5539">
          <cell r="G5539" t="str">
            <v>SEPARADO</v>
          </cell>
          <cell r="H5539" t="str">
            <v>006320</v>
          </cell>
          <cell r="AP5539" t="str">
            <v>PAGO</v>
          </cell>
          <cell r="AQ5539">
            <v>16</v>
          </cell>
          <cell r="AR5539">
            <v>3.2500000000000001E-2</v>
          </cell>
          <cell r="AS5539">
            <v>16.52</v>
          </cell>
          <cell r="BA5539" t="e">
            <v>#N/A</v>
          </cell>
        </row>
        <row r="5540">
          <cell r="G5540" t="str">
            <v>SEPARADO</v>
          </cell>
          <cell r="H5540" t="str">
            <v>006320</v>
          </cell>
          <cell r="AP5540" t="str">
            <v>PAGO</v>
          </cell>
          <cell r="AQ5540">
            <v>37</v>
          </cell>
          <cell r="AR5540">
            <v>3.2500000000000001E-2</v>
          </cell>
          <cell r="AS5540">
            <v>38.202500000000001</v>
          </cell>
          <cell r="BA5540" t="str">
            <v>SHEET METAL</v>
          </cell>
        </row>
        <row r="5541">
          <cell r="G5541" t="str">
            <v>SEPARADO</v>
          </cell>
          <cell r="H5541" t="str">
            <v>006320</v>
          </cell>
          <cell r="AP5541" t="str">
            <v>PAGO</v>
          </cell>
          <cell r="AQ5541">
            <v>3109.93</v>
          </cell>
          <cell r="AR5541">
            <v>9.7500000000000003E-2</v>
          </cell>
          <cell r="AS5541">
            <v>3413.1481749999998</v>
          </cell>
          <cell r="BA5541" t="e">
            <v>#N/A</v>
          </cell>
        </row>
        <row r="5542">
          <cell r="G5542" t="str">
            <v>SEPARADO</v>
          </cell>
          <cell r="H5542" t="str">
            <v>006320</v>
          </cell>
          <cell r="AP5542" t="str">
            <v>PAGO</v>
          </cell>
          <cell r="AQ5542">
            <v>200.82</v>
          </cell>
          <cell r="AR5542">
            <v>9.7500000000000003E-2</v>
          </cell>
          <cell r="AS5542">
            <v>440.79989999999998</v>
          </cell>
          <cell r="BA5542" t="e">
            <v>#N/A</v>
          </cell>
        </row>
        <row r="5543">
          <cell r="G5543" t="str">
            <v>SEPARADO</v>
          </cell>
          <cell r="H5543" t="str">
            <v>006320</v>
          </cell>
          <cell r="AP5543" t="str">
            <v>PAGO</v>
          </cell>
          <cell r="AQ5543">
            <v>32</v>
          </cell>
          <cell r="AR5543">
            <v>9.7500000000000003E-2</v>
          </cell>
          <cell r="AS5543">
            <v>351.2</v>
          </cell>
          <cell r="BA5543" t="e">
            <v>#N/A</v>
          </cell>
        </row>
        <row r="5544">
          <cell r="G5544" t="str">
            <v>SEPARADO</v>
          </cell>
          <cell r="H5544" t="str">
            <v>006320</v>
          </cell>
          <cell r="AP5544" t="str">
            <v>PAGO</v>
          </cell>
          <cell r="AQ5544">
            <v>455.87</v>
          </cell>
          <cell r="AR5544">
            <v>9.7500000000000003E-2</v>
          </cell>
          <cell r="AS5544">
            <v>500.31732499999998</v>
          </cell>
          <cell r="BA5544" t="e">
            <v>#N/A</v>
          </cell>
        </row>
        <row r="5545">
          <cell r="G5545" t="str">
            <v>SEPARADO</v>
          </cell>
          <cell r="H5545" t="str">
            <v>006320</v>
          </cell>
          <cell r="AP5545" t="str">
            <v>PAGO</v>
          </cell>
          <cell r="AQ5545">
            <v>126.34</v>
          </cell>
          <cell r="AR5545">
            <v>9.7500000000000003E-2</v>
          </cell>
          <cell r="AS5545">
            <v>138.65815000000001</v>
          </cell>
          <cell r="BA5545" t="e">
            <v>#N/A</v>
          </cell>
        </row>
        <row r="5546">
          <cell r="G5546" t="str">
            <v>SEPARADO</v>
          </cell>
          <cell r="H5546" t="str">
            <v>006320</v>
          </cell>
          <cell r="AP5546" t="str">
            <v>PAGO</v>
          </cell>
          <cell r="AQ5546">
            <v>503.78</v>
          </cell>
          <cell r="AR5546">
            <v>9.7500000000000003E-2</v>
          </cell>
          <cell r="AS5546">
            <v>552.89855</v>
          </cell>
          <cell r="BA5546" t="e">
            <v>#N/A</v>
          </cell>
        </row>
        <row r="5547">
          <cell r="G5547" t="str">
            <v>SEPARADO</v>
          </cell>
          <cell r="H5547" t="str">
            <v>006320</v>
          </cell>
          <cell r="AP5547" t="str">
            <v>PAGO</v>
          </cell>
          <cell r="AQ5547">
            <v>286.89999999999998</v>
          </cell>
          <cell r="AR5547">
            <v>9.7500000000000003E-2</v>
          </cell>
          <cell r="AS5547">
            <v>629.74549999999999</v>
          </cell>
          <cell r="BA5547" t="e">
            <v>#N/A</v>
          </cell>
        </row>
        <row r="5548">
          <cell r="G5548" t="str">
            <v>SEPARADO</v>
          </cell>
          <cell r="H5548" t="str">
            <v>006320</v>
          </cell>
          <cell r="AP5548" t="str">
            <v>PA</v>
          </cell>
          <cell r="AS5548">
            <v>0</v>
          </cell>
          <cell r="BA5548" t="e">
            <v>#N/A</v>
          </cell>
        </row>
        <row r="5549">
          <cell r="G5549" t="str">
            <v>SEPARADO</v>
          </cell>
          <cell r="H5549" t="str">
            <v>006320</v>
          </cell>
          <cell r="AP5549" t="str">
            <v>PA</v>
          </cell>
          <cell r="AQ5549">
            <v>0</v>
          </cell>
          <cell r="AR5549">
            <v>0</v>
          </cell>
          <cell r="AS5549">
            <v>0</v>
          </cell>
          <cell r="BA5549" t="e">
            <v>#N/A</v>
          </cell>
        </row>
        <row r="5550">
          <cell r="G5550" t="str">
            <v>SEPARADO</v>
          </cell>
          <cell r="H5550" t="str">
            <v>006320</v>
          </cell>
          <cell r="AP5550" t="str">
            <v>PAGO</v>
          </cell>
          <cell r="AQ5550">
            <v>112</v>
          </cell>
          <cell r="AR5550">
            <v>3.2500000000000001E-2</v>
          </cell>
          <cell r="AS5550">
            <v>115.64</v>
          </cell>
          <cell r="BA5550" t="e">
            <v>#N/A</v>
          </cell>
        </row>
        <row r="5551">
          <cell r="G5551" t="str">
            <v>SEPARADO</v>
          </cell>
          <cell r="H5551" t="str">
            <v>006320</v>
          </cell>
          <cell r="AP5551" t="str">
            <v>PAGO</v>
          </cell>
          <cell r="AQ5551">
            <v>277.55</v>
          </cell>
          <cell r="AR5551">
            <v>6.5000000000000002E-2</v>
          </cell>
          <cell r="AS5551">
            <v>295.59075000000001</v>
          </cell>
          <cell r="BA5551" t="str">
            <v>ELETRICA</v>
          </cell>
        </row>
        <row r="5552">
          <cell r="G5552" t="str">
            <v>SEPARADO</v>
          </cell>
          <cell r="H5552" t="str">
            <v>006320</v>
          </cell>
          <cell r="AP5552" t="str">
            <v>PAGO</v>
          </cell>
          <cell r="AQ5552">
            <v>2706.66</v>
          </cell>
          <cell r="AR5552">
            <v>6.5000000000000002E-2</v>
          </cell>
          <cell r="AS5552">
            <v>5765.1857999999993</v>
          </cell>
          <cell r="BA5552" t="str">
            <v>ELETRICA</v>
          </cell>
        </row>
        <row r="5553">
          <cell r="G5553" t="str">
            <v>FALTA</v>
          </cell>
          <cell r="H5553" t="str">
            <v>006320</v>
          </cell>
          <cell r="AP5553" t="str">
            <v>PAGO</v>
          </cell>
          <cell r="AQ5553">
            <v>355.47</v>
          </cell>
          <cell r="AR5553">
            <v>9.7500000000000003E-2</v>
          </cell>
          <cell r="AS5553">
            <v>780.25665000000004</v>
          </cell>
          <cell r="BA5553" t="str">
            <v>ELETRICA</v>
          </cell>
        </row>
        <row r="5554">
          <cell r="G5554" t="str">
            <v>SEPARADO</v>
          </cell>
          <cell r="H5554" t="str">
            <v>006320</v>
          </cell>
          <cell r="AP5554" t="str">
            <v>PAGO</v>
          </cell>
          <cell r="AQ5554">
            <v>2678.18</v>
          </cell>
          <cell r="AR5554">
            <v>9.7500000000000003E-2</v>
          </cell>
          <cell r="AS5554">
            <v>5878.6050999999998</v>
          </cell>
          <cell r="BA5554" t="str">
            <v>ELETRICA</v>
          </cell>
        </row>
        <row r="5555">
          <cell r="G5555" t="str">
            <v>SEPARADO</v>
          </cell>
          <cell r="H5555" t="str">
            <v>006320</v>
          </cell>
          <cell r="AP5555" t="str">
            <v>PAGO</v>
          </cell>
          <cell r="AQ5555">
            <v>231.01</v>
          </cell>
          <cell r="AR5555">
            <v>9.7500000000000003E-2</v>
          </cell>
          <cell r="AS5555">
            <v>507.06694999999996</v>
          </cell>
          <cell r="BA5555" t="str">
            <v>ELETRICA</v>
          </cell>
        </row>
        <row r="5556">
          <cell r="G5556" t="str">
            <v>SEPARADO</v>
          </cell>
          <cell r="H5556" t="str">
            <v>006320</v>
          </cell>
          <cell r="AP5556" t="str">
            <v>PAGO</v>
          </cell>
          <cell r="AQ5556">
            <v>27.95</v>
          </cell>
          <cell r="AR5556">
            <v>6.5000000000000002E-2</v>
          </cell>
          <cell r="AS5556">
            <v>89.300249999999991</v>
          </cell>
          <cell r="BA5556" t="e">
            <v>#N/A</v>
          </cell>
        </row>
        <row r="5557">
          <cell r="G5557" t="str">
            <v>SEPARADO</v>
          </cell>
          <cell r="H5557" t="str">
            <v>006320</v>
          </cell>
          <cell r="AP5557" t="str">
            <v>PAGO</v>
          </cell>
          <cell r="AQ5557">
            <v>34.380000000000003</v>
          </cell>
          <cell r="AR5557">
            <v>6.5000000000000002E-2</v>
          </cell>
          <cell r="AS5557">
            <v>219.68819999999999</v>
          </cell>
          <cell r="BA5557" t="e">
            <v>#N/A</v>
          </cell>
        </row>
        <row r="5558">
          <cell r="G5558" t="str">
            <v>SEPARADO</v>
          </cell>
          <cell r="H5558" t="str">
            <v>006320</v>
          </cell>
          <cell r="AP5558" t="str">
            <v>PAGO</v>
          </cell>
          <cell r="AQ5558">
            <v>48.61</v>
          </cell>
          <cell r="AR5558">
            <v>6.5000000000000002E-2</v>
          </cell>
          <cell r="AS5558">
            <v>51.769649999999999</v>
          </cell>
          <cell r="BA5558" t="e">
            <v>#N/A</v>
          </cell>
        </row>
        <row r="5559">
          <cell r="G5559" t="str">
            <v>SEPARADO</v>
          </cell>
          <cell r="H5559" t="str">
            <v>006320</v>
          </cell>
          <cell r="AP5559" t="str">
            <v>PA</v>
          </cell>
          <cell r="AQ5559">
            <v>67.569999999999993</v>
          </cell>
          <cell r="AS5559">
            <v>67.569999999999993</v>
          </cell>
          <cell r="BA5559" t="str">
            <v>ELETRICA</v>
          </cell>
        </row>
        <row r="5560">
          <cell r="G5560" t="str">
            <v>SEPARADO</v>
          </cell>
          <cell r="H5560" t="str">
            <v>006320</v>
          </cell>
          <cell r="AP5560" t="str">
            <v>PAGO</v>
          </cell>
          <cell r="AQ5560">
            <v>200.81</v>
          </cell>
          <cell r="AR5560">
            <v>3.2500000000000001E-2</v>
          </cell>
          <cell r="AS5560">
            <v>207.33632499999999</v>
          </cell>
          <cell r="BA5560" t="str">
            <v>ELETRICA</v>
          </cell>
        </row>
        <row r="5561">
          <cell r="G5561" t="str">
            <v>SEPARADO</v>
          </cell>
          <cell r="H5561" t="str">
            <v>006320</v>
          </cell>
          <cell r="AP5561" t="str">
            <v>PA</v>
          </cell>
          <cell r="AQ5561">
            <v>60.38</v>
          </cell>
          <cell r="AS5561">
            <v>60.38</v>
          </cell>
          <cell r="BA5561" t="str">
            <v>ELETRICA</v>
          </cell>
        </row>
        <row r="5562">
          <cell r="G5562" t="str">
            <v>SEPARADO</v>
          </cell>
          <cell r="H5562" t="str">
            <v>006320</v>
          </cell>
          <cell r="AP5562" t="str">
            <v>PAGO</v>
          </cell>
          <cell r="AQ5562">
            <v>103.68</v>
          </cell>
          <cell r="AR5562">
            <v>3.2500000000000001E-2</v>
          </cell>
          <cell r="AS5562">
            <v>107.04960000000001</v>
          </cell>
          <cell r="BA5562" t="str">
            <v>ELETRICA</v>
          </cell>
        </row>
        <row r="5563">
          <cell r="G5563" t="str">
            <v>SEPARADO</v>
          </cell>
          <cell r="H5563" t="str">
            <v>006320</v>
          </cell>
          <cell r="AP5563" t="str">
            <v>PAGO</v>
          </cell>
          <cell r="AQ5563">
            <v>774.28</v>
          </cell>
          <cell r="AR5563">
            <v>3.2500000000000001E-2</v>
          </cell>
          <cell r="AS5563">
            <v>799.44409999999993</v>
          </cell>
          <cell r="BA5563" t="str">
            <v>ELETRICA</v>
          </cell>
        </row>
        <row r="5564">
          <cell r="G5564" t="str">
            <v>SEPARADO</v>
          </cell>
          <cell r="H5564" t="str">
            <v>006320</v>
          </cell>
          <cell r="AP5564" t="str">
            <v>PAGO</v>
          </cell>
          <cell r="AQ5564">
            <v>90</v>
          </cell>
          <cell r="AR5564">
            <v>6.5000000000000002E-2</v>
          </cell>
          <cell r="AS5564">
            <v>287.54999999999995</v>
          </cell>
          <cell r="BA5564" t="str">
            <v>ELETRICA</v>
          </cell>
        </row>
        <row r="5565">
          <cell r="G5565" t="str">
            <v>SEPARADO</v>
          </cell>
          <cell r="H5565" t="str">
            <v>006320</v>
          </cell>
          <cell r="AP5565" t="str">
            <v>PA</v>
          </cell>
          <cell r="AQ5565">
            <v>1250</v>
          </cell>
          <cell r="AR5565">
            <v>0</v>
          </cell>
          <cell r="AS5565">
            <v>1250</v>
          </cell>
          <cell r="BA5565" t="e">
            <v>#N/A</v>
          </cell>
        </row>
        <row r="5566">
          <cell r="G5566" t="str">
            <v>SEPARADO</v>
          </cell>
          <cell r="H5566" t="str">
            <v>006320</v>
          </cell>
          <cell r="AP5566" t="str">
            <v>PAGO</v>
          </cell>
          <cell r="AQ5566">
            <v>2765.59</v>
          </cell>
          <cell r="AR5566">
            <v>0</v>
          </cell>
          <cell r="AS5566">
            <v>5531.18</v>
          </cell>
          <cell r="BA5566" t="str">
            <v>KANBAN</v>
          </cell>
        </row>
        <row r="5567">
          <cell r="G5567" t="str">
            <v>SEPARADO</v>
          </cell>
          <cell r="H5567" t="str">
            <v>006320</v>
          </cell>
          <cell r="AP5567" t="str">
            <v>PAGO</v>
          </cell>
          <cell r="AQ5567">
            <v>5.55</v>
          </cell>
          <cell r="AR5567">
            <v>9.7500000000000003E-2</v>
          </cell>
          <cell r="AS5567">
            <v>30.455624999999998</v>
          </cell>
          <cell r="BA5567" t="str">
            <v>SHEET METAL</v>
          </cell>
        </row>
        <row r="5568">
          <cell r="G5568" t="str">
            <v>SEPARADO</v>
          </cell>
          <cell r="H5568" t="str">
            <v>006320</v>
          </cell>
          <cell r="AP5568" t="str">
            <v>PAGO</v>
          </cell>
          <cell r="AQ5568">
            <v>9.33</v>
          </cell>
          <cell r="AR5568">
            <v>9.7500000000000003E-2</v>
          </cell>
          <cell r="AS5568">
            <v>51.198374999999999</v>
          </cell>
          <cell r="BA5568" t="str">
            <v>ELETRICA</v>
          </cell>
        </row>
        <row r="5569">
          <cell r="G5569" t="str">
            <v>SEPARADO</v>
          </cell>
          <cell r="H5569" t="str">
            <v>006320</v>
          </cell>
          <cell r="AP5569" t="str">
            <v>PAGO</v>
          </cell>
          <cell r="AQ5569">
            <v>9.33</v>
          </cell>
          <cell r="AR5569">
            <v>9.7500000000000003E-2</v>
          </cell>
          <cell r="AS5569">
            <v>92.157075000000006</v>
          </cell>
          <cell r="BA5569" t="str">
            <v>ELETRICA</v>
          </cell>
        </row>
        <row r="5570">
          <cell r="G5570" t="str">
            <v>SEPARADO</v>
          </cell>
          <cell r="H5570" t="str">
            <v>006320</v>
          </cell>
          <cell r="AP5570" t="str">
            <v>PAGO</v>
          </cell>
          <cell r="AQ5570">
            <v>37.14</v>
          </cell>
          <cell r="AR5570">
            <v>9.7500000000000003E-2</v>
          </cell>
          <cell r="AS5570">
            <v>122.28345</v>
          </cell>
          <cell r="BA5570" t="str">
            <v>ELETRICA</v>
          </cell>
        </row>
        <row r="5571">
          <cell r="G5571" t="str">
            <v>SEPARADO</v>
          </cell>
          <cell r="H5571" t="str">
            <v>006320</v>
          </cell>
          <cell r="AP5571" t="str">
            <v>PAGO</v>
          </cell>
          <cell r="AQ5571">
            <v>41.9</v>
          </cell>
          <cell r="AR5571">
            <v>9.7500000000000003E-2</v>
          </cell>
          <cell r="AS5571">
            <v>91.970500000000001</v>
          </cell>
          <cell r="BA5571" t="str">
            <v>ELETRICA</v>
          </cell>
        </row>
        <row r="5572">
          <cell r="G5572" t="str">
            <v>SEPARADO</v>
          </cell>
          <cell r="H5572" t="str">
            <v>006320</v>
          </cell>
          <cell r="AP5572" t="str">
            <v>PAGO</v>
          </cell>
          <cell r="AQ5572">
            <v>40.97</v>
          </cell>
          <cell r="AR5572">
            <v>9.7500000000000003E-2</v>
          </cell>
          <cell r="AS5572">
            <v>89.929149999999993</v>
          </cell>
          <cell r="BA5572" t="str">
            <v>ELETRICA</v>
          </cell>
        </row>
        <row r="5573">
          <cell r="G5573" t="str">
            <v>SEPARADO</v>
          </cell>
          <cell r="H5573" t="str">
            <v>006320</v>
          </cell>
          <cell r="AP5573" t="str">
            <v>PA</v>
          </cell>
          <cell r="AQ5573">
            <v>25.7</v>
          </cell>
          <cell r="AS5573">
            <v>25.7</v>
          </cell>
          <cell r="BA5573" t="str">
            <v>ELETRICA</v>
          </cell>
        </row>
        <row r="5574">
          <cell r="G5574" t="str">
            <v>SEPARADO</v>
          </cell>
          <cell r="H5574" t="str">
            <v>006320</v>
          </cell>
          <cell r="AP5574" t="str">
            <v>PA</v>
          </cell>
          <cell r="AQ5574">
            <v>108.79</v>
          </cell>
          <cell r="AS5574">
            <v>217.58</v>
          </cell>
          <cell r="BA5574" t="str">
            <v>ELETRICA</v>
          </cell>
        </row>
        <row r="5575">
          <cell r="G5575" t="str">
            <v>SEPARADO</v>
          </cell>
          <cell r="H5575" t="str">
            <v>006320</v>
          </cell>
          <cell r="AP5575" t="str">
            <v>PAGO</v>
          </cell>
          <cell r="AQ5575">
            <v>55.5</v>
          </cell>
          <cell r="AR5575">
            <v>9.7500000000000003E-2</v>
          </cell>
          <cell r="AS5575">
            <v>60.911250000000003</v>
          </cell>
          <cell r="BA5575" t="str">
            <v>ELETRICA</v>
          </cell>
        </row>
        <row r="5576">
          <cell r="G5576" t="str">
            <v>SEPARADO</v>
          </cell>
          <cell r="H5576" t="str">
            <v>006320</v>
          </cell>
          <cell r="AP5576" t="str">
            <v>PAGO</v>
          </cell>
          <cell r="AQ5576">
            <v>98</v>
          </cell>
          <cell r="AR5576">
            <v>0</v>
          </cell>
          <cell r="AS5576">
            <v>98</v>
          </cell>
          <cell r="BA5576" t="str">
            <v>ELETRICA</v>
          </cell>
        </row>
        <row r="5577">
          <cell r="G5577" t="str">
            <v>SEPARADO</v>
          </cell>
          <cell r="H5577" t="str">
            <v>006320</v>
          </cell>
          <cell r="AP5577" t="str">
            <v>PAGO</v>
          </cell>
          <cell r="AQ5577">
            <v>31.62</v>
          </cell>
          <cell r="AR5577">
            <v>9.7500000000000003E-2</v>
          </cell>
          <cell r="AS5577">
            <v>69.405900000000003</v>
          </cell>
          <cell r="BA5577" t="str">
            <v>ELETRICA</v>
          </cell>
        </row>
        <row r="5578">
          <cell r="G5578" t="str">
            <v>SEPARADO</v>
          </cell>
          <cell r="H5578" t="str">
            <v>006320</v>
          </cell>
          <cell r="AP5578" t="str">
            <v>PAGO</v>
          </cell>
          <cell r="AQ5578">
            <v>31.62</v>
          </cell>
          <cell r="AR5578">
            <v>9.7500000000000003E-2</v>
          </cell>
          <cell r="AS5578">
            <v>34.702950000000001</v>
          </cell>
          <cell r="BA5578" t="str">
            <v>ELETRICA</v>
          </cell>
        </row>
        <row r="5579">
          <cell r="G5579" t="str">
            <v>SEPARADO</v>
          </cell>
          <cell r="H5579" t="str">
            <v>006320</v>
          </cell>
          <cell r="AP5579" t="str">
            <v>PA</v>
          </cell>
          <cell r="AQ5579">
            <v>214.29</v>
          </cell>
          <cell r="AR5579">
            <v>3.2500000000000001E-2</v>
          </cell>
          <cell r="AS5579">
            <v>221.254425</v>
          </cell>
          <cell r="BA5579">
            <v>0</v>
          </cell>
        </row>
        <row r="5580">
          <cell r="G5580" t="str">
            <v>SEPARADO</v>
          </cell>
          <cell r="H5580" t="str">
            <v>006320</v>
          </cell>
          <cell r="AP5580" t="str">
            <v>PA</v>
          </cell>
          <cell r="AQ5580">
            <v>106.3</v>
          </cell>
          <cell r="AS5580">
            <v>584.65</v>
          </cell>
          <cell r="BA5580">
            <v>0</v>
          </cell>
        </row>
        <row r="5581">
          <cell r="G5581" t="str">
            <v>RETIRADO</v>
          </cell>
          <cell r="H5581" t="str">
            <v>006320</v>
          </cell>
          <cell r="AP5581" t="str">
            <v>PAGO</v>
          </cell>
          <cell r="AQ5581">
            <v>332.85867000000002</v>
          </cell>
          <cell r="AR5581">
            <v>3.2500000000000001E-2</v>
          </cell>
          <cell r="AS5581">
            <v>2062.0594606499999</v>
          </cell>
          <cell r="BA5581" t="e">
            <v>#N/A</v>
          </cell>
        </row>
        <row r="5582">
          <cell r="G5582" t="str">
            <v>SEPARADO</v>
          </cell>
          <cell r="H5582" t="str">
            <v>006320</v>
          </cell>
          <cell r="AP5582" t="str">
            <v>PAGO</v>
          </cell>
          <cell r="AQ5582">
            <v>23.58</v>
          </cell>
          <cell r="AR5582">
            <v>9.7500000000000003E-2</v>
          </cell>
          <cell r="AS5582">
            <v>258.79050000000001</v>
          </cell>
          <cell r="BA5582" t="e">
            <v>#N/A</v>
          </cell>
        </row>
        <row r="5583">
          <cell r="G5583" t="str">
            <v>SEPARADO</v>
          </cell>
          <cell r="H5583" t="str">
            <v>006320</v>
          </cell>
          <cell r="AP5583" t="str">
            <v>PAGO</v>
          </cell>
          <cell r="AQ5583">
            <v>19.260000000000002</v>
          </cell>
          <cell r="AR5583">
            <v>3.2500000000000001E-2</v>
          </cell>
          <cell r="AS5583">
            <v>278.4033</v>
          </cell>
          <cell r="BA5583" t="e">
            <v>#N/A</v>
          </cell>
        </row>
        <row r="5584">
          <cell r="G5584" t="str">
            <v>SEPARADO</v>
          </cell>
          <cell r="H5584" t="str">
            <v>006320</v>
          </cell>
          <cell r="AP5584" t="str">
            <v>PAGO</v>
          </cell>
          <cell r="AQ5584">
            <v>20.010000000000002</v>
          </cell>
          <cell r="AR5584">
            <v>9.7500000000000003E-2</v>
          </cell>
          <cell r="AS5584">
            <v>153.72682500000002</v>
          </cell>
          <cell r="BA5584" t="e">
            <v>#N/A</v>
          </cell>
        </row>
        <row r="5585">
          <cell r="G5585" t="str">
            <v>SEPARADO</v>
          </cell>
          <cell r="H5585" t="str">
            <v>006320</v>
          </cell>
          <cell r="AP5585" t="str">
            <v>PAGO</v>
          </cell>
          <cell r="AQ5585">
            <v>1.62</v>
          </cell>
          <cell r="AR5585">
            <v>9.7500000000000003E-2</v>
          </cell>
          <cell r="AS5585">
            <v>12.445650000000001</v>
          </cell>
          <cell r="BA5585" t="e">
            <v>#N/A</v>
          </cell>
        </row>
        <row r="5586">
          <cell r="G5586" t="str">
            <v>SEPARADO</v>
          </cell>
          <cell r="H5586" t="str">
            <v>006320</v>
          </cell>
          <cell r="AP5586" t="str">
            <v>PAGO</v>
          </cell>
          <cell r="AQ5586">
            <v>21.73</v>
          </cell>
          <cell r="AR5586">
            <v>3.2500000000000001E-2</v>
          </cell>
          <cell r="AS5586">
            <v>89.744900000000001</v>
          </cell>
          <cell r="BA5586" t="e">
            <v>#N/A</v>
          </cell>
        </row>
        <row r="5587">
          <cell r="G5587" t="str">
            <v>SEPARADO</v>
          </cell>
          <cell r="H5587" t="str">
            <v>006320</v>
          </cell>
          <cell r="AP5587" t="str">
            <v>PAGO</v>
          </cell>
          <cell r="AQ5587">
            <v>43.17</v>
          </cell>
          <cell r="AR5587">
            <v>6.5000000000000002E-2</v>
          </cell>
          <cell r="AS5587">
            <v>321.83235000000002</v>
          </cell>
          <cell r="BA5587" t="e">
            <v>#N/A</v>
          </cell>
        </row>
        <row r="5588">
          <cell r="G5588" t="str">
            <v>SEPARADO</v>
          </cell>
          <cell r="H5588" t="str">
            <v>006320</v>
          </cell>
          <cell r="AP5588" t="str">
            <v>PAGO</v>
          </cell>
          <cell r="AQ5588">
            <v>20.010000000000002</v>
          </cell>
          <cell r="AR5588">
            <v>9.7500000000000003E-2</v>
          </cell>
          <cell r="AS5588">
            <v>21.960975000000001</v>
          </cell>
          <cell r="BA5588" t="e">
            <v>#N/A</v>
          </cell>
        </row>
        <row r="5589">
          <cell r="G5589" t="str">
            <v>SEPARADO</v>
          </cell>
          <cell r="H5589" t="str">
            <v>006320</v>
          </cell>
          <cell r="AP5589" t="str">
            <v>PAGO</v>
          </cell>
          <cell r="AQ5589">
            <v>1.62</v>
          </cell>
          <cell r="AR5589">
            <v>9.7500000000000003E-2</v>
          </cell>
          <cell r="AS5589">
            <v>1.7779500000000001</v>
          </cell>
          <cell r="BA5589" t="e">
            <v>#N/A</v>
          </cell>
        </row>
        <row r="5590">
          <cell r="G5590" t="str">
            <v>SEPARADO</v>
          </cell>
          <cell r="H5590" t="str">
            <v>006320</v>
          </cell>
          <cell r="AP5590" t="str">
            <v>PAGO</v>
          </cell>
          <cell r="AQ5590">
            <v>14.91</v>
          </cell>
          <cell r="AR5590">
            <v>3.2500000000000001E-2</v>
          </cell>
          <cell r="AS5590">
            <v>15.394575</v>
          </cell>
          <cell r="BA5590" t="e">
            <v>#N/A</v>
          </cell>
        </row>
        <row r="5591">
          <cell r="G5591" t="str">
            <v>SEPARADO</v>
          </cell>
          <cell r="H5591" t="str">
            <v>006320</v>
          </cell>
          <cell r="AP5591" t="str">
            <v>PAGO</v>
          </cell>
          <cell r="AQ5591">
            <v>43.17</v>
          </cell>
          <cell r="AR5591">
            <v>6.5000000000000002E-2</v>
          </cell>
          <cell r="AS5591">
            <v>45.976050000000001</v>
          </cell>
          <cell r="BA5591" t="e">
            <v>#N/A</v>
          </cell>
        </row>
        <row r="5592">
          <cell r="G5592" t="str">
            <v>SEPARADO</v>
          </cell>
          <cell r="H5592" t="str">
            <v>006320</v>
          </cell>
          <cell r="AP5592" t="str">
            <v>PAGO</v>
          </cell>
          <cell r="AQ5592">
            <v>18.78</v>
          </cell>
          <cell r="AR5592">
            <v>9.7500000000000003E-2</v>
          </cell>
          <cell r="AS5592">
            <v>61.833150000000003</v>
          </cell>
          <cell r="BA5592" t="e">
            <v>#N/A</v>
          </cell>
        </row>
        <row r="5593">
          <cell r="G5593" t="str">
            <v>FALTA</v>
          </cell>
          <cell r="H5593" t="str">
            <v>006320</v>
          </cell>
          <cell r="AP5593" t="str">
            <v>PAGO</v>
          </cell>
          <cell r="AQ5593">
            <v>2.19</v>
          </cell>
          <cell r="AR5593">
            <v>9.7500000000000003E-2</v>
          </cell>
          <cell r="AS5593">
            <v>7.2105750000000004</v>
          </cell>
          <cell r="BA5593" t="e">
            <v>#N/A</v>
          </cell>
        </row>
        <row r="5594">
          <cell r="G5594" t="str">
            <v>SEPARADO</v>
          </cell>
          <cell r="H5594" t="str">
            <v>006320</v>
          </cell>
          <cell r="AP5594" t="str">
            <v>PAGO</v>
          </cell>
          <cell r="AQ5594">
            <v>39.21</v>
          </cell>
          <cell r="AR5594">
            <v>3.2500000000000001E-2</v>
          </cell>
          <cell r="AS5594">
            <v>121.452975</v>
          </cell>
          <cell r="BA5594" t="e">
            <v>#N/A</v>
          </cell>
        </row>
        <row r="5595">
          <cell r="G5595" t="str">
            <v>SEPARADO</v>
          </cell>
          <cell r="H5595" t="str">
            <v>006320</v>
          </cell>
          <cell r="AP5595" t="str">
            <v>PAGO</v>
          </cell>
          <cell r="AQ5595">
            <v>43.17</v>
          </cell>
          <cell r="AR5595">
            <v>6.5000000000000002E-2</v>
          </cell>
          <cell r="AS5595">
            <v>137.92815000000002</v>
          </cell>
          <cell r="BA5595" t="e">
            <v>#N/A</v>
          </cell>
        </row>
        <row r="5596">
          <cell r="G5596" t="str">
            <v>SEPARADO</v>
          </cell>
          <cell r="H5596" t="str">
            <v>006320</v>
          </cell>
          <cell r="AP5596" t="str">
            <v>PAGO</v>
          </cell>
          <cell r="AQ5596">
            <v>20.010000000000002</v>
          </cell>
          <cell r="AR5596">
            <v>9.7500000000000003E-2</v>
          </cell>
          <cell r="AS5596">
            <v>21.960975000000001</v>
          </cell>
          <cell r="BA5596" t="e">
            <v>#N/A</v>
          </cell>
        </row>
        <row r="5597">
          <cell r="G5597" t="str">
            <v>SEPARADO</v>
          </cell>
          <cell r="H5597" t="str">
            <v>006320</v>
          </cell>
          <cell r="AP5597" t="str">
            <v>PAGO</v>
          </cell>
          <cell r="AQ5597">
            <v>1.62</v>
          </cell>
          <cell r="AR5597">
            <v>9.7500000000000003E-2</v>
          </cell>
          <cell r="AS5597">
            <v>1.7779500000000001</v>
          </cell>
          <cell r="BA5597" t="e">
            <v>#N/A</v>
          </cell>
        </row>
        <row r="5598">
          <cell r="G5598" t="str">
            <v>SEPARADO</v>
          </cell>
          <cell r="H5598" t="str">
            <v>006320</v>
          </cell>
          <cell r="AP5598" t="str">
            <v>PAGO</v>
          </cell>
          <cell r="AQ5598">
            <v>39.74</v>
          </cell>
          <cell r="AR5598">
            <v>3.2500000000000001E-2</v>
          </cell>
          <cell r="AS5598">
            <v>41.031550000000003</v>
          </cell>
          <cell r="BA5598" t="e">
            <v>#N/A</v>
          </cell>
        </row>
        <row r="5599">
          <cell r="G5599" t="str">
            <v>SEPARADO</v>
          </cell>
          <cell r="H5599" t="str">
            <v>006320</v>
          </cell>
          <cell r="AP5599" t="str">
            <v>PA</v>
          </cell>
          <cell r="AQ5599">
            <v>45.980000000000004</v>
          </cell>
          <cell r="AS5599">
            <v>45.980000000000004</v>
          </cell>
          <cell r="BA5599" t="e">
            <v>#N/A</v>
          </cell>
        </row>
        <row r="5600">
          <cell r="G5600" t="str">
            <v>SEPARADO</v>
          </cell>
          <cell r="H5600" t="str">
            <v>006320</v>
          </cell>
          <cell r="AP5600" t="str">
            <v>PAGO</v>
          </cell>
          <cell r="AQ5600">
            <v>17.41</v>
          </cell>
          <cell r="AR5600">
            <v>9.7500000000000003E-2</v>
          </cell>
          <cell r="AS5600">
            <v>38.214950000000002</v>
          </cell>
          <cell r="BA5600" t="e">
            <v>#N/A</v>
          </cell>
        </row>
        <row r="5601">
          <cell r="G5601" t="str">
            <v>SEPARADO</v>
          </cell>
          <cell r="H5601" t="str">
            <v>006320</v>
          </cell>
          <cell r="AP5601" t="str">
            <v>PA</v>
          </cell>
          <cell r="AQ5601">
            <v>2.4</v>
          </cell>
          <cell r="AS5601">
            <v>4.8</v>
          </cell>
          <cell r="BA5601" t="e">
            <v>#N/A</v>
          </cell>
        </row>
        <row r="5602">
          <cell r="G5602" t="str">
            <v>SEPARADO</v>
          </cell>
          <cell r="H5602" t="str">
            <v>006320</v>
          </cell>
          <cell r="AP5602" t="str">
            <v>PAGO</v>
          </cell>
          <cell r="AQ5602">
            <v>35.409999999999997</v>
          </cell>
          <cell r="AR5602">
            <v>3.2500000000000001E-2</v>
          </cell>
          <cell r="AS5602">
            <v>73.121649999999988</v>
          </cell>
          <cell r="BA5602" t="e">
            <v>#N/A</v>
          </cell>
        </row>
        <row r="5603">
          <cell r="G5603" t="str">
            <v>SEPARADO</v>
          </cell>
          <cell r="H5603" t="str">
            <v>006320</v>
          </cell>
          <cell r="AP5603" t="str">
            <v>PAGO</v>
          </cell>
          <cell r="AQ5603">
            <v>43.17</v>
          </cell>
          <cell r="AR5603">
            <v>6.5000000000000002E-2</v>
          </cell>
          <cell r="AS5603">
            <v>91.952100000000002</v>
          </cell>
          <cell r="BA5603" t="e">
            <v>#N/A</v>
          </cell>
        </row>
        <row r="5604">
          <cell r="G5604" t="str">
            <v>SEPARADO</v>
          </cell>
          <cell r="H5604" t="str">
            <v>006320</v>
          </cell>
          <cell r="AP5604" t="str">
            <v>PAGO</v>
          </cell>
          <cell r="AQ5604">
            <v>18.78</v>
          </cell>
          <cell r="AR5604">
            <v>9.7500000000000003E-2</v>
          </cell>
          <cell r="AS5604">
            <v>61.833150000000003</v>
          </cell>
          <cell r="BA5604" t="e">
            <v>#N/A</v>
          </cell>
        </row>
        <row r="5605">
          <cell r="G5605" t="str">
            <v>FALTA</v>
          </cell>
          <cell r="H5605" t="str">
            <v>006320</v>
          </cell>
          <cell r="AP5605" t="str">
            <v>PAGO</v>
          </cell>
          <cell r="AQ5605">
            <v>2.19</v>
          </cell>
          <cell r="AR5605">
            <v>9.7500000000000003E-2</v>
          </cell>
          <cell r="AS5605">
            <v>7.2105750000000004</v>
          </cell>
          <cell r="BA5605" t="e">
            <v>#N/A</v>
          </cell>
        </row>
        <row r="5606">
          <cell r="G5606" t="str">
            <v>SEPARADO</v>
          </cell>
          <cell r="H5606" t="str">
            <v>006320</v>
          </cell>
          <cell r="AP5606" t="str">
            <v>PAGO</v>
          </cell>
          <cell r="AQ5606">
            <v>36.57</v>
          </cell>
          <cell r="AR5606">
            <v>3.2500000000000001E-2</v>
          </cell>
          <cell r="AS5606">
            <v>113.275575</v>
          </cell>
          <cell r="BA5606" t="e">
            <v>#N/A</v>
          </cell>
        </row>
        <row r="5607">
          <cell r="G5607" t="str">
            <v>SEPARADO</v>
          </cell>
          <cell r="H5607" t="str">
            <v>006320</v>
          </cell>
          <cell r="AP5607" t="str">
            <v>PAGO</v>
          </cell>
          <cell r="AQ5607">
            <v>44.25</v>
          </cell>
          <cell r="AR5607">
            <v>6.5000000000000002E-2</v>
          </cell>
          <cell r="AS5607">
            <v>141.37875</v>
          </cell>
          <cell r="BA5607" t="e">
            <v>#N/A</v>
          </cell>
        </row>
        <row r="5608">
          <cell r="G5608" t="str">
            <v>SEPARADO</v>
          </cell>
          <cell r="H5608" t="str">
            <v>006320</v>
          </cell>
          <cell r="AP5608" t="str">
            <v>PAGO</v>
          </cell>
          <cell r="AQ5608">
            <v>18.78</v>
          </cell>
          <cell r="AR5608">
            <v>9.7500000000000003E-2</v>
          </cell>
          <cell r="AS5608">
            <v>82.444200000000009</v>
          </cell>
          <cell r="BA5608" t="e">
            <v>#N/A</v>
          </cell>
        </row>
        <row r="5609">
          <cell r="G5609" t="str">
            <v>FALTA</v>
          </cell>
          <cell r="H5609" t="str">
            <v>006320</v>
          </cell>
          <cell r="AP5609" t="str">
            <v>PAGO</v>
          </cell>
          <cell r="AQ5609">
            <v>2.19</v>
          </cell>
          <cell r="AR5609">
            <v>9.7500000000000003E-2</v>
          </cell>
          <cell r="AS5609">
            <v>9.6141000000000005</v>
          </cell>
          <cell r="BA5609" t="e">
            <v>#N/A</v>
          </cell>
        </row>
        <row r="5610">
          <cell r="G5610" t="str">
            <v>SEPARADO</v>
          </cell>
          <cell r="H5610" t="str">
            <v>006320</v>
          </cell>
          <cell r="AP5610" t="str">
            <v>PAGO</v>
          </cell>
          <cell r="AQ5610">
            <v>41.41</v>
          </cell>
          <cell r="AR5610">
            <v>3.2500000000000001E-2</v>
          </cell>
          <cell r="AS5610">
            <v>171.02329999999998</v>
          </cell>
          <cell r="BA5610" t="e">
            <v>#N/A</v>
          </cell>
        </row>
        <row r="5611">
          <cell r="G5611" t="str">
            <v>SEPARADO</v>
          </cell>
          <cell r="H5611" t="str">
            <v>006320</v>
          </cell>
          <cell r="AP5611" t="str">
            <v>PAGO</v>
          </cell>
          <cell r="AQ5611">
            <v>43.17</v>
          </cell>
          <cell r="AR5611">
            <v>6.5000000000000002E-2</v>
          </cell>
          <cell r="AS5611">
            <v>183.9042</v>
          </cell>
          <cell r="BA5611" t="e">
            <v>#N/A</v>
          </cell>
        </row>
        <row r="5612">
          <cell r="G5612" t="str">
            <v>SEPARADO</v>
          </cell>
          <cell r="H5612" t="str">
            <v>006320</v>
          </cell>
          <cell r="AP5612" t="str">
            <v>PA</v>
          </cell>
          <cell r="AQ5612">
            <v>210.79</v>
          </cell>
          <cell r="AS5612">
            <v>210.79</v>
          </cell>
          <cell r="BA5612" t="str">
            <v>ELETRICA</v>
          </cell>
        </row>
        <row r="5613">
          <cell r="G5613" t="str">
            <v>SEPARADO</v>
          </cell>
          <cell r="H5613" t="str">
            <v>006320</v>
          </cell>
          <cell r="AP5613" t="str">
            <v>PAGO</v>
          </cell>
          <cell r="AQ5613">
            <v>27600</v>
          </cell>
          <cell r="AR5613">
            <v>0</v>
          </cell>
          <cell r="AS5613">
            <v>27600</v>
          </cell>
          <cell r="BA5613" t="str">
            <v>MOTOR</v>
          </cell>
        </row>
        <row r="5614">
          <cell r="G5614" t="str">
            <v>SEPARADO</v>
          </cell>
          <cell r="H5614" t="str">
            <v>006320</v>
          </cell>
          <cell r="AP5614" t="str">
            <v>PA</v>
          </cell>
          <cell r="AQ5614">
            <v>176.28</v>
          </cell>
          <cell r="AS5614">
            <v>176.28</v>
          </cell>
          <cell r="BA5614" t="str">
            <v>MECANICA</v>
          </cell>
        </row>
        <row r="5615">
          <cell r="G5615" t="str">
            <v>SEPARADO</v>
          </cell>
          <cell r="H5615" t="str">
            <v>006320</v>
          </cell>
          <cell r="AP5615" t="str">
            <v>PAGO</v>
          </cell>
          <cell r="AQ5615">
            <v>1808.39</v>
          </cell>
          <cell r="AR5615">
            <v>9.7500000000000003E-2</v>
          </cell>
          <cell r="AS5615">
            <v>1984.7080250000001</v>
          </cell>
          <cell r="BA5615" t="str">
            <v>ELETRICA</v>
          </cell>
        </row>
        <row r="5616">
          <cell r="G5616" t="str">
            <v>SEPARADO</v>
          </cell>
          <cell r="H5616" t="str">
            <v>006320</v>
          </cell>
          <cell r="AP5616" t="str">
            <v>PA</v>
          </cell>
          <cell r="AQ5616">
            <v>0</v>
          </cell>
          <cell r="AS5616">
            <v>0</v>
          </cell>
          <cell r="BA5616" t="str">
            <v>ELETRICA</v>
          </cell>
        </row>
        <row r="5617">
          <cell r="G5617" t="str">
            <v>SEPARADO</v>
          </cell>
          <cell r="H5617" t="str">
            <v>006320</v>
          </cell>
          <cell r="AP5617" t="str">
            <v>PA</v>
          </cell>
          <cell r="AQ5617">
            <v>14</v>
          </cell>
          <cell r="AS5617">
            <v>14</v>
          </cell>
          <cell r="BA5617" t="str">
            <v>MECANICA</v>
          </cell>
        </row>
        <row r="5618">
          <cell r="G5618" t="str">
            <v>SEPARADO</v>
          </cell>
          <cell r="H5618" t="str">
            <v>006320</v>
          </cell>
          <cell r="AP5618" t="str">
            <v>ESTOQUE</v>
          </cell>
          <cell r="AQ5618">
            <v>0</v>
          </cell>
          <cell r="AR5618">
            <v>0</v>
          </cell>
          <cell r="AS5618">
            <v>0</v>
          </cell>
          <cell r="BA5618" t="e">
            <v>#N/A</v>
          </cell>
        </row>
        <row r="5619">
          <cell r="G5619" t="str">
            <v>SEPARADO</v>
          </cell>
          <cell r="H5619" t="str">
            <v>006320</v>
          </cell>
          <cell r="AP5619" t="str">
            <v>PA</v>
          </cell>
          <cell r="AQ5619">
            <v>15.69</v>
          </cell>
          <cell r="AS5619">
            <v>31.38</v>
          </cell>
          <cell r="BA5619" t="str">
            <v>MECANICA</v>
          </cell>
        </row>
        <row r="5620">
          <cell r="G5620" t="str">
            <v>SEPARADO</v>
          </cell>
          <cell r="H5620" t="str">
            <v>006320</v>
          </cell>
          <cell r="AP5620" t="str">
            <v>PA</v>
          </cell>
          <cell r="AQ5620">
            <v>6.76</v>
          </cell>
          <cell r="AS5620">
            <v>13.52</v>
          </cell>
          <cell r="BA5620" t="str">
            <v>MECANICA</v>
          </cell>
        </row>
        <row r="5621">
          <cell r="G5621" t="str">
            <v>SEPARADO</v>
          </cell>
          <cell r="H5621" t="str">
            <v>006320</v>
          </cell>
          <cell r="AP5621" t="str">
            <v>PA</v>
          </cell>
          <cell r="AQ5621">
            <v>54.071600000000004</v>
          </cell>
          <cell r="AS5621">
            <v>54.071600000000004</v>
          </cell>
          <cell r="BA5621" t="str">
            <v>KANBAN</v>
          </cell>
        </row>
        <row r="5622">
          <cell r="G5622" t="str">
            <v>SEPARADO</v>
          </cell>
          <cell r="H5622" t="str">
            <v>006320</v>
          </cell>
          <cell r="AP5622" t="str">
            <v>PA</v>
          </cell>
          <cell r="AQ5622">
            <v>0</v>
          </cell>
          <cell r="AS5622">
            <v>0</v>
          </cell>
          <cell r="BA5622" t="str">
            <v>MECANICA</v>
          </cell>
        </row>
        <row r="5623">
          <cell r="G5623" t="str">
            <v>SEPARADO</v>
          </cell>
          <cell r="H5623" t="str">
            <v>006320</v>
          </cell>
          <cell r="AP5623" t="str">
            <v>PA</v>
          </cell>
          <cell r="AQ5623">
            <v>107.65</v>
          </cell>
          <cell r="AS5623">
            <v>215.3</v>
          </cell>
          <cell r="BA5623" t="str">
            <v>MECANICA</v>
          </cell>
        </row>
        <row r="5624">
          <cell r="G5624" t="str">
            <v>SEPARADO</v>
          </cell>
          <cell r="H5624" t="str">
            <v>006320</v>
          </cell>
          <cell r="AP5624" t="str">
            <v>PAGO</v>
          </cell>
          <cell r="AQ5624">
            <v>4.1500000000000004</v>
          </cell>
          <cell r="AR5624">
            <v>0</v>
          </cell>
          <cell r="AS5624">
            <v>24.900000000000002</v>
          </cell>
          <cell r="BA5624" t="str">
            <v>MECANICA</v>
          </cell>
        </row>
        <row r="5625">
          <cell r="G5625" t="str">
            <v>SEPARADO</v>
          </cell>
          <cell r="H5625" t="str">
            <v>006320</v>
          </cell>
          <cell r="AP5625" t="str">
            <v>ESTOQUE</v>
          </cell>
          <cell r="AR5625">
            <v>0</v>
          </cell>
          <cell r="AS5625">
            <v>0</v>
          </cell>
          <cell r="BA5625" t="str">
            <v>MECANICA</v>
          </cell>
        </row>
        <row r="5626">
          <cell r="G5626" t="str">
            <v>SEPARADO</v>
          </cell>
          <cell r="H5626" t="str">
            <v>006320</v>
          </cell>
          <cell r="AP5626" t="str">
            <v>PA</v>
          </cell>
          <cell r="AQ5626">
            <v>52</v>
          </cell>
          <cell r="AS5626">
            <v>52</v>
          </cell>
          <cell r="BA5626" t="str">
            <v>ELETRICA</v>
          </cell>
        </row>
        <row r="5627">
          <cell r="G5627" t="str">
            <v>SEPARADO</v>
          </cell>
          <cell r="H5627" t="str">
            <v>006320</v>
          </cell>
          <cell r="AP5627" t="str">
            <v>PA</v>
          </cell>
          <cell r="AQ5627">
            <v>52</v>
          </cell>
          <cell r="AS5627">
            <v>52</v>
          </cell>
          <cell r="BA5627" t="str">
            <v>MECANICA</v>
          </cell>
        </row>
        <row r="5628">
          <cell r="G5628" t="str">
            <v>SEPARADO</v>
          </cell>
          <cell r="H5628" t="str">
            <v>006320</v>
          </cell>
          <cell r="AP5628" t="str">
            <v>PA</v>
          </cell>
          <cell r="AQ5628">
            <v>52</v>
          </cell>
          <cell r="AS5628">
            <v>31.2</v>
          </cell>
          <cell r="BA5628" t="str">
            <v>KANBAN</v>
          </cell>
        </row>
        <row r="5629">
          <cell r="G5629" t="str">
            <v>SEPARADO</v>
          </cell>
          <cell r="H5629" t="str">
            <v>006320</v>
          </cell>
          <cell r="AP5629" t="str">
            <v>PA</v>
          </cell>
          <cell r="AQ5629">
            <v>80</v>
          </cell>
          <cell r="AS5629">
            <v>64</v>
          </cell>
          <cell r="BA5629" t="str">
            <v>KANBAN</v>
          </cell>
        </row>
        <row r="5630">
          <cell r="G5630" t="str">
            <v>SEPARADO</v>
          </cell>
          <cell r="H5630" t="str">
            <v>006320</v>
          </cell>
          <cell r="AP5630" t="str">
            <v>PA</v>
          </cell>
          <cell r="AQ5630">
            <v>12461.64</v>
          </cell>
          <cell r="AS5630">
            <v>12461.64</v>
          </cell>
          <cell r="BA5630" t="str">
            <v>ALTERNADOR</v>
          </cell>
        </row>
        <row r="5631">
          <cell r="G5631" t="str">
            <v>SEPARADO</v>
          </cell>
          <cell r="H5631" t="str">
            <v>006320</v>
          </cell>
          <cell r="AP5631" t="str">
            <v>PA</v>
          </cell>
          <cell r="AQ5631">
            <v>335</v>
          </cell>
          <cell r="AS5631">
            <v>335</v>
          </cell>
          <cell r="BA5631" t="str">
            <v>SHEET METAL</v>
          </cell>
        </row>
        <row r="5632">
          <cell r="G5632" t="str">
            <v>SEPARADO</v>
          </cell>
          <cell r="H5632" t="str">
            <v>006320</v>
          </cell>
          <cell r="AP5632" t="str">
            <v>PA</v>
          </cell>
          <cell r="AQ5632">
            <v>900</v>
          </cell>
          <cell r="AR5632">
            <v>0</v>
          </cell>
          <cell r="AS5632">
            <v>900</v>
          </cell>
          <cell r="BA5632" t="e">
            <v>#N/A</v>
          </cell>
        </row>
        <row r="5633">
          <cell r="G5633" t="str">
            <v>FÁBRICA</v>
          </cell>
          <cell r="H5633" t="str">
            <v>006320</v>
          </cell>
          <cell r="AP5633" t="str">
            <v>PA</v>
          </cell>
          <cell r="AQ5633">
            <v>900</v>
          </cell>
          <cell r="AR5633">
            <v>0</v>
          </cell>
          <cell r="AS5633">
            <v>900</v>
          </cell>
          <cell r="BA5633" t="e">
            <v>#N/A</v>
          </cell>
        </row>
        <row r="5634">
          <cell r="G5634" t="str">
            <v>SEPARADO</v>
          </cell>
          <cell r="H5634" t="str">
            <v>006320</v>
          </cell>
          <cell r="AP5634" t="str">
            <v>PAGO</v>
          </cell>
          <cell r="AQ5634">
            <v>143.1</v>
          </cell>
          <cell r="AR5634">
            <v>3.2500000000000001E-2</v>
          </cell>
          <cell r="AS5634">
            <v>147.75074999999998</v>
          </cell>
          <cell r="BA5634" t="str">
            <v>SHEET METAL</v>
          </cell>
        </row>
        <row r="5635">
          <cell r="G5635" t="str">
            <v>SEPARADO</v>
          </cell>
          <cell r="H5635" t="str">
            <v>006320</v>
          </cell>
          <cell r="AP5635" t="str">
            <v>PAGO</v>
          </cell>
          <cell r="AQ5635">
            <v>19.09</v>
          </cell>
          <cell r="AR5635">
            <v>3.2500000000000001E-2</v>
          </cell>
          <cell r="AS5635">
            <v>19.710425000000001</v>
          </cell>
          <cell r="BA5635" t="str">
            <v>SHEET METAL</v>
          </cell>
        </row>
        <row r="5636">
          <cell r="G5636" t="str">
            <v>SEPARADO</v>
          </cell>
          <cell r="H5636" t="str">
            <v>006320</v>
          </cell>
          <cell r="AP5636" t="str">
            <v>PA</v>
          </cell>
          <cell r="AQ5636">
            <v>739.88</v>
          </cell>
          <cell r="AS5636">
            <v>739.88</v>
          </cell>
          <cell r="BA5636" t="str">
            <v>MECANICA</v>
          </cell>
        </row>
        <row r="5637">
          <cell r="G5637" t="str">
            <v>SEPARADO</v>
          </cell>
          <cell r="H5637" t="str">
            <v>006320</v>
          </cell>
          <cell r="AP5637" t="str">
            <v>PA</v>
          </cell>
          <cell r="AQ5637">
            <v>27.720000000000002</v>
          </cell>
          <cell r="AS5637">
            <v>27.720000000000002</v>
          </cell>
          <cell r="BA5637" t="str">
            <v>SHEET METAL</v>
          </cell>
        </row>
        <row r="5638">
          <cell r="G5638" t="str">
            <v>RETIRADO</v>
          </cell>
          <cell r="H5638" t="str">
            <v>006320</v>
          </cell>
          <cell r="AP5638" t="str">
            <v>PA</v>
          </cell>
          <cell r="AQ5638">
            <v>213.75</v>
          </cell>
          <cell r="AS5638">
            <v>213.75</v>
          </cell>
          <cell r="BA5638" t="str">
            <v>ELETRICA</v>
          </cell>
        </row>
        <row r="5639">
          <cell r="G5639" t="str">
            <v>SEPARADO</v>
          </cell>
          <cell r="H5639" t="str">
            <v>006320</v>
          </cell>
          <cell r="AP5639" t="str">
            <v>PA</v>
          </cell>
          <cell r="AQ5639">
            <v>44.779999999999994</v>
          </cell>
          <cell r="AS5639">
            <v>44.779999999999994</v>
          </cell>
          <cell r="BA5639" t="str">
            <v>SHEET METAL</v>
          </cell>
        </row>
        <row r="5640">
          <cell r="G5640" t="str">
            <v>SEPARADO</v>
          </cell>
          <cell r="H5640" t="str">
            <v>006320</v>
          </cell>
          <cell r="AP5640" t="str">
            <v>PAGO</v>
          </cell>
          <cell r="AQ5640">
            <v>450</v>
          </cell>
          <cell r="AR5640">
            <v>3.2500000000000001E-2</v>
          </cell>
          <cell r="AS5640">
            <v>464.625</v>
          </cell>
          <cell r="BA5640" t="str">
            <v>SHEET METAL</v>
          </cell>
        </row>
        <row r="5641">
          <cell r="G5641" t="str">
            <v>SEPARADO</v>
          </cell>
          <cell r="H5641" t="str">
            <v>006320</v>
          </cell>
          <cell r="AP5641" t="str">
            <v>PAGO</v>
          </cell>
          <cell r="AQ5641">
            <v>530</v>
          </cell>
          <cell r="AR5641">
            <v>0</v>
          </cell>
          <cell r="AS5641">
            <v>530</v>
          </cell>
          <cell r="BA5641" t="str">
            <v>ELETRICA</v>
          </cell>
        </row>
        <row r="5642">
          <cell r="G5642" t="str">
            <v>SEPARADO</v>
          </cell>
          <cell r="H5642" t="str">
            <v>006320</v>
          </cell>
          <cell r="AP5642" t="str">
            <v>PA</v>
          </cell>
          <cell r="AQ5642">
            <v>41</v>
          </cell>
          <cell r="AS5642">
            <v>41</v>
          </cell>
          <cell r="BA5642" t="str">
            <v>MECANICA</v>
          </cell>
        </row>
        <row r="5643">
          <cell r="G5643" t="str">
            <v>SEPARADO</v>
          </cell>
          <cell r="H5643" t="str">
            <v>006320</v>
          </cell>
          <cell r="AP5643" t="str">
            <v>PAGO</v>
          </cell>
          <cell r="AQ5643">
            <v>33.270000000000003</v>
          </cell>
          <cell r="AR5643">
            <v>5.1999999999999998E-2</v>
          </cell>
          <cell r="AS5643">
            <v>35.000040000000006</v>
          </cell>
          <cell r="BA5643" t="str">
            <v>MECANICA</v>
          </cell>
        </row>
        <row r="5644">
          <cell r="G5644" t="str">
            <v>SEPARADO</v>
          </cell>
          <cell r="H5644" t="str">
            <v>006320</v>
          </cell>
          <cell r="AP5644" t="str">
            <v>PAGO</v>
          </cell>
          <cell r="AQ5644">
            <v>423.7</v>
          </cell>
          <cell r="AR5644">
            <v>6.5000000000000002E-2</v>
          </cell>
          <cell r="AS5644">
            <v>451.2405</v>
          </cell>
          <cell r="BA5644" t="str">
            <v>MECANICA</v>
          </cell>
        </row>
        <row r="5645">
          <cell r="G5645" t="str">
            <v>SEPARADO</v>
          </cell>
          <cell r="H5645" t="str">
            <v>006320</v>
          </cell>
          <cell r="AP5645" t="str">
            <v>PAGO</v>
          </cell>
          <cell r="AQ5645">
            <v>209.6</v>
          </cell>
          <cell r="AR5645">
            <v>0</v>
          </cell>
          <cell r="AS5645">
            <v>209.6</v>
          </cell>
          <cell r="BA5645" t="str">
            <v>ELETRICA</v>
          </cell>
        </row>
        <row r="5646">
          <cell r="G5646" t="str">
            <v>SEPARADO</v>
          </cell>
          <cell r="H5646" t="str">
            <v>006320</v>
          </cell>
          <cell r="AP5646" t="str">
            <v>PA</v>
          </cell>
          <cell r="AQ5646">
            <v>19.479999999999997</v>
          </cell>
          <cell r="AS5646">
            <v>19.479999999999997</v>
          </cell>
          <cell r="BA5646" t="str">
            <v>SHEET METAL</v>
          </cell>
        </row>
        <row r="5647">
          <cell r="G5647" t="str">
            <v>SEPARADO</v>
          </cell>
          <cell r="H5647" t="str">
            <v>006320</v>
          </cell>
          <cell r="AP5647" t="str">
            <v>PAGO</v>
          </cell>
          <cell r="AQ5647">
            <v>25</v>
          </cell>
          <cell r="AR5647">
            <v>3.2500000000000001E-2</v>
          </cell>
          <cell r="AS5647">
            <v>25.8125</v>
          </cell>
          <cell r="BA5647" t="str">
            <v>SHEET METAL</v>
          </cell>
        </row>
        <row r="5648">
          <cell r="G5648" t="str">
            <v>SEPARADO</v>
          </cell>
          <cell r="H5648" t="str">
            <v>006320</v>
          </cell>
          <cell r="AP5648" t="str">
            <v>PA</v>
          </cell>
          <cell r="AQ5648">
            <v>5.58</v>
          </cell>
          <cell r="AS5648">
            <v>66.960000000000008</v>
          </cell>
          <cell r="BA5648" t="str">
            <v>KANBAN</v>
          </cell>
        </row>
        <row r="5649">
          <cell r="G5649" t="str">
            <v>SEPARADO</v>
          </cell>
          <cell r="H5649" t="str">
            <v>006320</v>
          </cell>
          <cell r="AP5649" t="str">
            <v>PA</v>
          </cell>
          <cell r="AQ5649">
            <v>5.1099999999999994</v>
          </cell>
          <cell r="AS5649">
            <v>40.879999999999995</v>
          </cell>
          <cell r="BA5649" t="str">
            <v>KANBAN</v>
          </cell>
        </row>
        <row r="5650">
          <cell r="G5650" t="str">
            <v>SEPARADO</v>
          </cell>
          <cell r="H5650" t="str">
            <v>006320</v>
          </cell>
          <cell r="AP5650" t="str">
            <v>PA</v>
          </cell>
          <cell r="AQ5650">
            <v>0.85</v>
          </cell>
          <cell r="AS5650">
            <v>17</v>
          </cell>
          <cell r="BA5650" t="e">
            <v>#N/A</v>
          </cell>
        </row>
        <row r="5651">
          <cell r="G5651" t="str">
            <v>SEPARADO</v>
          </cell>
          <cell r="H5651" t="str">
            <v>006320</v>
          </cell>
          <cell r="AP5651" t="str">
            <v>PAGO</v>
          </cell>
          <cell r="AQ5651">
            <v>8.34</v>
          </cell>
          <cell r="AR5651">
            <v>0</v>
          </cell>
          <cell r="AS5651">
            <v>8.34</v>
          </cell>
          <cell r="BA5651" t="str">
            <v>MECANICA</v>
          </cell>
        </row>
        <row r="5652">
          <cell r="G5652" t="str">
            <v>SEPARADO</v>
          </cell>
          <cell r="H5652" t="str">
            <v>006320</v>
          </cell>
          <cell r="AP5652" t="str">
            <v>PAGO</v>
          </cell>
          <cell r="AQ5652">
            <v>28.5</v>
          </cell>
          <cell r="AR5652">
            <v>0</v>
          </cell>
          <cell r="AS5652">
            <v>28.5</v>
          </cell>
          <cell r="BA5652" t="str">
            <v>MECANICA</v>
          </cell>
        </row>
        <row r="5653">
          <cell r="G5653" t="str">
            <v>SEPARADO</v>
          </cell>
          <cell r="H5653" t="str">
            <v>006320</v>
          </cell>
          <cell r="AP5653" t="str">
            <v>PAGO</v>
          </cell>
          <cell r="AQ5653">
            <v>28.5</v>
          </cell>
          <cell r="AR5653">
            <v>0</v>
          </cell>
          <cell r="AS5653">
            <v>57</v>
          </cell>
          <cell r="BA5653" t="str">
            <v>MECANICA</v>
          </cell>
        </row>
        <row r="5654">
          <cell r="G5654" t="str">
            <v>SEPARADO</v>
          </cell>
          <cell r="H5654" t="str">
            <v>006320</v>
          </cell>
          <cell r="AP5654" t="str">
            <v>PAGO</v>
          </cell>
          <cell r="AQ5654">
            <v>28.5</v>
          </cell>
          <cell r="AR5654">
            <v>0</v>
          </cell>
          <cell r="AS5654">
            <v>28.5</v>
          </cell>
          <cell r="BA5654" t="str">
            <v>MECANICA</v>
          </cell>
        </row>
        <row r="5655">
          <cell r="G5655" t="str">
            <v>SEPARADO</v>
          </cell>
          <cell r="H5655" t="str">
            <v>006320</v>
          </cell>
          <cell r="AP5655" t="str">
            <v>PA</v>
          </cell>
          <cell r="AQ5655">
            <v>18.23</v>
          </cell>
          <cell r="AS5655">
            <v>18.23</v>
          </cell>
          <cell r="BA5655" t="str">
            <v>MECANICA</v>
          </cell>
        </row>
        <row r="5656">
          <cell r="G5656" t="str">
            <v>SEPARADO</v>
          </cell>
          <cell r="H5656" t="str">
            <v>006320</v>
          </cell>
          <cell r="AP5656" t="str">
            <v>PA</v>
          </cell>
          <cell r="AQ5656">
            <v>28.5</v>
          </cell>
          <cell r="AS5656">
            <v>28.5</v>
          </cell>
          <cell r="BA5656" t="str">
            <v>MECANICA</v>
          </cell>
        </row>
        <row r="5657">
          <cell r="G5657" t="str">
            <v>SEPARADO</v>
          </cell>
          <cell r="H5657" t="str">
            <v>006320</v>
          </cell>
          <cell r="AP5657" t="str">
            <v>PA</v>
          </cell>
          <cell r="AQ5657">
            <v>0</v>
          </cell>
          <cell r="AS5657">
            <v>0</v>
          </cell>
          <cell r="BA5657" t="str">
            <v>KANBAN</v>
          </cell>
        </row>
        <row r="5658">
          <cell r="G5658" t="str">
            <v>SEPARADO</v>
          </cell>
          <cell r="H5658" t="str">
            <v>006320</v>
          </cell>
          <cell r="AP5658" t="str">
            <v>PA</v>
          </cell>
          <cell r="AQ5658">
            <v>0</v>
          </cell>
          <cell r="AS5658">
            <v>0</v>
          </cell>
          <cell r="BA5658" t="str">
            <v>MECANICA</v>
          </cell>
        </row>
        <row r="5659">
          <cell r="G5659" t="str">
            <v>SEPARADO</v>
          </cell>
          <cell r="H5659" t="str">
            <v>006320</v>
          </cell>
          <cell r="AP5659" t="str">
            <v>PA</v>
          </cell>
          <cell r="AQ5659">
            <v>46.92</v>
          </cell>
          <cell r="AS5659">
            <v>46.92</v>
          </cell>
          <cell r="BA5659" t="str">
            <v>MECANICA</v>
          </cell>
        </row>
        <row r="5660">
          <cell r="G5660" t="str">
            <v>SEPARADO</v>
          </cell>
          <cell r="H5660" t="str">
            <v>006320</v>
          </cell>
          <cell r="AP5660" t="str">
            <v>PAGO</v>
          </cell>
          <cell r="AQ5660">
            <v>9.23</v>
          </cell>
          <cell r="AR5660">
            <v>9.7500000000000003E-2</v>
          </cell>
          <cell r="AS5660">
            <v>40.5197</v>
          </cell>
          <cell r="BA5660" t="str">
            <v>ELETRICA</v>
          </cell>
        </row>
        <row r="5661">
          <cell r="G5661" t="str">
            <v>SEPARADO</v>
          </cell>
          <cell r="H5661" t="str">
            <v>006320</v>
          </cell>
          <cell r="AP5661" t="str">
            <v>PA</v>
          </cell>
          <cell r="AQ5661">
            <v>62.45</v>
          </cell>
          <cell r="AS5661">
            <v>999.2</v>
          </cell>
          <cell r="BA5661" t="str">
            <v>ELETRICA</v>
          </cell>
        </row>
        <row r="5662">
          <cell r="G5662" t="str">
            <v>SEPARADO</v>
          </cell>
          <cell r="H5662" t="str">
            <v>006320</v>
          </cell>
          <cell r="AP5662" t="str">
            <v>PAGO</v>
          </cell>
          <cell r="AQ5662">
            <v>120.3</v>
          </cell>
          <cell r="AR5662">
            <v>3.2500000000000001E-2</v>
          </cell>
          <cell r="AS5662">
            <v>124.20975</v>
          </cell>
          <cell r="BA5662" t="str">
            <v>SHEET METAL</v>
          </cell>
        </row>
        <row r="5663">
          <cell r="G5663" t="str">
            <v>SEPARADO</v>
          </cell>
          <cell r="H5663" t="str">
            <v>006320</v>
          </cell>
          <cell r="AP5663" t="str">
            <v>PAGO</v>
          </cell>
          <cell r="AQ5663">
            <v>3990</v>
          </cell>
          <cell r="AR5663">
            <v>3.2500000000000001E-2</v>
          </cell>
          <cell r="AS5663">
            <v>4119.6750000000002</v>
          </cell>
          <cell r="BA5663" t="str">
            <v>BASE</v>
          </cell>
        </row>
        <row r="5664">
          <cell r="G5664" t="str">
            <v>SEPARADO</v>
          </cell>
          <cell r="H5664" t="str">
            <v>006320</v>
          </cell>
          <cell r="AP5664" t="str">
            <v>PAGO</v>
          </cell>
          <cell r="AQ5664">
            <v>103.7</v>
          </cell>
          <cell r="AR5664">
            <v>0</v>
          </cell>
          <cell r="AS5664">
            <v>414.8</v>
          </cell>
          <cell r="BA5664" t="str">
            <v>MECANICA</v>
          </cell>
        </row>
        <row r="5665">
          <cell r="G5665" t="str">
            <v>SEPARADO</v>
          </cell>
          <cell r="H5665" t="str">
            <v>006320</v>
          </cell>
          <cell r="AP5665" t="str">
            <v>PA</v>
          </cell>
          <cell r="AQ5665">
            <v>278.74</v>
          </cell>
          <cell r="AS5665">
            <v>278.74</v>
          </cell>
          <cell r="BA5665" t="str">
            <v>SHEET METAL</v>
          </cell>
        </row>
        <row r="5666">
          <cell r="G5666" t="str">
            <v>SEPARADO</v>
          </cell>
          <cell r="H5666" t="str">
            <v>006320</v>
          </cell>
          <cell r="AP5666" t="str">
            <v>PAGO</v>
          </cell>
          <cell r="AQ5666">
            <v>425</v>
          </cell>
          <cell r="AR5666">
            <v>3.2500000000000001E-2</v>
          </cell>
          <cell r="AS5666">
            <v>438.8125</v>
          </cell>
          <cell r="BA5666" t="str">
            <v>SHEET METAL</v>
          </cell>
        </row>
        <row r="5667">
          <cell r="G5667" t="str">
            <v>SEPARADO</v>
          </cell>
          <cell r="H5667" t="str">
            <v>006320</v>
          </cell>
          <cell r="AP5667" t="str">
            <v>PA</v>
          </cell>
          <cell r="AQ5667">
            <v>408.96</v>
          </cell>
          <cell r="AS5667">
            <v>408.96</v>
          </cell>
          <cell r="BA5667" t="str">
            <v>SHEET METAL</v>
          </cell>
        </row>
        <row r="5668">
          <cell r="G5668" t="str">
            <v>SEPARADO</v>
          </cell>
          <cell r="H5668" t="str">
            <v>006320</v>
          </cell>
          <cell r="AP5668" t="str">
            <v>PAGO</v>
          </cell>
          <cell r="AQ5668">
            <v>195.25</v>
          </cell>
          <cell r="AR5668">
            <v>3.2500000000000001E-2</v>
          </cell>
          <cell r="AS5668">
            <v>201.59562500000001</v>
          </cell>
          <cell r="BA5668" t="str">
            <v>SHEET METAL</v>
          </cell>
        </row>
        <row r="5669">
          <cell r="G5669" t="str">
            <v>SEPARADO</v>
          </cell>
          <cell r="H5669" t="str">
            <v>006320</v>
          </cell>
          <cell r="AP5669" t="str">
            <v>PA</v>
          </cell>
          <cell r="AQ5669">
            <v>11.4</v>
          </cell>
          <cell r="AS5669">
            <v>22.8</v>
          </cell>
          <cell r="BA5669" t="str">
            <v>ELETRICA</v>
          </cell>
        </row>
        <row r="5670">
          <cell r="G5670" t="str">
            <v>SEPARADO</v>
          </cell>
          <cell r="H5670" t="str">
            <v>006320</v>
          </cell>
          <cell r="AP5670" t="str">
            <v>PAGO</v>
          </cell>
          <cell r="AQ5670">
            <v>4.24</v>
          </cell>
          <cell r="AR5670">
            <v>9.7500000000000003E-2</v>
          </cell>
          <cell r="AS5670">
            <v>23.267000000000003</v>
          </cell>
          <cell r="BA5670" t="str">
            <v>ELETRICA</v>
          </cell>
        </row>
        <row r="5671">
          <cell r="G5671" t="str">
            <v>FÁBRICA</v>
          </cell>
          <cell r="H5671" t="str">
            <v>006320</v>
          </cell>
          <cell r="AP5671" t="str">
            <v>PAGO</v>
          </cell>
          <cell r="AQ5671">
            <v>122</v>
          </cell>
          <cell r="AR5671">
            <v>3.2500000000000001E-2</v>
          </cell>
          <cell r="AS5671">
            <v>251.93</v>
          </cell>
          <cell r="BA5671" t="str">
            <v>ELETRICA</v>
          </cell>
        </row>
        <row r="5672">
          <cell r="G5672" t="str">
            <v>SEPARADO</v>
          </cell>
          <cell r="H5672" t="str">
            <v>006320</v>
          </cell>
          <cell r="AP5672" t="str">
            <v>PAGO</v>
          </cell>
          <cell r="AQ5672">
            <v>122</v>
          </cell>
          <cell r="AR5672">
            <v>3.2500000000000001E-2</v>
          </cell>
          <cell r="AS5672">
            <v>251.93</v>
          </cell>
          <cell r="BA5672" t="str">
            <v>ELETRICA</v>
          </cell>
        </row>
        <row r="5673">
          <cell r="G5673" t="str">
            <v>SEPARADO</v>
          </cell>
          <cell r="H5673" t="str">
            <v>006320</v>
          </cell>
          <cell r="AP5673" t="str">
            <v>PAGO</v>
          </cell>
          <cell r="AQ5673">
            <v>9.23</v>
          </cell>
          <cell r="AR5673">
            <v>9.7500000000000003E-2</v>
          </cell>
          <cell r="AS5673">
            <v>182.33865</v>
          </cell>
          <cell r="BA5673" t="str">
            <v>ELETRICA</v>
          </cell>
        </row>
        <row r="5674">
          <cell r="G5674" t="str">
            <v>SEPARADO</v>
          </cell>
          <cell r="H5674" t="str">
            <v>006320</v>
          </cell>
          <cell r="AP5674" t="str">
            <v>PA</v>
          </cell>
          <cell r="AQ5674">
            <v>4.54</v>
          </cell>
          <cell r="AS5674">
            <v>13.620000000000001</v>
          </cell>
          <cell r="BA5674" t="str">
            <v>ELETRICA</v>
          </cell>
        </row>
        <row r="5675">
          <cell r="G5675" t="str">
            <v>SEPARADO</v>
          </cell>
          <cell r="H5675" t="str">
            <v>006320</v>
          </cell>
          <cell r="AP5675" t="str">
            <v>PA</v>
          </cell>
          <cell r="AQ5675">
            <v>37.090000000000003</v>
          </cell>
          <cell r="AS5675">
            <v>111.27000000000001</v>
          </cell>
          <cell r="BA5675" t="str">
            <v>ELETRICA</v>
          </cell>
        </row>
        <row r="5676">
          <cell r="G5676" t="str">
            <v>SEPARADO</v>
          </cell>
          <cell r="H5676" t="str">
            <v>006320</v>
          </cell>
          <cell r="AP5676" t="str">
            <v>PA</v>
          </cell>
          <cell r="AQ5676">
            <v>62.45</v>
          </cell>
          <cell r="AS5676">
            <v>4246.6000000000004</v>
          </cell>
          <cell r="BA5676" t="str">
            <v>ELETRICA</v>
          </cell>
        </row>
        <row r="5677">
          <cell r="G5677" t="str">
            <v>SEPARADO</v>
          </cell>
          <cell r="H5677" t="str">
            <v>006320</v>
          </cell>
          <cell r="AP5677" t="str">
            <v>PA</v>
          </cell>
          <cell r="AQ5677">
            <v>52.183799999999998</v>
          </cell>
          <cell r="AS5677">
            <v>156.5514</v>
          </cell>
          <cell r="BA5677" t="str">
            <v>KANBAN</v>
          </cell>
        </row>
        <row r="5678">
          <cell r="G5678" t="str">
            <v>SEPARADO</v>
          </cell>
          <cell r="H5678" t="str">
            <v>006320</v>
          </cell>
          <cell r="AP5678" t="str">
            <v>PAGO</v>
          </cell>
          <cell r="AQ5678">
            <v>31.06</v>
          </cell>
          <cell r="AR5678">
            <v>6.5000000000000002E-2</v>
          </cell>
          <cell r="AS5678">
            <v>66.157799999999995</v>
          </cell>
          <cell r="BA5678" t="str">
            <v>ELETRICA</v>
          </cell>
        </row>
        <row r="5679">
          <cell r="G5679" t="str">
            <v>SEPARADO</v>
          </cell>
          <cell r="H5679" t="str">
            <v>006320</v>
          </cell>
          <cell r="AP5679" t="str">
            <v>PA</v>
          </cell>
          <cell r="AQ5679">
            <v>205</v>
          </cell>
          <cell r="AS5679">
            <v>41</v>
          </cell>
          <cell r="BA5679" t="str">
            <v>ELETRICA</v>
          </cell>
        </row>
        <row r="5680">
          <cell r="G5680" t="str">
            <v>SEPARADO</v>
          </cell>
          <cell r="H5680" t="str">
            <v>006320</v>
          </cell>
          <cell r="AP5680" t="str">
            <v>PA</v>
          </cell>
          <cell r="AQ5680">
            <v>6.5</v>
          </cell>
          <cell r="AS5680">
            <v>13</v>
          </cell>
          <cell r="BA5680" t="str">
            <v>ELETRICA</v>
          </cell>
        </row>
        <row r="5681">
          <cell r="G5681" t="str">
            <v>SEPARADO</v>
          </cell>
          <cell r="H5681" t="str">
            <v>006320</v>
          </cell>
          <cell r="AP5681" t="str">
            <v>PA</v>
          </cell>
          <cell r="AQ5681">
            <v>45.88</v>
          </cell>
          <cell r="AS5681">
            <v>45.88</v>
          </cell>
          <cell r="BA5681" t="str">
            <v>ELETRICA</v>
          </cell>
        </row>
        <row r="5682">
          <cell r="G5682" t="str">
            <v>SEPARADO</v>
          </cell>
          <cell r="H5682" t="str">
            <v>006320</v>
          </cell>
          <cell r="AP5682" t="str">
            <v>PAGO</v>
          </cell>
          <cell r="AQ5682">
            <v>200</v>
          </cell>
          <cell r="AR5682">
            <v>3.2500000000000001E-2</v>
          </cell>
          <cell r="AS5682">
            <v>206.5</v>
          </cell>
          <cell r="BA5682" t="str">
            <v>SHEET METAL</v>
          </cell>
        </row>
        <row r="5683">
          <cell r="G5683" t="str">
            <v>SEPARADO</v>
          </cell>
          <cell r="H5683" t="str">
            <v>006320</v>
          </cell>
          <cell r="AP5683" t="str">
            <v>PAGO</v>
          </cell>
          <cell r="AQ5683">
            <v>16.100000000000001</v>
          </cell>
          <cell r="AR5683">
            <v>0</v>
          </cell>
          <cell r="AS5683">
            <v>48.300000000000004</v>
          </cell>
          <cell r="BA5683" t="str">
            <v>ELETRICA</v>
          </cell>
        </row>
        <row r="5684">
          <cell r="G5684" t="str">
            <v>SEPARADO</v>
          </cell>
          <cell r="H5684" t="str">
            <v>006320</v>
          </cell>
          <cell r="AP5684" t="str">
            <v>PA</v>
          </cell>
          <cell r="AQ5684">
            <v>63.063499999999998</v>
          </cell>
          <cell r="AS5684">
            <v>63.063499999999998</v>
          </cell>
          <cell r="BA5684" t="str">
            <v>ELETRICA</v>
          </cell>
        </row>
        <row r="5685">
          <cell r="G5685" t="str">
            <v>RETIRADO</v>
          </cell>
          <cell r="H5685" t="str">
            <v>006320</v>
          </cell>
          <cell r="AP5685" t="str">
            <v>PA</v>
          </cell>
          <cell r="AQ5685">
            <v>937.56</v>
          </cell>
          <cell r="AS5685">
            <v>937.56</v>
          </cell>
          <cell r="BA5685" t="str">
            <v>SHEET METAL</v>
          </cell>
        </row>
        <row r="5686">
          <cell r="G5686" t="str">
            <v>SEPARADO</v>
          </cell>
          <cell r="H5686" t="str">
            <v>006320</v>
          </cell>
          <cell r="AP5686" t="str">
            <v>PAGO</v>
          </cell>
          <cell r="AQ5686">
            <v>25</v>
          </cell>
          <cell r="AR5686">
            <v>3.2500000000000001E-2</v>
          </cell>
          <cell r="AS5686">
            <v>25.8125</v>
          </cell>
          <cell r="BA5686" t="str">
            <v>SHEET METAL</v>
          </cell>
        </row>
        <row r="5687">
          <cell r="G5687" t="str">
            <v>SEPARADO</v>
          </cell>
          <cell r="H5687" t="str">
            <v>006320</v>
          </cell>
          <cell r="AP5687" t="str">
            <v>PAGO</v>
          </cell>
          <cell r="AQ5687">
            <v>25</v>
          </cell>
          <cell r="AR5687">
            <v>3.2500000000000001E-2</v>
          </cell>
          <cell r="AS5687">
            <v>25.8125</v>
          </cell>
          <cell r="BA5687" t="str">
            <v>SHEET METAL</v>
          </cell>
        </row>
        <row r="5688">
          <cell r="G5688" t="str">
            <v>RETIRADO</v>
          </cell>
          <cell r="H5688" t="str">
            <v>006320</v>
          </cell>
          <cell r="AP5688" t="str">
            <v>PA</v>
          </cell>
          <cell r="AQ5688">
            <v>316.21999999999997</v>
          </cell>
          <cell r="AS5688">
            <v>316.21999999999997</v>
          </cell>
          <cell r="BA5688" t="str">
            <v>SHEET METAL</v>
          </cell>
        </row>
        <row r="5689">
          <cell r="G5689" t="str">
            <v>SEPARADO</v>
          </cell>
          <cell r="H5689" t="str">
            <v>006320</v>
          </cell>
          <cell r="AP5689" t="str">
            <v>PA</v>
          </cell>
          <cell r="AQ5689">
            <v>158.51</v>
          </cell>
          <cell r="AS5689">
            <v>158.51</v>
          </cell>
          <cell r="BA5689" t="str">
            <v>SHEET METAL</v>
          </cell>
        </row>
        <row r="5690">
          <cell r="G5690" t="str">
            <v>SEPARADO</v>
          </cell>
          <cell r="H5690" t="str">
            <v>006320</v>
          </cell>
          <cell r="AP5690" t="str">
            <v>PA</v>
          </cell>
          <cell r="AQ5690">
            <v>258.79000000000002</v>
          </cell>
          <cell r="AS5690">
            <v>258.79000000000002</v>
          </cell>
          <cell r="BA5690" t="str">
            <v>ELETRICA</v>
          </cell>
        </row>
        <row r="5691">
          <cell r="G5691" t="str">
            <v>SEPARADO</v>
          </cell>
          <cell r="H5691" t="str">
            <v>006320</v>
          </cell>
          <cell r="AP5691" t="str">
            <v>PA</v>
          </cell>
          <cell r="AQ5691">
            <v>2456.3000000000002</v>
          </cell>
          <cell r="AS5691">
            <v>2456.3000000000002</v>
          </cell>
          <cell r="BA5691" t="str">
            <v>ELETRICA</v>
          </cell>
        </row>
        <row r="5692">
          <cell r="G5692" t="str">
            <v>RETIRADO</v>
          </cell>
          <cell r="H5692" t="str">
            <v>006320</v>
          </cell>
          <cell r="AP5692" t="str">
            <v>PA</v>
          </cell>
          <cell r="AQ5692">
            <v>2456.3000000000002</v>
          </cell>
          <cell r="AS5692">
            <v>2456.3000000000002</v>
          </cell>
          <cell r="BA5692" t="str">
            <v>ELETRICA</v>
          </cell>
        </row>
        <row r="5693">
          <cell r="G5693" t="str">
            <v>FALTA</v>
          </cell>
          <cell r="H5693" t="str">
            <v>006320</v>
          </cell>
          <cell r="AP5693" t="str">
            <v>PA</v>
          </cell>
          <cell r="AS5693">
            <v>0</v>
          </cell>
          <cell r="BA5693" t="e">
            <v>#N/A</v>
          </cell>
        </row>
        <row r="5694">
          <cell r="G5694" t="str">
            <v>SEPARADO</v>
          </cell>
          <cell r="H5694" t="str">
            <v>006320</v>
          </cell>
          <cell r="AP5694" t="str">
            <v>PAGO</v>
          </cell>
          <cell r="AQ5694">
            <v>34.380000000000003</v>
          </cell>
          <cell r="AR5694">
            <v>6.5000000000000002E-2</v>
          </cell>
          <cell r="AS5694">
            <v>73.229399999999998</v>
          </cell>
          <cell r="BA5694" t="e">
            <v>#N/A</v>
          </cell>
        </row>
        <row r="5695">
          <cell r="G5695" t="str">
            <v>SEPARADO</v>
          </cell>
          <cell r="H5695" t="str">
            <v>006320</v>
          </cell>
          <cell r="AP5695" t="str">
            <v>PA</v>
          </cell>
          <cell r="AQ5695">
            <v>6.09</v>
          </cell>
          <cell r="AS5695">
            <v>6.09</v>
          </cell>
          <cell r="BA5695" t="str">
            <v>SHEET METAL</v>
          </cell>
        </row>
        <row r="5696">
          <cell r="G5696" t="str">
            <v>SEPARADO</v>
          </cell>
          <cell r="H5696" t="str">
            <v>006320</v>
          </cell>
          <cell r="AP5696" t="str">
            <v>PA</v>
          </cell>
          <cell r="AQ5696">
            <v>11.15</v>
          </cell>
          <cell r="AS5696">
            <v>22.3</v>
          </cell>
          <cell r="BA5696" t="str">
            <v>ELETRICA</v>
          </cell>
        </row>
        <row r="5697">
          <cell r="G5697" t="str">
            <v>SEPARADO</v>
          </cell>
          <cell r="H5697" t="str">
            <v>006320</v>
          </cell>
          <cell r="AP5697" t="str">
            <v>PAGO</v>
          </cell>
          <cell r="AQ5697">
            <v>40.97</v>
          </cell>
          <cell r="AR5697">
            <v>9.7500000000000003E-2</v>
          </cell>
          <cell r="AS5697">
            <v>44.964574999999996</v>
          </cell>
          <cell r="BA5697" t="str">
            <v>ELETRICA</v>
          </cell>
        </row>
        <row r="5698">
          <cell r="G5698" t="str">
            <v>SEPARADO</v>
          </cell>
          <cell r="H5698" t="str">
            <v>006320</v>
          </cell>
          <cell r="AP5698" t="str">
            <v>PA</v>
          </cell>
          <cell r="AQ5698">
            <v>25.7</v>
          </cell>
          <cell r="AS5698">
            <v>25.7</v>
          </cell>
          <cell r="BA5698" t="str">
            <v>ELETRICA</v>
          </cell>
        </row>
        <row r="5699">
          <cell r="G5699" t="str">
            <v>SEPARADO</v>
          </cell>
          <cell r="H5699" t="str">
            <v>006320</v>
          </cell>
          <cell r="AP5699" t="str">
            <v>PA</v>
          </cell>
          <cell r="AQ5699">
            <v>14.42</v>
          </cell>
          <cell r="AS5699">
            <v>14.42</v>
          </cell>
          <cell r="BA5699" t="str">
            <v>ELETRICA</v>
          </cell>
        </row>
        <row r="5700">
          <cell r="G5700" t="str">
            <v>SEPARADO</v>
          </cell>
          <cell r="H5700" t="str">
            <v>006320</v>
          </cell>
          <cell r="AP5700" t="str">
            <v>PA</v>
          </cell>
          <cell r="AQ5700">
            <v>31.7</v>
          </cell>
          <cell r="AS5700">
            <v>63.4</v>
          </cell>
          <cell r="BA5700" t="str">
            <v>ELETRICA</v>
          </cell>
        </row>
        <row r="5701">
          <cell r="G5701" t="str">
            <v>SEPARADO</v>
          </cell>
          <cell r="H5701" t="str">
            <v>006320</v>
          </cell>
          <cell r="AP5701" t="str">
            <v>PA</v>
          </cell>
          <cell r="AQ5701">
            <v>106.3</v>
          </cell>
          <cell r="AS5701">
            <v>79.724999999999994</v>
          </cell>
          <cell r="BA5701">
            <v>0</v>
          </cell>
        </row>
        <row r="5702">
          <cell r="G5702" t="str">
            <v>SEPARADO</v>
          </cell>
          <cell r="H5702" t="str">
            <v>006320</v>
          </cell>
          <cell r="AP5702" t="str">
            <v>PAGO</v>
          </cell>
          <cell r="AQ5702">
            <v>4.24</v>
          </cell>
          <cell r="AR5702">
            <v>9.7500000000000003E-2</v>
          </cell>
          <cell r="AS5702">
            <v>4.6534000000000004</v>
          </cell>
          <cell r="BA5702" t="str">
            <v>ELETRICA</v>
          </cell>
        </row>
        <row r="5703">
          <cell r="G5703" t="str">
            <v>SEPARADO</v>
          </cell>
          <cell r="H5703" t="str">
            <v>006320</v>
          </cell>
          <cell r="AP5703" t="str">
            <v>PAGO</v>
          </cell>
          <cell r="AQ5703">
            <v>9.23</v>
          </cell>
          <cell r="AR5703">
            <v>9.7500000000000003E-2</v>
          </cell>
          <cell r="AS5703">
            <v>30.389775</v>
          </cell>
          <cell r="BA5703" t="str">
            <v>ELETRICA</v>
          </cell>
        </row>
        <row r="5704">
          <cell r="G5704" t="str">
            <v>SEPARADO</v>
          </cell>
          <cell r="H5704" t="str">
            <v>006320</v>
          </cell>
          <cell r="AP5704" t="str">
            <v>PA</v>
          </cell>
          <cell r="AQ5704">
            <v>4.54</v>
          </cell>
          <cell r="AS5704">
            <v>4.54</v>
          </cell>
          <cell r="BA5704" t="str">
            <v>ELETRICA</v>
          </cell>
        </row>
        <row r="5705">
          <cell r="G5705" t="str">
            <v>SEPARADO</v>
          </cell>
          <cell r="H5705" t="str">
            <v>006320</v>
          </cell>
          <cell r="AP5705" t="str">
            <v>PA</v>
          </cell>
          <cell r="AQ5705">
            <v>37.090000000000003</v>
          </cell>
          <cell r="AS5705">
            <v>37.090000000000003</v>
          </cell>
          <cell r="BA5705" t="str">
            <v>ELETRICA</v>
          </cell>
        </row>
        <row r="5706">
          <cell r="G5706" t="str">
            <v>SEPARADO</v>
          </cell>
          <cell r="H5706" t="str">
            <v>006320</v>
          </cell>
          <cell r="AP5706" t="str">
            <v>PA</v>
          </cell>
          <cell r="AQ5706">
            <v>62.45</v>
          </cell>
          <cell r="AS5706">
            <v>749.40000000000009</v>
          </cell>
          <cell r="BA5706" t="str">
            <v>ELETRICA</v>
          </cell>
        </row>
        <row r="5707">
          <cell r="G5707" t="str">
            <v>SEPARADO</v>
          </cell>
          <cell r="H5707" t="str">
            <v>006320</v>
          </cell>
          <cell r="AP5707" t="str">
            <v>PA</v>
          </cell>
          <cell r="AQ5707">
            <v>52.183799999999998</v>
          </cell>
          <cell r="AS5707">
            <v>52.183799999999998</v>
          </cell>
          <cell r="BA5707" t="str">
            <v>KANBAN</v>
          </cell>
        </row>
        <row r="5708">
          <cell r="G5708" t="str">
            <v>SEPARADO</v>
          </cell>
          <cell r="H5708" t="str">
            <v>006320</v>
          </cell>
          <cell r="AP5708" t="str">
            <v>PAGO</v>
          </cell>
          <cell r="AQ5708">
            <v>34.380000000000003</v>
          </cell>
          <cell r="AR5708">
            <v>6.5000000000000002E-2</v>
          </cell>
          <cell r="AS5708">
            <v>36.614699999999999</v>
          </cell>
          <cell r="BA5708" t="e">
            <v>#N/A</v>
          </cell>
        </row>
        <row r="5709">
          <cell r="G5709" t="str">
            <v>SEPARADO</v>
          </cell>
          <cell r="H5709" t="str">
            <v>006320</v>
          </cell>
          <cell r="AP5709" t="str">
            <v>PAGO</v>
          </cell>
          <cell r="AQ5709">
            <v>100.61336</v>
          </cell>
          <cell r="AR5709">
            <v>3.2500000000000001E-2</v>
          </cell>
          <cell r="AS5709">
            <v>623.29976519999991</v>
          </cell>
          <cell r="BA5709" t="str">
            <v>ELETRICA</v>
          </cell>
        </row>
        <row r="5710">
          <cell r="G5710" t="str">
            <v>FALTA</v>
          </cell>
          <cell r="H5710" t="str">
            <v>006322</v>
          </cell>
          <cell r="AP5710" t="str">
            <v>PA</v>
          </cell>
          <cell r="AQ5710">
            <v>1280</v>
          </cell>
          <cell r="AR5710">
            <v>0</v>
          </cell>
          <cell r="AS5710">
            <v>1280</v>
          </cell>
          <cell r="AU5710">
            <v>46258</v>
          </cell>
          <cell r="BA5710" t="str">
            <v>ELETRICA</v>
          </cell>
          <cell r="BC5710" t="e">
            <v>#N/A</v>
          </cell>
        </row>
        <row r="5711">
          <cell r="G5711" t="str">
            <v>SEPARADO</v>
          </cell>
          <cell r="H5711" t="str">
            <v>006322</v>
          </cell>
          <cell r="AP5711" t="str">
            <v>PA</v>
          </cell>
          <cell r="AQ5711">
            <v>220.17</v>
          </cell>
          <cell r="AR5711">
            <v>0</v>
          </cell>
          <cell r="AS5711">
            <v>220.17</v>
          </cell>
          <cell r="AU5711">
            <v>46272</v>
          </cell>
          <cell r="BA5711" t="str">
            <v>SOBRESSALENTES</v>
          </cell>
          <cell r="BC5711" t="e">
            <v>#N/A</v>
          </cell>
        </row>
        <row r="5712">
          <cell r="G5712" t="str">
            <v>FALTA</v>
          </cell>
          <cell r="H5712" t="str">
            <v>006322</v>
          </cell>
          <cell r="AP5712" t="str">
            <v>PA</v>
          </cell>
          <cell r="AQ5712">
            <v>1887.7360000000001</v>
          </cell>
          <cell r="AR5712">
            <v>0</v>
          </cell>
          <cell r="AS5712">
            <v>1887.7360000000001</v>
          </cell>
          <cell r="AU5712">
            <v>46265</v>
          </cell>
          <cell r="BA5712" t="str">
            <v>MECANICA</v>
          </cell>
          <cell r="BC5712" t="e">
            <v>#N/A</v>
          </cell>
        </row>
        <row r="5713">
          <cell r="G5713" t="str">
            <v>FALTA</v>
          </cell>
          <cell r="H5713" t="str">
            <v>006322</v>
          </cell>
          <cell r="AP5713" t="str">
            <v>PA</v>
          </cell>
          <cell r="AQ5713">
            <v>5750.0001000000002</v>
          </cell>
          <cell r="AR5713">
            <v>0</v>
          </cell>
          <cell r="AS5713">
            <v>5750.0001000000002</v>
          </cell>
          <cell r="AU5713">
            <v>46265</v>
          </cell>
          <cell r="BA5713" t="str">
            <v>SOBRESSALENTES</v>
          </cell>
          <cell r="BC5713" t="e">
            <v>#N/A</v>
          </cell>
        </row>
        <row r="5714">
          <cell r="G5714" t="str">
            <v>SEPARADO</v>
          </cell>
          <cell r="H5714" t="str">
            <v>006322</v>
          </cell>
          <cell r="AP5714" t="str">
            <v>PA</v>
          </cell>
          <cell r="AQ5714">
            <v>74.95</v>
          </cell>
          <cell r="AS5714">
            <v>74.95</v>
          </cell>
          <cell r="BA5714" t="str">
            <v>SOBRESSALENTES</v>
          </cell>
        </row>
        <row r="5715">
          <cell r="G5715" t="str">
            <v>FALTA</v>
          </cell>
          <cell r="H5715" t="str">
            <v>006322</v>
          </cell>
          <cell r="AP5715" t="str">
            <v>PA</v>
          </cell>
          <cell r="AQ5715">
            <v>243.87</v>
          </cell>
          <cell r="AR5715">
            <v>0</v>
          </cell>
          <cell r="AS5715">
            <v>243.87</v>
          </cell>
          <cell r="AU5715">
            <v>46272</v>
          </cell>
          <cell r="BA5715" t="str">
            <v>SOBRESSALENTES</v>
          </cell>
          <cell r="BC5715" t="e">
            <v>#N/A</v>
          </cell>
        </row>
        <row r="5716">
          <cell r="G5716" t="str">
            <v>FALTA</v>
          </cell>
          <cell r="H5716" t="str">
            <v>006322</v>
          </cell>
          <cell r="AP5716" t="str">
            <v>PA</v>
          </cell>
          <cell r="AQ5716">
            <v>2267.33</v>
          </cell>
          <cell r="AR5716">
            <v>6.5000000000000002E-2</v>
          </cell>
          <cell r="AS5716">
            <v>2414.7064500000001</v>
          </cell>
          <cell r="AU5716">
            <v>46251</v>
          </cell>
          <cell r="BA5716" t="str">
            <v>MECANICA</v>
          </cell>
          <cell r="BC5716" t="e">
            <v>#N/A</v>
          </cell>
        </row>
        <row r="5717">
          <cell r="G5717" t="str">
            <v>FALTA</v>
          </cell>
          <cell r="H5717" t="str">
            <v>006322</v>
          </cell>
          <cell r="AP5717" t="str">
            <v>PA</v>
          </cell>
          <cell r="AQ5717">
            <v>3691.44</v>
          </cell>
          <cell r="AR5717">
            <v>0</v>
          </cell>
          <cell r="AS5717">
            <v>3691.44</v>
          </cell>
          <cell r="AU5717">
            <v>46272</v>
          </cell>
          <cell r="BA5717" t="str">
            <v>ELETRICA</v>
          </cell>
          <cell r="BC5717" t="e">
            <v>#N/A</v>
          </cell>
        </row>
        <row r="5718">
          <cell r="G5718" t="str">
            <v>FALTA</v>
          </cell>
          <cell r="H5718" t="str">
            <v>006322</v>
          </cell>
          <cell r="AP5718" t="str">
            <v>PA</v>
          </cell>
          <cell r="AQ5718">
            <v>887.11</v>
          </cell>
          <cell r="AR5718">
            <v>0</v>
          </cell>
          <cell r="AS5718">
            <v>887.11</v>
          </cell>
          <cell r="AU5718">
            <v>46272</v>
          </cell>
          <cell r="BA5718" t="str">
            <v>ELETRICA</v>
          </cell>
          <cell r="BC5718" t="e">
            <v>#N/A</v>
          </cell>
        </row>
        <row r="5719">
          <cell r="G5719" t="str">
            <v>FALTA</v>
          </cell>
          <cell r="H5719" t="str">
            <v>006322</v>
          </cell>
          <cell r="AP5719" t="str">
            <v>PA</v>
          </cell>
          <cell r="AQ5719">
            <v>1192.26</v>
          </cell>
          <cell r="AR5719">
            <v>0</v>
          </cell>
          <cell r="AS5719">
            <v>1192.26</v>
          </cell>
          <cell r="AU5719">
            <v>46272</v>
          </cell>
          <cell r="BA5719" t="str">
            <v>ELETRICA</v>
          </cell>
          <cell r="BC5719" t="e">
            <v>#N/A</v>
          </cell>
        </row>
        <row r="5720">
          <cell r="G5720" t="str">
            <v>FALTA</v>
          </cell>
          <cell r="H5720" t="str">
            <v>006322</v>
          </cell>
          <cell r="AP5720" t="str">
            <v>PA</v>
          </cell>
          <cell r="AQ5720">
            <v>101.63</v>
          </cell>
          <cell r="AR5720">
            <v>0</v>
          </cell>
          <cell r="AS5720">
            <v>101.63</v>
          </cell>
          <cell r="AU5720">
            <v>46265</v>
          </cell>
          <cell r="BA5720" t="str">
            <v>ELETRICA</v>
          </cell>
          <cell r="BC5720" t="e">
            <v>#N/A</v>
          </cell>
        </row>
        <row r="5721">
          <cell r="G5721" t="str">
            <v>FALTA</v>
          </cell>
          <cell r="H5721" t="str">
            <v>006322</v>
          </cell>
          <cell r="AP5721" t="str">
            <v>PA</v>
          </cell>
          <cell r="AQ5721">
            <v>470</v>
          </cell>
          <cell r="AR5721">
            <v>0</v>
          </cell>
          <cell r="AS5721">
            <v>470</v>
          </cell>
          <cell r="AU5721">
            <v>46265</v>
          </cell>
          <cell r="BA5721" t="str">
            <v>ELETRICA</v>
          </cell>
          <cell r="BC5721" t="e">
            <v>#N/A</v>
          </cell>
        </row>
        <row r="5722">
          <cell r="G5722" t="str">
            <v>SEPARADO</v>
          </cell>
          <cell r="H5722" t="str">
            <v>006322</v>
          </cell>
          <cell r="AP5722" t="str">
            <v>PA</v>
          </cell>
          <cell r="AQ5722">
            <v>11.4</v>
          </cell>
          <cell r="AS5722">
            <v>125.4</v>
          </cell>
          <cell r="BA5722" t="str">
            <v>ELETRICA</v>
          </cell>
        </row>
        <row r="5723">
          <cell r="G5723" t="str">
            <v>FALTA</v>
          </cell>
          <cell r="H5723" t="str">
            <v>006322</v>
          </cell>
          <cell r="AP5723" t="str">
            <v>PA</v>
          </cell>
          <cell r="AQ5723">
            <v>4.24</v>
          </cell>
          <cell r="AR5723">
            <v>9.7500000000000003E-2</v>
          </cell>
          <cell r="AS5723">
            <v>212.4134</v>
          </cell>
          <cell r="AU5723">
            <v>46258</v>
          </cell>
          <cell r="BA5723" t="str">
            <v>ELETRICA</v>
          </cell>
          <cell r="BC5723" t="e">
            <v>#N/A</v>
          </cell>
        </row>
        <row r="5724">
          <cell r="G5724" t="str">
            <v>FALTA</v>
          </cell>
          <cell r="H5724" t="str">
            <v>006322</v>
          </cell>
          <cell r="AP5724" t="str">
            <v>PA</v>
          </cell>
          <cell r="AQ5724">
            <v>9.23</v>
          </cell>
          <cell r="AR5724">
            <v>9.7500000000000003E-2</v>
          </cell>
          <cell r="AS5724">
            <v>2308.3999250000002</v>
          </cell>
          <cell r="AU5724">
            <v>46258</v>
          </cell>
          <cell r="BA5724" t="str">
            <v>ELETRICA</v>
          </cell>
          <cell r="BC5724" t="e">
            <v>#N/A</v>
          </cell>
        </row>
        <row r="5725">
          <cell r="G5725" t="str">
            <v>SEPARADO</v>
          </cell>
          <cell r="H5725" t="str">
            <v>006322</v>
          </cell>
          <cell r="AP5725" t="str">
            <v>PA</v>
          </cell>
          <cell r="AQ5725">
            <v>4.54</v>
          </cell>
          <cell r="AS5725">
            <v>31.78</v>
          </cell>
          <cell r="BA5725" t="str">
            <v>ELETRICA</v>
          </cell>
        </row>
        <row r="5726">
          <cell r="G5726" t="str">
            <v>SEPARADO</v>
          </cell>
          <cell r="H5726" t="str">
            <v>006322</v>
          </cell>
          <cell r="AP5726" t="str">
            <v>PA</v>
          </cell>
          <cell r="AQ5726">
            <v>37.090000000000003</v>
          </cell>
          <cell r="AS5726">
            <v>370.90000000000003</v>
          </cell>
          <cell r="BA5726" t="str">
            <v>ELETRICA</v>
          </cell>
        </row>
        <row r="5727">
          <cell r="G5727" t="str">
            <v>SEPARADO</v>
          </cell>
          <cell r="H5727" t="str">
            <v>006322</v>
          </cell>
          <cell r="AP5727" t="str">
            <v>PA</v>
          </cell>
          <cell r="AQ5727">
            <v>62.45</v>
          </cell>
          <cell r="AS5727">
            <v>10741.4</v>
          </cell>
          <cell r="BA5727" t="str">
            <v>ELETRICA</v>
          </cell>
        </row>
        <row r="5728">
          <cell r="G5728" t="str">
            <v>SEPARADO</v>
          </cell>
          <cell r="H5728" t="str">
            <v>006322</v>
          </cell>
          <cell r="AP5728" t="str">
            <v>PA</v>
          </cell>
          <cell r="AQ5728">
            <v>52.183799999999998</v>
          </cell>
          <cell r="AS5728">
            <v>521.83799999999997</v>
          </cell>
          <cell r="BA5728" t="str">
            <v>KANBAN</v>
          </cell>
        </row>
        <row r="5729">
          <cell r="G5729" t="str">
            <v>SEPARADO</v>
          </cell>
          <cell r="H5729" t="str">
            <v>006322</v>
          </cell>
          <cell r="AP5729" t="str">
            <v>PA</v>
          </cell>
          <cell r="AQ5729">
            <v>1120.68</v>
          </cell>
          <cell r="AS5729">
            <v>2241.36</v>
          </cell>
          <cell r="BA5729" t="str">
            <v>ELETRICA</v>
          </cell>
        </row>
        <row r="5730">
          <cell r="G5730" t="str">
            <v>FALTA</v>
          </cell>
          <cell r="H5730" t="str">
            <v>006322</v>
          </cell>
          <cell r="AP5730" t="str">
            <v>PA</v>
          </cell>
          <cell r="AQ5730">
            <v>86.35</v>
          </cell>
          <cell r="AR5730">
            <v>6.5000000000000002E-2</v>
          </cell>
          <cell r="AS5730">
            <v>264.66274999999996</v>
          </cell>
          <cell r="BA5730" t="str">
            <v>ELETRICA</v>
          </cell>
          <cell r="BC5730" t="e">
            <v>#N/A</v>
          </cell>
        </row>
        <row r="5731">
          <cell r="G5731" t="str">
            <v>FALTA</v>
          </cell>
          <cell r="H5731" t="str">
            <v>006322</v>
          </cell>
          <cell r="AP5731" t="str">
            <v>PA</v>
          </cell>
          <cell r="AQ5731">
            <v>31.06</v>
          </cell>
          <cell r="AR5731">
            <v>6.5000000000000002E-2</v>
          </cell>
          <cell r="AS5731">
            <v>95.198899999999995</v>
          </cell>
          <cell r="BA5731" t="str">
            <v>ELETRICA</v>
          </cell>
          <cell r="BC5731" t="e">
            <v>#N/A</v>
          </cell>
        </row>
        <row r="5732">
          <cell r="G5732" t="str">
            <v>FALTA</v>
          </cell>
          <cell r="H5732" t="str">
            <v>006322</v>
          </cell>
          <cell r="AP5732" t="str">
            <v>PA</v>
          </cell>
          <cell r="AQ5732">
            <v>59.96</v>
          </cell>
          <cell r="AR5732">
            <v>6.5000000000000002E-2</v>
          </cell>
          <cell r="AS5732">
            <v>183.7774</v>
          </cell>
          <cell r="BA5732" t="str">
            <v>ELETRICA</v>
          </cell>
          <cell r="BC5732" t="e">
            <v>#N/A</v>
          </cell>
        </row>
        <row r="5733">
          <cell r="G5733" t="str">
            <v>FALTA</v>
          </cell>
          <cell r="H5733" t="str">
            <v>006322</v>
          </cell>
          <cell r="AP5733" t="str">
            <v>PA</v>
          </cell>
          <cell r="AQ5733">
            <v>31.06</v>
          </cell>
          <cell r="AR5733">
            <v>6.5000000000000002E-2</v>
          </cell>
          <cell r="AS5733">
            <v>33.078899999999997</v>
          </cell>
          <cell r="BA5733" t="str">
            <v>ELETRICA</v>
          </cell>
          <cell r="BC5733" t="e">
            <v>#N/A</v>
          </cell>
        </row>
        <row r="5734">
          <cell r="G5734" t="str">
            <v>SEPARADO</v>
          </cell>
          <cell r="H5734" t="str">
            <v>006322</v>
          </cell>
          <cell r="AP5734" t="str">
            <v>PA</v>
          </cell>
          <cell r="AQ5734">
            <v>46.29</v>
          </cell>
          <cell r="AS5734">
            <v>46.29</v>
          </cell>
          <cell r="BA5734" t="str">
            <v>ELETRICA</v>
          </cell>
        </row>
        <row r="5735">
          <cell r="G5735" t="str">
            <v>SEPARADO</v>
          </cell>
          <cell r="H5735" t="str">
            <v>006322</v>
          </cell>
          <cell r="AP5735" t="str">
            <v>PA</v>
          </cell>
          <cell r="AQ5735">
            <v>205</v>
          </cell>
          <cell r="AS5735">
            <v>41</v>
          </cell>
          <cell r="BA5735" t="str">
            <v>ELETRICA</v>
          </cell>
        </row>
        <row r="5736">
          <cell r="G5736" t="str">
            <v>SEPARADO</v>
          </cell>
          <cell r="H5736" t="str">
            <v>006322</v>
          </cell>
          <cell r="AP5736" t="str">
            <v>PA</v>
          </cell>
          <cell r="AQ5736">
            <v>0</v>
          </cell>
          <cell r="AS5736">
            <v>0</v>
          </cell>
          <cell r="BA5736" t="str">
            <v>ELETRICA</v>
          </cell>
        </row>
        <row r="5737">
          <cell r="G5737" t="str">
            <v>FALTA</v>
          </cell>
          <cell r="H5737" t="str">
            <v>006322</v>
          </cell>
          <cell r="AP5737" t="str">
            <v>PA</v>
          </cell>
          <cell r="AQ5737">
            <v>645.72</v>
          </cell>
          <cell r="AR5737">
            <v>9.7500000000000003E-2</v>
          </cell>
          <cell r="AS5737">
            <v>708.67770000000007</v>
          </cell>
          <cell r="AU5737">
            <v>46258</v>
          </cell>
          <cell r="BA5737" t="str">
            <v>ELETRICA</v>
          </cell>
          <cell r="BC5737" t="e">
            <v>#N/A</v>
          </cell>
        </row>
        <row r="5738">
          <cell r="G5738" t="str">
            <v>FALTA</v>
          </cell>
          <cell r="H5738" t="str">
            <v>006322</v>
          </cell>
          <cell r="AP5738" t="str">
            <v>PA</v>
          </cell>
          <cell r="AQ5738">
            <v>45.2</v>
          </cell>
          <cell r="AR5738">
            <v>9.7500000000000003E-2</v>
          </cell>
          <cell r="AS5738">
            <v>49.606999999999999</v>
          </cell>
          <cell r="AU5738">
            <v>46258</v>
          </cell>
          <cell r="BA5738" t="str">
            <v>ELETRICA</v>
          </cell>
          <cell r="BC5738" t="e">
            <v>#N/A</v>
          </cell>
        </row>
        <row r="5739">
          <cell r="G5739" t="str">
            <v>FALTA</v>
          </cell>
          <cell r="H5739" t="str">
            <v>006322</v>
          </cell>
          <cell r="AP5739" t="str">
            <v>PA</v>
          </cell>
          <cell r="AQ5739">
            <v>2.5</v>
          </cell>
          <cell r="AR5739">
            <v>0</v>
          </cell>
          <cell r="AS5739">
            <v>2.5</v>
          </cell>
          <cell r="AU5739">
            <v>46265</v>
          </cell>
          <cell r="BA5739" t="str">
            <v>ELETRICA</v>
          </cell>
          <cell r="BC5739" t="e">
            <v>#N/A</v>
          </cell>
        </row>
        <row r="5740">
          <cell r="G5740" t="str">
            <v>FALTA</v>
          </cell>
          <cell r="H5740" t="str">
            <v>006322</v>
          </cell>
          <cell r="AP5740" t="str">
            <v>PA</v>
          </cell>
          <cell r="AQ5740">
            <v>92.72</v>
          </cell>
          <cell r="AR5740">
            <v>0</v>
          </cell>
          <cell r="AS5740">
            <v>278.15999999999997</v>
          </cell>
          <cell r="AU5740">
            <v>46265</v>
          </cell>
          <cell r="BA5740" t="str">
            <v>ELETRICA</v>
          </cell>
          <cell r="BC5740" t="e">
            <v>#N/A</v>
          </cell>
        </row>
        <row r="5741">
          <cell r="G5741" t="str">
            <v>FALTA</v>
          </cell>
          <cell r="H5741" t="str">
            <v>006322</v>
          </cell>
          <cell r="AP5741" t="str">
            <v>PA</v>
          </cell>
          <cell r="AQ5741">
            <v>90</v>
          </cell>
          <cell r="AR5741">
            <v>6.5000000000000002E-2</v>
          </cell>
          <cell r="AS5741">
            <v>275.85000000000002</v>
          </cell>
          <cell r="AU5741" t="str">
            <v>31/09/2026</v>
          </cell>
          <cell r="BA5741" t="e">
            <v>#N/A</v>
          </cell>
          <cell r="BC5741" t="e">
            <v>#N/A</v>
          </cell>
        </row>
        <row r="5742">
          <cell r="G5742" t="str">
            <v>FALTA</v>
          </cell>
          <cell r="H5742" t="str">
            <v>006322</v>
          </cell>
          <cell r="AP5742" t="str">
            <v>PA</v>
          </cell>
          <cell r="AQ5742">
            <v>945</v>
          </cell>
          <cell r="AR5742">
            <v>0</v>
          </cell>
          <cell r="AS5742">
            <v>945</v>
          </cell>
          <cell r="AU5742">
            <v>46272</v>
          </cell>
          <cell r="BA5742" t="e">
            <v>#N/A</v>
          </cell>
          <cell r="BC5742" t="e">
            <v>#N/A</v>
          </cell>
        </row>
        <row r="5743">
          <cell r="G5743" t="str">
            <v>FALTA</v>
          </cell>
          <cell r="H5743" t="str">
            <v>006322</v>
          </cell>
          <cell r="AP5743" t="str">
            <v>PA</v>
          </cell>
          <cell r="AQ5743">
            <v>1183.9100000000001</v>
          </cell>
          <cell r="AR5743">
            <v>0.05</v>
          </cell>
          <cell r="AS5743">
            <v>1243.1055000000001</v>
          </cell>
          <cell r="BA5743" t="str">
            <v>ELETRICA</v>
          </cell>
          <cell r="BC5743" t="e">
            <v>#N/A</v>
          </cell>
        </row>
        <row r="5744">
          <cell r="G5744" t="str">
            <v>FALTA</v>
          </cell>
          <cell r="H5744" t="str">
            <v>006322</v>
          </cell>
          <cell r="AP5744" t="str">
            <v>PA</v>
          </cell>
          <cell r="AQ5744">
            <v>32</v>
          </cell>
          <cell r="AR5744">
            <v>0</v>
          </cell>
          <cell r="AS5744">
            <v>32</v>
          </cell>
          <cell r="BA5744" t="e">
            <v>#N/A</v>
          </cell>
          <cell r="BC5744" t="e">
            <v>#N/A</v>
          </cell>
        </row>
        <row r="5745">
          <cell r="G5745" t="str">
            <v>SEPARADO</v>
          </cell>
          <cell r="H5745" t="str">
            <v>006322</v>
          </cell>
          <cell r="AP5745" t="str">
            <v>PA</v>
          </cell>
          <cell r="AQ5745">
            <v>49.17</v>
          </cell>
          <cell r="AS5745">
            <v>49.17</v>
          </cell>
          <cell r="BA5745" t="str">
            <v>ELETRICA</v>
          </cell>
        </row>
        <row r="5746">
          <cell r="G5746" t="str">
            <v>FALTA</v>
          </cell>
          <cell r="H5746" t="str">
            <v>006322</v>
          </cell>
          <cell r="AP5746" t="str">
            <v>PA</v>
          </cell>
          <cell r="AQ5746">
            <v>37</v>
          </cell>
          <cell r="AR5746">
            <v>0</v>
          </cell>
          <cell r="AS5746">
            <v>37</v>
          </cell>
          <cell r="BA5746" t="str">
            <v>SHEET METAL</v>
          </cell>
          <cell r="BC5746" t="e">
            <v>#N/A</v>
          </cell>
        </row>
        <row r="5747">
          <cell r="G5747" t="str">
            <v>FALTA</v>
          </cell>
          <cell r="H5747" t="str">
            <v>006322</v>
          </cell>
          <cell r="AP5747" t="str">
            <v>PA</v>
          </cell>
          <cell r="AQ5747">
            <v>58.96</v>
          </cell>
          <cell r="AR5747">
            <v>9.7500000000000003E-2</v>
          </cell>
          <cell r="AS5747">
            <v>595.34860000000003</v>
          </cell>
          <cell r="BA5747" t="e">
            <v>#N/A</v>
          </cell>
          <cell r="BC5747" t="e">
            <v>#N/A</v>
          </cell>
        </row>
        <row r="5748">
          <cell r="G5748" t="str">
            <v>FALTA</v>
          </cell>
          <cell r="H5748" t="str">
            <v>006322</v>
          </cell>
          <cell r="AP5748" t="str">
            <v>PA</v>
          </cell>
          <cell r="AQ5748">
            <v>3682.1</v>
          </cell>
          <cell r="AR5748">
            <v>9.7500000000000003E-2</v>
          </cell>
          <cell r="AS5748">
            <v>4041.10475</v>
          </cell>
          <cell r="BA5748" t="e">
            <v>#N/A</v>
          </cell>
          <cell r="BC5748" t="e">
            <v>#N/A</v>
          </cell>
        </row>
        <row r="5749">
          <cell r="G5749" t="str">
            <v>FALTA</v>
          </cell>
          <cell r="H5749" t="str">
            <v>006322</v>
          </cell>
          <cell r="AP5749" t="str">
            <v>PA</v>
          </cell>
          <cell r="AQ5749">
            <v>269.75</v>
          </cell>
          <cell r="AR5749">
            <v>9.7500000000000003E-2</v>
          </cell>
          <cell r="AS5749">
            <v>565.80062499999997</v>
          </cell>
          <cell r="BA5749" t="e">
            <v>#N/A</v>
          </cell>
          <cell r="BC5749" t="e">
            <v>#N/A</v>
          </cell>
        </row>
        <row r="5750">
          <cell r="G5750" t="str">
            <v>FALTA</v>
          </cell>
          <cell r="H5750" t="str">
            <v>006322</v>
          </cell>
          <cell r="AP5750" t="str">
            <v>PA</v>
          </cell>
          <cell r="AQ5750">
            <v>286.89999999999998</v>
          </cell>
          <cell r="AR5750">
            <v>9.7500000000000003E-2</v>
          </cell>
          <cell r="AS5750">
            <v>601.77274999999997</v>
          </cell>
          <cell r="BA5750" t="e">
            <v>#N/A</v>
          </cell>
          <cell r="BC5750" t="e">
            <v>#N/A</v>
          </cell>
        </row>
        <row r="5751">
          <cell r="G5751" t="str">
            <v>FALTA</v>
          </cell>
          <cell r="H5751" t="str">
            <v>006322</v>
          </cell>
          <cell r="AP5751" t="str">
            <v>PA</v>
          </cell>
          <cell r="AQ5751">
            <v>506.97</v>
          </cell>
          <cell r="AR5751">
            <v>9.7500000000000003E-2</v>
          </cell>
          <cell r="AS5751">
            <v>556.39957500000003</v>
          </cell>
          <cell r="BA5751" t="e">
            <v>#N/A</v>
          </cell>
          <cell r="BC5751" t="e">
            <v>#N/A</v>
          </cell>
        </row>
        <row r="5752">
          <cell r="G5752" t="str">
            <v>FALTA</v>
          </cell>
          <cell r="H5752" t="str">
            <v>006322</v>
          </cell>
          <cell r="AP5752" t="str">
            <v>PA</v>
          </cell>
          <cell r="AQ5752">
            <v>692.07</v>
          </cell>
          <cell r="AR5752">
            <v>9.7500000000000003E-2</v>
          </cell>
          <cell r="AS5752">
            <v>759.54682500000001</v>
          </cell>
          <cell r="BA5752" t="e">
            <v>#N/A</v>
          </cell>
          <cell r="BC5752" t="e">
            <v>#N/A</v>
          </cell>
        </row>
        <row r="5753">
          <cell r="G5753" t="str">
            <v>RETIRADO</v>
          </cell>
          <cell r="H5753" t="str">
            <v>006322</v>
          </cell>
          <cell r="AP5753" t="str">
            <v>PA</v>
          </cell>
          <cell r="AQ5753">
            <v>0</v>
          </cell>
          <cell r="AR5753">
            <v>0</v>
          </cell>
          <cell r="AS5753">
            <v>0</v>
          </cell>
          <cell r="BA5753" t="e">
            <v>#N/A</v>
          </cell>
          <cell r="BC5753" t="e">
            <v>#N/A</v>
          </cell>
        </row>
        <row r="5754">
          <cell r="G5754" t="str">
            <v>FALTA</v>
          </cell>
          <cell r="H5754" t="str">
            <v>006322</v>
          </cell>
          <cell r="AP5754" t="str">
            <v>PA</v>
          </cell>
          <cell r="AQ5754">
            <v>692.07</v>
          </cell>
          <cell r="AR5754">
            <v>9.7500000000000003E-2</v>
          </cell>
          <cell r="AS5754">
            <v>759.54682500000001</v>
          </cell>
          <cell r="BA5754" t="e">
            <v>#N/A</v>
          </cell>
          <cell r="BC5754" t="e">
            <v>#N/A</v>
          </cell>
        </row>
        <row r="5755">
          <cell r="G5755" t="str">
            <v>FALTA</v>
          </cell>
          <cell r="H5755" t="str">
            <v>006322</v>
          </cell>
          <cell r="AP5755" t="str">
            <v>PA</v>
          </cell>
          <cell r="AQ5755">
            <v>767.38</v>
          </cell>
          <cell r="AR5755">
            <v>9.7500000000000003E-2</v>
          </cell>
          <cell r="AS5755">
            <v>842.19955000000004</v>
          </cell>
          <cell r="BA5755" t="e">
            <v>#N/A</v>
          </cell>
          <cell r="BC5755" t="e">
            <v>#N/A</v>
          </cell>
        </row>
        <row r="5756">
          <cell r="G5756" t="str">
            <v>FALTA</v>
          </cell>
          <cell r="H5756" t="str">
            <v>006322</v>
          </cell>
          <cell r="AP5756" t="str">
            <v>PA</v>
          </cell>
          <cell r="AQ5756">
            <v>97.35</v>
          </cell>
          <cell r="AR5756">
            <v>0</v>
          </cell>
          <cell r="AS5756">
            <v>97.35</v>
          </cell>
          <cell r="BA5756" t="e">
            <v>#N/A</v>
          </cell>
          <cell r="BC5756" t="e">
            <v>#N/A</v>
          </cell>
        </row>
        <row r="5757">
          <cell r="G5757" t="str">
            <v>FALTA</v>
          </cell>
          <cell r="H5757" t="str">
            <v>006322</v>
          </cell>
          <cell r="AP5757" t="str">
            <v>PA</v>
          </cell>
          <cell r="AQ5757">
            <v>272.66000000000003</v>
          </cell>
          <cell r="AR5757">
            <v>6.5000000000000002E-2</v>
          </cell>
          <cell r="AS5757">
            <v>290.38290000000001</v>
          </cell>
          <cell r="BA5757" t="str">
            <v>ELETRICA</v>
          </cell>
          <cell r="BC5757" t="e">
            <v>#N/A</v>
          </cell>
        </row>
        <row r="5758">
          <cell r="G5758" t="str">
            <v>FALTA</v>
          </cell>
          <cell r="H5758" t="str">
            <v>006322</v>
          </cell>
          <cell r="AP5758" t="str">
            <v>PA</v>
          </cell>
          <cell r="AQ5758">
            <v>2003.4</v>
          </cell>
          <cell r="AR5758">
            <v>6.5000000000000002E-2</v>
          </cell>
          <cell r="AS5758">
            <v>4137.0210000000006</v>
          </cell>
          <cell r="BA5758" t="e">
            <v>#N/A</v>
          </cell>
          <cell r="BC5758" t="e">
            <v>#N/A</v>
          </cell>
        </row>
        <row r="5759">
          <cell r="G5759" t="str">
            <v>FALTA</v>
          </cell>
          <cell r="H5759" t="str">
            <v>006322</v>
          </cell>
          <cell r="AP5759" t="str">
            <v>PA</v>
          </cell>
          <cell r="AQ5759">
            <v>242.05</v>
          </cell>
          <cell r="AR5759">
            <v>9.7500000000000003E-2</v>
          </cell>
          <cell r="AS5759">
            <v>507.69987500000002</v>
          </cell>
          <cell r="BA5759" t="e">
            <v>#N/A</v>
          </cell>
          <cell r="BC5759" t="e">
            <v>#N/A</v>
          </cell>
        </row>
        <row r="5760">
          <cell r="G5760" t="str">
            <v>FALTA</v>
          </cell>
          <cell r="H5760" t="str">
            <v>006322</v>
          </cell>
          <cell r="AP5760" t="str">
            <v>PA</v>
          </cell>
          <cell r="AQ5760">
            <v>185.88</v>
          </cell>
          <cell r="AR5760">
            <v>9.7500000000000003E-2</v>
          </cell>
          <cell r="AS5760">
            <v>204.0033</v>
          </cell>
          <cell r="BA5760" t="e">
            <v>#N/A</v>
          </cell>
          <cell r="BC5760" t="e">
            <v>#N/A</v>
          </cell>
        </row>
        <row r="5761">
          <cell r="G5761" t="str">
            <v>FALTA</v>
          </cell>
          <cell r="H5761" t="str">
            <v>006322</v>
          </cell>
          <cell r="AP5761" t="str">
            <v>PA</v>
          </cell>
          <cell r="AQ5761">
            <v>37.229999999999997</v>
          </cell>
          <cell r="AR5761">
            <v>9.7500000000000003E-2</v>
          </cell>
          <cell r="AS5761">
            <v>78.089924999999994</v>
          </cell>
          <cell r="BA5761" t="e">
            <v>#N/A</v>
          </cell>
          <cell r="BC5761" t="e">
            <v>#N/A</v>
          </cell>
        </row>
        <row r="5762">
          <cell r="G5762" t="str">
            <v>FALTA</v>
          </cell>
          <cell r="H5762" t="str">
            <v>006322</v>
          </cell>
          <cell r="AP5762" t="str">
            <v>PA</v>
          </cell>
          <cell r="AQ5762">
            <v>2168.6799999999998</v>
          </cell>
          <cell r="AR5762">
            <v>9.7500000000000003E-2</v>
          </cell>
          <cell r="AS5762">
            <v>4548.8062999999993</v>
          </cell>
          <cell r="BA5762" t="str">
            <v>ELETRICA</v>
          </cell>
          <cell r="BC5762" t="e">
            <v>#N/A</v>
          </cell>
        </row>
        <row r="5763">
          <cell r="G5763" t="str">
            <v>FALTA</v>
          </cell>
          <cell r="H5763" t="str">
            <v>006322</v>
          </cell>
          <cell r="AP5763" t="str">
            <v>PA</v>
          </cell>
          <cell r="AQ5763">
            <v>27.95</v>
          </cell>
          <cell r="AR5763">
            <v>6.5000000000000002E-2</v>
          </cell>
          <cell r="AS5763">
            <v>85.666749999999993</v>
          </cell>
          <cell r="BA5763" t="e">
            <v>#N/A</v>
          </cell>
          <cell r="BC5763" t="e">
            <v>#N/A</v>
          </cell>
        </row>
        <row r="5764">
          <cell r="G5764" t="str">
            <v>FALTA</v>
          </cell>
          <cell r="H5764" t="str">
            <v>006322</v>
          </cell>
          <cell r="AP5764" t="str">
            <v>PA</v>
          </cell>
          <cell r="AQ5764">
            <v>34.380000000000003</v>
          </cell>
          <cell r="AR5764">
            <v>6.5000000000000002E-2</v>
          </cell>
          <cell r="AS5764">
            <v>208.51470000000003</v>
          </cell>
          <cell r="BA5764" t="e">
            <v>#N/A</v>
          </cell>
          <cell r="BC5764" t="e">
            <v>#N/A</v>
          </cell>
        </row>
        <row r="5765">
          <cell r="G5765" t="str">
            <v>FALTA</v>
          </cell>
          <cell r="H5765" t="str">
            <v>006322</v>
          </cell>
          <cell r="AP5765" t="str">
            <v>PA</v>
          </cell>
          <cell r="AQ5765">
            <v>48.61</v>
          </cell>
          <cell r="AR5765">
            <v>6.5000000000000002E-2</v>
          </cell>
          <cell r="AS5765">
            <v>51.769649999999999</v>
          </cell>
          <cell r="BA5765" t="e">
            <v>#N/A</v>
          </cell>
          <cell r="BC5765" t="e">
            <v>#N/A</v>
          </cell>
        </row>
        <row r="5766">
          <cell r="G5766" t="str">
            <v>FALTA</v>
          </cell>
          <cell r="H5766" t="str">
            <v>006322</v>
          </cell>
          <cell r="AP5766" t="str">
            <v>PA</v>
          </cell>
          <cell r="AQ5766">
            <v>147.74</v>
          </cell>
          <cell r="AR5766">
            <v>3.2500000000000001E-2</v>
          </cell>
          <cell r="AS5766">
            <v>152.54155</v>
          </cell>
          <cell r="BA5766" t="str">
            <v>ELETRICA</v>
          </cell>
          <cell r="BC5766" t="e">
            <v>#N/A</v>
          </cell>
        </row>
        <row r="5767">
          <cell r="G5767" t="str">
            <v>SEPARADO</v>
          </cell>
          <cell r="H5767" t="str">
            <v>006322</v>
          </cell>
          <cell r="AP5767" t="str">
            <v>PA</v>
          </cell>
          <cell r="AQ5767">
            <v>153.01</v>
          </cell>
          <cell r="AS5767">
            <v>153.01</v>
          </cell>
          <cell r="BA5767" t="e">
            <v>#N/A</v>
          </cell>
        </row>
        <row r="5768">
          <cell r="G5768" t="str">
            <v>FALTA</v>
          </cell>
          <cell r="H5768" t="str">
            <v>006322</v>
          </cell>
          <cell r="AP5768" t="str">
            <v>PA</v>
          </cell>
          <cell r="AQ5768">
            <v>74.849999999999994</v>
          </cell>
          <cell r="AR5768">
            <v>9.7500000000000003E-2</v>
          </cell>
          <cell r="AS5768">
            <v>82.147874999999999</v>
          </cell>
          <cell r="BA5768" t="str">
            <v>ELETRICA</v>
          </cell>
          <cell r="BC5768" t="e">
            <v>#N/A</v>
          </cell>
        </row>
        <row r="5769">
          <cell r="G5769" t="str">
            <v>FALTA</v>
          </cell>
          <cell r="H5769" t="str">
            <v>006322</v>
          </cell>
          <cell r="AP5769" t="str">
            <v>PA</v>
          </cell>
          <cell r="AQ5769">
            <v>103.68</v>
          </cell>
          <cell r="AR5769">
            <v>3.2500000000000001E-2</v>
          </cell>
          <cell r="AS5769">
            <v>107.04960000000001</v>
          </cell>
          <cell r="BA5769" t="str">
            <v>ELETRICA</v>
          </cell>
          <cell r="BC5769" t="e">
            <v>#N/A</v>
          </cell>
        </row>
        <row r="5770">
          <cell r="G5770" t="str">
            <v>FALTA</v>
          </cell>
          <cell r="H5770" t="str">
            <v>006322</v>
          </cell>
          <cell r="AP5770" t="str">
            <v>PA</v>
          </cell>
          <cell r="AQ5770">
            <v>1002.14</v>
          </cell>
          <cell r="AR5770">
            <v>3.2500000000000001E-2</v>
          </cell>
          <cell r="AS5770">
            <v>1034.70955</v>
          </cell>
          <cell r="AU5770">
            <v>46258</v>
          </cell>
          <cell r="BA5770" t="str">
            <v>ELETRICA</v>
          </cell>
          <cell r="BC5770" t="e">
            <v>#N/A</v>
          </cell>
        </row>
        <row r="5771">
          <cell r="G5771" t="str">
            <v>FALTA</v>
          </cell>
          <cell r="H5771" t="str">
            <v>006322</v>
          </cell>
          <cell r="AP5771" t="str">
            <v>PA</v>
          </cell>
          <cell r="AQ5771">
            <v>1250</v>
          </cell>
          <cell r="AR5771">
            <v>0</v>
          </cell>
          <cell r="AS5771">
            <v>1250</v>
          </cell>
          <cell r="AU5771">
            <v>46258</v>
          </cell>
          <cell r="BA5771" t="e">
            <v>#N/A</v>
          </cell>
          <cell r="BC5771" t="e">
            <v>#N/A</v>
          </cell>
        </row>
        <row r="5772">
          <cell r="G5772" t="str">
            <v>FALTA</v>
          </cell>
          <cell r="H5772" t="str">
            <v>006322</v>
          </cell>
          <cell r="AP5772" t="str">
            <v>PA</v>
          </cell>
          <cell r="AQ5772">
            <v>2765.59</v>
          </cell>
          <cell r="AR5772">
            <v>0</v>
          </cell>
          <cell r="AS5772">
            <v>2765.59</v>
          </cell>
          <cell r="AU5772">
            <v>46272</v>
          </cell>
          <cell r="BA5772" t="str">
            <v>KANBAN</v>
          </cell>
          <cell r="BC5772" t="e">
            <v>#N/A</v>
          </cell>
        </row>
        <row r="5773">
          <cell r="G5773" t="str">
            <v>FALTA</v>
          </cell>
          <cell r="H5773" t="str">
            <v>006322</v>
          </cell>
          <cell r="AP5773" t="str">
            <v>PA</v>
          </cell>
          <cell r="AQ5773">
            <v>1027.72</v>
          </cell>
          <cell r="AR5773">
            <v>0</v>
          </cell>
          <cell r="AS5773">
            <v>1027.72</v>
          </cell>
          <cell r="AU5773">
            <v>46272</v>
          </cell>
          <cell r="BA5773" t="str">
            <v>ELETRICA</v>
          </cell>
          <cell r="BC5773" t="e">
            <v>#N/A</v>
          </cell>
        </row>
        <row r="5774">
          <cell r="G5774" t="str">
            <v>FALTA</v>
          </cell>
          <cell r="H5774" t="str">
            <v>006322</v>
          </cell>
          <cell r="AP5774" t="str">
            <v>PA</v>
          </cell>
          <cell r="AQ5774">
            <v>5.55</v>
          </cell>
          <cell r="AR5774">
            <v>9.7500000000000003E-2</v>
          </cell>
          <cell r="AS5774">
            <v>6.0911249999999999</v>
          </cell>
          <cell r="BA5774" t="str">
            <v>SHEET METAL</v>
          </cell>
          <cell r="BC5774" t="e">
            <v>#N/A</v>
          </cell>
        </row>
        <row r="5775">
          <cell r="G5775" t="str">
            <v>FALTA</v>
          </cell>
          <cell r="H5775" t="str">
            <v>006322</v>
          </cell>
          <cell r="AP5775" t="str">
            <v>PA</v>
          </cell>
          <cell r="AQ5775">
            <v>9.33</v>
          </cell>
          <cell r="AR5775">
            <v>9.7500000000000003E-2</v>
          </cell>
          <cell r="AS5775">
            <v>75.549675000000008</v>
          </cell>
          <cell r="BA5775" t="str">
            <v>ELETRICA</v>
          </cell>
          <cell r="BC5775" t="e">
            <v>#N/A</v>
          </cell>
        </row>
        <row r="5776">
          <cell r="G5776" t="str">
            <v>FALTA</v>
          </cell>
          <cell r="H5776" t="str">
            <v>006322</v>
          </cell>
          <cell r="AP5776" t="str">
            <v>PA</v>
          </cell>
          <cell r="AQ5776">
            <v>9.33</v>
          </cell>
          <cell r="AR5776">
            <v>9.7500000000000003E-2</v>
          </cell>
          <cell r="AS5776">
            <v>75.549675000000008</v>
          </cell>
          <cell r="BA5776" t="str">
            <v>ELETRICA</v>
          </cell>
          <cell r="BC5776" t="e">
            <v>#N/A</v>
          </cell>
        </row>
        <row r="5777">
          <cell r="G5777" t="str">
            <v>FALTA</v>
          </cell>
          <cell r="H5777" t="str">
            <v>006322</v>
          </cell>
          <cell r="AP5777" t="str">
            <v>PA</v>
          </cell>
          <cell r="AQ5777">
            <v>27.92</v>
          </cell>
          <cell r="AR5777">
            <v>0</v>
          </cell>
          <cell r="AS5777">
            <v>83.76</v>
          </cell>
          <cell r="BA5777" t="str">
            <v>ELETRICA</v>
          </cell>
          <cell r="BC5777" t="e">
            <v>#N/A</v>
          </cell>
        </row>
        <row r="5778">
          <cell r="G5778" t="str">
            <v>FALTA</v>
          </cell>
          <cell r="H5778" t="str">
            <v>006322</v>
          </cell>
          <cell r="AP5778" t="str">
            <v>PA</v>
          </cell>
          <cell r="AQ5778">
            <v>41.9</v>
          </cell>
          <cell r="AR5778">
            <v>9.7500000000000003E-2</v>
          </cell>
          <cell r="AS5778">
            <v>45.985250000000001</v>
          </cell>
          <cell r="BA5778" t="str">
            <v>ELETRICA</v>
          </cell>
          <cell r="BC5778" t="e">
            <v>#N/A</v>
          </cell>
        </row>
        <row r="5779">
          <cell r="G5779" t="str">
            <v>FALTA</v>
          </cell>
          <cell r="H5779" t="str">
            <v>006322</v>
          </cell>
          <cell r="AP5779" t="str">
            <v>PA</v>
          </cell>
          <cell r="AQ5779">
            <v>40.97</v>
          </cell>
          <cell r="AR5779">
            <v>9.7500000000000003E-2</v>
          </cell>
          <cell r="AS5779">
            <v>44.964574999999996</v>
          </cell>
          <cell r="BA5779" t="str">
            <v>ELETRICA</v>
          </cell>
          <cell r="BC5779" t="e">
            <v>#N/A</v>
          </cell>
        </row>
        <row r="5780">
          <cell r="G5780" t="str">
            <v>SEPARADO</v>
          </cell>
          <cell r="H5780" t="str">
            <v>006322</v>
          </cell>
          <cell r="AP5780" t="str">
            <v>PA</v>
          </cell>
          <cell r="AQ5780">
            <v>25.7</v>
          </cell>
          <cell r="AS5780">
            <v>25.7</v>
          </cell>
          <cell r="BA5780" t="str">
            <v>ELETRICA</v>
          </cell>
        </row>
        <row r="5781">
          <cell r="G5781" t="str">
            <v>SEPARADO</v>
          </cell>
          <cell r="H5781" t="str">
            <v>006322</v>
          </cell>
          <cell r="AP5781" t="str">
            <v>PA</v>
          </cell>
          <cell r="AQ5781">
            <v>108.79</v>
          </cell>
          <cell r="AS5781">
            <v>108.79</v>
          </cell>
          <cell r="BA5781" t="str">
            <v>ELETRICA</v>
          </cell>
        </row>
        <row r="5782">
          <cell r="G5782" t="str">
            <v>FALTA</v>
          </cell>
          <cell r="H5782" t="str">
            <v>006322</v>
          </cell>
          <cell r="AP5782" t="str">
            <v>PA</v>
          </cell>
          <cell r="AQ5782">
            <v>55.5</v>
          </cell>
          <cell r="AR5782">
            <v>9.7500000000000003E-2</v>
          </cell>
          <cell r="AS5782">
            <v>171.91125</v>
          </cell>
          <cell r="BA5782" t="str">
            <v>ELETRICA</v>
          </cell>
          <cell r="BC5782" t="e">
            <v>#N/A</v>
          </cell>
        </row>
        <row r="5783">
          <cell r="G5783" t="str">
            <v>FALTA</v>
          </cell>
          <cell r="H5783" t="str">
            <v>006322</v>
          </cell>
          <cell r="AP5783" t="str">
            <v>PA</v>
          </cell>
          <cell r="AQ5783">
            <v>98</v>
          </cell>
          <cell r="AR5783">
            <v>0</v>
          </cell>
          <cell r="AS5783">
            <v>98</v>
          </cell>
          <cell r="AU5783">
            <v>46265</v>
          </cell>
          <cell r="BA5783" t="str">
            <v>ELETRICA</v>
          </cell>
          <cell r="BC5783" t="e">
            <v>#N/A</v>
          </cell>
        </row>
        <row r="5784">
          <cell r="G5784" t="str">
            <v>SEPARADO</v>
          </cell>
          <cell r="H5784" t="str">
            <v>006322</v>
          </cell>
          <cell r="AP5784" t="str">
            <v>PA</v>
          </cell>
          <cell r="AQ5784">
            <v>82.454299999999989</v>
          </cell>
          <cell r="AS5784">
            <v>82.454299999999989</v>
          </cell>
          <cell r="BA5784" t="str">
            <v>ELETRICA</v>
          </cell>
        </row>
        <row r="5785">
          <cell r="G5785" t="str">
            <v>FALTA</v>
          </cell>
          <cell r="H5785" t="str">
            <v>006322</v>
          </cell>
          <cell r="AP5785" t="str">
            <v>PA</v>
          </cell>
          <cell r="AQ5785">
            <v>195.84</v>
          </cell>
          <cell r="AR5785">
            <v>9.5000000000000001E-2</v>
          </cell>
          <cell r="AS5785">
            <v>214.44480000000001</v>
          </cell>
          <cell r="BA5785" t="e">
            <v>#N/A</v>
          </cell>
          <cell r="BC5785" t="e">
            <v>#N/A</v>
          </cell>
        </row>
        <row r="5786">
          <cell r="G5786" t="str">
            <v>SEPARADO</v>
          </cell>
          <cell r="H5786" t="str">
            <v>006322</v>
          </cell>
          <cell r="AP5786" t="str">
            <v>PA</v>
          </cell>
          <cell r="AQ5786">
            <v>56.28</v>
          </cell>
          <cell r="AS5786">
            <v>112.56</v>
          </cell>
          <cell r="BA5786" t="str">
            <v>ELETRICA</v>
          </cell>
          <cell r="BC5786" t="e">
            <v>#N/A</v>
          </cell>
        </row>
        <row r="5787">
          <cell r="G5787" t="str">
            <v>SEPARADO</v>
          </cell>
          <cell r="H5787" t="str">
            <v>006322</v>
          </cell>
          <cell r="AP5787" t="str">
            <v>PA</v>
          </cell>
          <cell r="AQ5787">
            <v>56.28</v>
          </cell>
          <cell r="AS5787">
            <v>56.28</v>
          </cell>
          <cell r="BA5787" t="str">
            <v>ELETRICA</v>
          </cell>
          <cell r="BC5787" t="e">
            <v>#N/A</v>
          </cell>
        </row>
        <row r="5788">
          <cell r="G5788" t="str">
            <v>FALTA</v>
          </cell>
          <cell r="H5788" t="str">
            <v>006322</v>
          </cell>
          <cell r="AP5788" t="str">
            <v>PA</v>
          </cell>
          <cell r="AQ5788">
            <v>167.83341999999999</v>
          </cell>
          <cell r="AR5788">
            <v>3.2500000000000001E-2</v>
          </cell>
          <cell r="AS5788">
            <v>2019.4556261499999</v>
          </cell>
          <cell r="AU5788">
            <v>46265</v>
          </cell>
          <cell r="BA5788" t="str">
            <v>ELETRICA</v>
          </cell>
          <cell r="BC5788" t="e">
            <v>#N/A</v>
          </cell>
        </row>
        <row r="5789">
          <cell r="G5789" t="str">
            <v>FALTA</v>
          </cell>
          <cell r="H5789" t="str">
            <v>006322</v>
          </cell>
          <cell r="AP5789" t="str">
            <v>PA</v>
          </cell>
          <cell r="AQ5789">
            <v>332.85867000000002</v>
          </cell>
          <cell r="AR5789">
            <v>3.2500000000000001E-2</v>
          </cell>
          <cell r="AS5789">
            <v>2007.969926775</v>
          </cell>
          <cell r="AU5789">
            <v>46265</v>
          </cell>
          <cell r="BA5789" t="e">
            <v>#N/A</v>
          </cell>
          <cell r="BC5789" t="e">
            <v>#N/A</v>
          </cell>
        </row>
        <row r="5790">
          <cell r="G5790" t="str">
            <v>FALTA</v>
          </cell>
          <cell r="H5790" t="str">
            <v>006322</v>
          </cell>
          <cell r="AP5790" t="str">
            <v>PA</v>
          </cell>
          <cell r="AQ5790">
            <v>23.58</v>
          </cell>
          <cell r="AR5790">
            <v>9.7500000000000003E-2</v>
          </cell>
          <cell r="AS5790">
            <v>379.57905</v>
          </cell>
          <cell r="BA5790" t="e">
            <v>#N/A</v>
          </cell>
          <cell r="BC5790" t="e">
            <v>#N/A</v>
          </cell>
        </row>
        <row r="5791">
          <cell r="G5791" t="str">
            <v>FALTA</v>
          </cell>
          <cell r="H5791" t="str">
            <v>006322</v>
          </cell>
          <cell r="AP5791" t="str">
            <v>PA</v>
          </cell>
          <cell r="AQ5791">
            <v>13.2</v>
          </cell>
          <cell r="AR5791">
            <v>3.2500000000000001E-2</v>
          </cell>
          <cell r="AS5791">
            <v>211.62899999999999</v>
          </cell>
          <cell r="BA5791" t="e">
            <v>#N/A</v>
          </cell>
          <cell r="BC5791" t="e">
            <v>#N/A</v>
          </cell>
        </row>
        <row r="5792">
          <cell r="G5792" t="str">
            <v>FALTA</v>
          </cell>
          <cell r="H5792" t="str">
            <v>006322</v>
          </cell>
          <cell r="AP5792" t="str">
            <v>PA</v>
          </cell>
          <cell r="AQ5792">
            <v>20.010000000000002</v>
          </cell>
          <cell r="AR5792">
            <v>9.7500000000000003E-2</v>
          </cell>
          <cell r="AS5792">
            <v>102.00097500000001</v>
          </cell>
          <cell r="BA5792" t="e">
            <v>#N/A</v>
          </cell>
          <cell r="BC5792" t="e">
            <v>#N/A</v>
          </cell>
        </row>
        <row r="5793">
          <cell r="G5793" t="str">
            <v>FALTA</v>
          </cell>
          <cell r="H5793" t="str">
            <v>006322</v>
          </cell>
          <cell r="AP5793" t="str">
            <v>PA</v>
          </cell>
          <cell r="AQ5793">
            <v>1.62</v>
          </cell>
          <cell r="AR5793">
            <v>9.7500000000000003E-2</v>
          </cell>
          <cell r="AS5793">
            <v>8.257950000000001</v>
          </cell>
          <cell r="BA5793" t="e">
            <v>#N/A</v>
          </cell>
          <cell r="BC5793" t="e">
            <v>#N/A</v>
          </cell>
        </row>
        <row r="5794">
          <cell r="G5794" t="str">
            <v>FALTA</v>
          </cell>
          <cell r="H5794" t="str">
            <v>006322</v>
          </cell>
          <cell r="AP5794" t="str">
            <v>PA</v>
          </cell>
          <cell r="AQ5794">
            <v>14.91</v>
          </cell>
          <cell r="AR5794">
            <v>3.2500000000000001E-2</v>
          </cell>
          <cell r="AS5794">
            <v>75.034575000000004</v>
          </cell>
          <cell r="BA5794" t="e">
            <v>#N/A</v>
          </cell>
          <cell r="BC5794" t="e">
            <v>#N/A</v>
          </cell>
        </row>
        <row r="5795">
          <cell r="G5795" t="str">
            <v>FALTA</v>
          </cell>
          <cell r="H5795" t="str">
            <v>006322</v>
          </cell>
          <cell r="AP5795" t="str">
            <v>PA</v>
          </cell>
          <cell r="AQ5795">
            <v>43.17</v>
          </cell>
          <cell r="AR5795">
            <v>6.5000000000000002E-2</v>
          </cell>
          <cell r="AS5795">
            <v>218.65605000000002</v>
          </cell>
          <cell r="BA5795" t="e">
            <v>#N/A</v>
          </cell>
          <cell r="BC5795" t="e">
            <v>#N/A</v>
          </cell>
        </row>
        <row r="5796">
          <cell r="G5796" t="str">
            <v>FALTA</v>
          </cell>
          <cell r="H5796" t="str">
            <v>006322</v>
          </cell>
          <cell r="AP5796" t="str">
            <v>PA</v>
          </cell>
          <cell r="AQ5796">
            <v>18.78</v>
          </cell>
          <cell r="AR5796">
            <v>9.7500000000000003E-2</v>
          </cell>
          <cell r="AS5796">
            <v>58.171050000000001</v>
          </cell>
          <cell r="BA5796" t="e">
            <v>#N/A</v>
          </cell>
          <cell r="BC5796" t="e">
            <v>#N/A</v>
          </cell>
        </row>
        <row r="5797">
          <cell r="G5797" t="str">
            <v>FALTA</v>
          </cell>
          <cell r="H5797" t="str">
            <v>006322</v>
          </cell>
          <cell r="AP5797" t="str">
            <v>PA</v>
          </cell>
          <cell r="AQ5797">
            <v>2.19</v>
          </cell>
          <cell r="AR5797">
            <v>9.7500000000000003E-2</v>
          </cell>
          <cell r="AS5797">
            <v>6.783525</v>
          </cell>
          <cell r="BA5797" t="e">
            <v>#N/A</v>
          </cell>
          <cell r="BC5797" t="e">
            <v>#N/A</v>
          </cell>
        </row>
        <row r="5798">
          <cell r="G5798" t="str">
            <v>FALTA</v>
          </cell>
          <cell r="H5798" t="str">
            <v>006322</v>
          </cell>
          <cell r="AP5798" t="str">
            <v>PA</v>
          </cell>
          <cell r="AQ5798">
            <v>39.21</v>
          </cell>
          <cell r="AR5798">
            <v>3.2500000000000001E-2</v>
          </cell>
          <cell r="AS5798">
            <v>118.904325</v>
          </cell>
          <cell r="BA5798" t="e">
            <v>#N/A</v>
          </cell>
          <cell r="BC5798" t="e">
            <v>#N/A</v>
          </cell>
        </row>
        <row r="5799">
          <cell r="G5799" t="str">
            <v>FALTA</v>
          </cell>
          <cell r="H5799" t="str">
            <v>006322</v>
          </cell>
          <cell r="AP5799" t="str">
            <v>PA</v>
          </cell>
          <cell r="AQ5799">
            <v>43.17</v>
          </cell>
          <cell r="AR5799">
            <v>6.5000000000000002E-2</v>
          </cell>
          <cell r="AS5799">
            <v>132.31604999999999</v>
          </cell>
          <cell r="BA5799" t="e">
            <v>#N/A</v>
          </cell>
          <cell r="BC5799" t="e">
            <v>#N/A</v>
          </cell>
        </row>
        <row r="5800">
          <cell r="G5800" t="str">
            <v>FALTA</v>
          </cell>
          <cell r="H5800" t="str">
            <v>006322</v>
          </cell>
          <cell r="AP5800" t="str">
            <v>PA</v>
          </cell>
          <cell r="AQ5800">
            <v>20.010000000000002</v>
          </cell>
          <cell r="AR5800">
            <v>9.7500000000000003E-2</v>
          </cell>
          <cell r="AS5800">
            <v>21.960975000000001</v>
          </cell>
          <cell r="BA5800" t="e">
            <v>#N/A</v>
          </cell>
          <cell r="BC5800" t="e">
            <v>#N/A</v>
          </cell>
        </row>
        <row r="5801">
          <cell r="G5801" t="str">
            <v>FALTA</v>
          </cell>
          <cell r="H5801" t="str">
            <v>006322</v>
          </cell>
          <cell r="AP5801" t="str">
            <v>PA</v>
          </cell>
          <cell r="AQ5801">
            <v>1.62</v>
          </cell>
          <cell r="AR5801">
            <v>9.7500000000000003E-2</v>
          </cell>
          <cell r="AS5801">
            <v>1.7779500000000001</v>
          </cell>
          <cell r="BA5801" t="e">
            <v>#N/A</v>
          </cell>
          <cell r="BC5801" t="e">
            <v>#N/A</v>
          </cell>
        </row>
        <row r="5802">
          <cell r="G5802" t="str">
            <v>FALTA</v>
          </cell>
          <cell r="H5802" t="str">
            <v>006322</v>
          </cell>
          <cell r="AP5802" t="str">
            <v>PA</v>
          </cell>
          <cell r="AQ5802">
            <v>39.74</v>
          </cell>
          <cell r="AR5802">
            <v>3.2500000000000001E-2</v>
          </cell>
          <cell r="AS5802">
            <v>41.031550000000003</v>
          </cell>
          <cell r="BA5802" t="e">
            <v>#N/A</v>
          </cell>
          <cell r="BC5802" t="e">
            <v>#N/A</v>
          </cell>
        </row>
        <row r="5803">
          <cell r="G5803" t="str">
            <v>SEPARADO</v>
          </cell>
          <cell r="H5803" t="str">
            <v>006322</v>
          </cell>
          <cell r="AP5803" t="str">
            <v>PA</v>
          </cell>
          <cell r="AQ5803">
            <v>45.980000000000004</v>
          </cell>
          <cell r="AS5803">
            <v>45.980000000000004</v>
          </cell>
          <cell r="BA5803" t="e">
            <v>#N/A</v>
          </cell>
        </row>
        <row r="5804">
          <cell r="G5804" t="str">
            <v>SEPARADO</v>
          </cell>
          <cell r="H5804" t="str">
            <v>006322</v>
          </cell>
          <cell r="AP5804" t="str">
            <v>PA</v>
          </cell>
          <cell r="AQ5804">
            <v>19.11</v>
          </cell>
          <cell r="AS5804">
            <v>19.11</v>
          </cell>
          <cell r="BA5804" t="e">
            <v>#N/A</v>
          </cell>
        </row>
        <row r="5805">
          <cell r="G5805" t="str">
            <v>SEPARADO</v>
          </cell>
          <cell r="H5805" t="str">
            <v>006322</v>
          </cell>
          <cell r="AP5805" t="str">
            <v>PA</v>
          </cell>
          <cell r="AQ5805">
            <v>2.4</v>
          </cell>
          <cell r="AS5805">
            <v>2.4</v>
          </cell>
          <cell r="BA5805" t="e">
            <v>#N/A</v>
          </cell>
        </row>
        <row r="5806">
          <cell r="G5806" t="str">
            <v>SEPARADO</v>
          </cell>
          <cell r="H5806" t="str">
            <v>006322</v>
          </cell>
          <cell r="AP5806" t="str">
            <v>PA</v>
          </cell>
          <cell r="AQ5806">
            <v>25.06</v>
          </cell>
          <cell r="AR5806">
            <v>0</v>
          </cell>
          <cell r="AS5806">
            <v>25.06</v>
          </cell>
          <cell r="BA5806" t="e">
            <v>#N/A</v>
          </cell>
          <cell r="BC5806" t="e">
            <v>#N/A</v>
          </cell>
        </row>
        <row r="5807">
          <cell r="G5807" t="str">
            <v>FALTA</v>
          </cell>
          <cell r="H5807" t="str">
            <v>006322</v>
          </cell>
          <cell r="AP5807" t="str">
            <v>PA</v>
          </cell>
          <cell r="AQ5807">
            <v>43.17</v>
          </cell>
          <cell r="AR5807">
            <v>6.5000000000000002E-2</v>
          </cell>
          <cell r="AS5807">
            <v>45.976050000000001</v>
          </cell>
          <cell r="BA5807" t="e">
            <v>#N/A</v>
          </cell>
          <cell r="BC5807" t="e">
            <v>#N/A</v>
          </cell>
        </row>
        <row r="5808">
          <cell r="G5808" t="str">
            <v>FALTA</v>
          </cell>
          <cell r="H5808" t="str">
            <v>006322</v>
          </cell>
          <cell r="AP5808" t="str">
            <v>PA</v>
          </cell>
          <cell r="AQ5808">
            <v>18.78</v>
          </cell>
          <cell r="AR5808">
            <v>9.7500000000000003E-2</v>
          </cell>
          <cell r="AS5808">
            <v>39.39105</v>
          </cell>
          <cell r="BA5808" t="e">
            <v>#N/A</v>
          </cell>
          <cell r="BC5808" t="e">
            <v>#N/A</v>
          </cell>
        </row>
        <row r="5809">
          <cell r="G5809" t="str">
            <v>FALTA</v>
          </cell>
          <cell r="H5809" t="str">
            <v>006322</v>
          </cell>
          <cell r="AP5809" t="str">
            <v>PA</v>
          </cell>
          <cell r="AQ5809">
            <v>2.19</v>
          </cell>
          <cell r="AR5809">
            <v>9.7500000000000003E-2</v>
          </cell>
          <cell r="AS5809">
            <v>4.5935249999999996</v>
          </cell>
          <cell r="BA5809" t="e">
            <v>#N/A</v>
          </cell>
          <cell r="BC5809" t="e">
            <v>#N/A</v>
          </cell>
        </row>
        <row r="5810">
          <cell r="G5810" t="str">
            <v>SEPARADO</v>
          </cell>
          <cell r="H5810" t="str">
            <v>006322</v>
          </cell>
          <cell r="AP5810" t="str">
            <v>PA</v>
          </cell>
          <cell r="AQ5810">
            <v>22.76</v>
          </cell>
          <cell r="AS5810">
            <v>45.52</v>
          </cell>
          <cell r="BA5810" t="e">
            <v>#N/A</v>
          </cell>
        </row>
        <row r="5811">
          <cell r="G5811" t="str">
            <v>FALTA</v>
          </cell>
          <cell r="H5811" t="str">
            <v>006322</v>
          </cell>
          <cell r="AP5811" t="str">
            <v>PA</v>
          </cell>
          <cell r="AQ5811">
            <v>43.17</v>
          </cell>
          <cell r="AR5811">
            <v>6.5000000000000002E-2</v>
          </cell>
          <cell r="AS5811">
            <v>89.146050000000002</v>
          </cell>
          <cell r="BA5811" t="e">
            <v>#N/A</v>
          </cell>
          <cell r="BC5811" t="e">
            <v>#N/A</v>
          </cell>
        </row>
        <row r="5812">
          <cell r="G5812" t="str">
            <v>FALTA</v>
          </cell>
          <cell r="H5812" t="str">
            <v>006322</v>
          </cell>
          <cell r="AP5812" t="str">
            <v>PA</v>
          </cell>
          <cell r="AQ5812">
            <v>18.78</v>
          </cell>
          <cell r="AR5812">
            <v>9.7500000000000003E-2</v>
          </cell>
          <cell r="AS5812">
            <v>76.951050000000009</v>
          </cell>
          <cell r="BA5812" t="e">
            <v>#N/A</v>
          </cell>
          <cell r="BC5812" t="e">
            <v>#N/A</v>
          </cell>
        </row>
        <row r="5813">
          <cell r="G5813" t="str">
            <v>FALTA</v>
          </cell>
          <cell r="H5813" t="str">
            <v>006322</v>
          </cell>
          <cell r="AP5813" t="str">
            <v>PA</v>
          </cell>
          <cell r="AQ5813">
            <v>2.19</v>
          </cell>
          <cell r="AR5813">
            <v>9.7500000000000003E-2</v>
          </cell>
          <cell r="AS5813">
            <v>8.9735250000000004</v>
          </cell>
          <cell r="BA5813" t="e">
            <v>#N/A</v>
          </cell>
          <cell r="BC5813" t="e">
            <v>#N/A</v>
          </cell>
        </row>
        <row r="5814">
          <cell r="G5814" t="str">
            <v>FALTA</v>
          </cell>
          <cell r="H5814" t="str">
            <v>006322</v>
          </cell>
          <cell r="AP5814" t="str">
            <v>PA</v>
          </cell>
          <cell r="AQ5814">
            <v>41.41</v>
          </cell>
          <cell r="AR5814">
            <v>3.2500000000000001E-2</v>
          </cell>
          <cell r="AS5814">
            <v>166.98582499999998</v>
          </cell>
          <cell r="BA5814" t="e">
            <v>#N/A</v>
          </cell>
          <cell r="BC5814" t="e">
            <v>#N/A</v>
          </cell>
        </row>
        <row r="5815">
          <cell r="G5815" t="str">
            <v>FALTA</v>
          </cell>
          <cell r="H5815" t="str">
            <v>006322</v>
          </cell>
          <cell r="AP5815" t="str">
            <v>PA</v>
          </cell>
          <cell r="AQ5815">
            <v>43.17</v>
          </cell>
          <cell r="AR5815">
            <v>6.5000000000000002E-2</v>
          </cell>
          <cell r="AS5815">
            <v>175.48605000000001</v>
          </cell>
          <cell r="BA5815" t="e">
            <v>#N/A</v>
          </cell>
          <cell r="BC5815" t="e">
            <v>#N/A</v>
          </cell>
        </row>
        <row r="5816">
          <cell r="G5816" t="str">
            <v>FALTA</v>
          </cell>
          <cell r="H5816" t="str">
            <v>006322</v>
          </cell>
          <cell r="AP5816" t="str">
            <v>PA</v>
          </cell>
          <cell r="AQ5816">
            <v>182</v>
          </cell>
          <cell r="AR5816">
            <v>6.5000000000000002E-2</v>
          </cell>
          <cell r="AS5816">
            <v>193.83</v>
          </cell>
          <cell r="AU5816">
            <v>46272</v>
          </cell>
          <cell r="BA5816" t="str">
            <v>ELETRICA</v>
          </cell>
          <cell r="BC5816" t="e">
            <v>#N/A</v>
          </cell>
        </row>
        <row r="5817">
          <cell r="G5817" t="str">
            <v>SEPARADO</v>
          </cell>
          <cell r="H5817" t="str">
            <v>006322</v>
          </cell>
          <cell r="AP5817" t="str">
            <v>PA</v>
          </cell>
          <cell r="AQ5817">
            <v>4.59</v>
          </cell>
          <cell r="AS5817">
            <v>4.59</v>
          </cell>
          <cell r="BA5817" t="str">
            <v>MECANICA</v>
          </cell>
        </row>
        <row r="5818">
          <cell r="G5818" t="str">
            <v>FALTA</v>
          </cell>
          <cell r="H5818" t="str">
            <v>006322</v>
          </cell>
          <cell r="AP5818" t="str">
            <v>PA</v>
          </cell>
          <cell r="AQ5818">
            <v>875.25</v>
          </cell>
          <cell r="AR5818">
            <v>0</v>
          </cell>
          <cell r="AS5818">
            <v>875.25</v>
          </cell>
          <cell r="BA5818" t="e">
            <v>#N/A</v>
          </cell>
          <cell r="BC5818" t="e">
            <v>#N/A</v>
          </cell>
        </row>
        <row r="5819">
          <cell r="G5819" t="str">
            <v>FALTA</v>
          </cell>
          <cell r="H5819" t="str">
            <v>006322</v>
          </cell>
          <cell r="AP5819" t="str">
            <v>PA</v>
          </cell>
          <cell r="AQ5819">
            <v>794.35</v>
          </cell>
          <cell r="AR5819">
            <v>0</v>
          </cell>
          <cell r="AS5819">
            <v>794.35</v>
          </cell>
          <cell r="BA5819" t="e">
            <v>#N/A</v>
          </cell>
          <cell r="BC5819" t="e">
            <v>#N/A</v>
          </cell>
        </row>
        <row r="5820">
          <cell r="G5820" t="str">
            <v>FALTA</v>
          </cell>
          <cell r="H5820" t="str">
            <v>006322</v>
          </cell>
          <cell r="AP5820" t="str">
            <v>PA</v>
          </cell>
          <cell r="AQ5820">
            <v>337.79</v>
          </cell>
          <cell r="AR5820">
            <v>0</v>
          </cell>
          <cell r="AS5820">
            <v>337.79</v>
          </cell>
          <cell r="BA5820" t="e">
            <v>#N/A</v>
          </cell>
          <cell r="BC5820" t="e">
            <v>#N/A</v>
          </cell>
        </row>
        <row r="5821">
          <cell r="G5821" t="str">
            <v>FALTA</v>
          </cell>
          <cell r="H5821" t="str">
            <v>006322</v>
          </cell>
          <cell r="AP5821" t="str">
            <v>PA</v>
          </cell>
          <cell r="AQ5821">
            <v>650</v>
          </cell>
          <cell r="AR5821">
            <v>0</v>
          </cell>
          <cell r="AS5821">
            <v>650</v>
          </cell>
          <cell r="BA5821" t="e">
            <v>#N/A</v>
          </cell>
          <cell r="BC5821" t="e">
            <v>#N/A</v>
          </cell>
        </row>
        <row r="5822">
          <cell r="G5822" t="str">
            <v>SEPARADO</v>
          </cell>
          <cell r="H5822" t="str">
            <v>006322</v>
          </cell>
          <cell r="AP5822" t="str">
            <v>PA</v>
          </cell>
          <cell r="AQ5822">
            <v>0</v>
          </cell>
          <cell r="AS5822">
            <v>0</v>
          </cell>
          <cell r="BA5822" t="str">
            <v>MECANICA</v>
          </cell>
        </row>
        <row r="5823">
          <cell r="G5823" t="str">
            <v>SEPARADO</v>
          </cell>
          <cell r="H5823" t="str">
            <v>006322</v>
          </cell>
          <cell r="AP5823" t="str">
            <v>PA</v>
          </cell>
          <cell r="AQ5823">
            <v>107.65</v>
          </cell>
          <cell r="AS5823">
            <v>322.95000000000005</v>
          </cell>
          <cell r="BA5823" t="str">
            <v>MECANICA</v>
          </cell>
          <cell r="BC5823" t="e">
            <v>#N/A</v>
          </cell>
        </row>
        <row r="5824">
          <cell r="G5824" t="str">
            <v>SEPARADO</v>
          </cell>
          <cell r="H5824" t="str">
            <v>006322</v>
          </cell>
          <cell r="AP5824" t="str">
            <v>PA</v>
          </cell>
          <cell r="AQ5824">
            <v>101.28</v>
          </cell>
          <cell r="AS5824">
            <v>101.28</v>
          </cell>
          <cell r="BA5824" t="str">
            <v>SHEET METAL</v>
          </cell>
        </row>
        <row r="5825">
          <cell r="G5825" t="str">
            <v>SEPARADO</v>
          </cell>
          <cell r="H5825" t="str">
            <v>006322</v>
          </cell>
          <cell r="AP5825" t="str">
            <v>PA</v>
          </cell>
          <cell r="AQ5825">
            <v>3604.6</v>
          </cell>
          <cell r="AS5825">
            <v>14418.4</v>
          </cell>
          <cell r="BA5825" t="str">
            <v>MECANICA</v>
          </cell>
        </row>
        <row r="5826">
          <cell r="G5826" t="str">
            <v>SEPARADO</v>
          </cell>
          <cell r="H5826" t="str">
            <v>006322</v>
          </cell>
          <cell r="AP5826" t="str">
            <v>PA</v>
          </cell>
          <cell r="AQ5826">
            <v>4.5999999999999996</v>
          </cell>
          <cell r="AS5826">
            <v>9.1999999999999993</v>
          </cell>
          <cell r="BA5826" t="str">
            <v>MECANICA</v>
          </cell>
        </row>
        <row r="5827">
          <cell r="G5827" t="str">
            <v>SEPARADO</v>
          </cell>
          <cell r="H5827" t="str">
            <v>006322</v>
          </cell>
          <cell r="AP5827" t="str">
            <v>PA</v>
          </cell>
          <cell r="AQ5827">
            <v>52</v>
          </cell>
          <cell r="AS5827">
            <v>78</v>
          </cell>
          <cell r="BA5827" t="str">
            <v>KANBAN</v>
          </cell>
        </row>
        <row r="5828">
          <cell r="G5828" t="str">
            <v>FALTA</v>
          </cell>
          <cell r="H5828" t="str">
            <v>006322</v>
          </cell>
          <cell r="AP5828" t="str">
            <v>PA</v>
          </cell>
          <cell r="AQ5828">
            <v>95843.34</v>
          </cell>
          <cell r="AR5828">
            <v>0</v>
          </cell>
          <cell r="AS5828">
            <v>95843.34</v>
          </cell>
          <cell r="AU5828">
            <v>46251</v>
          </cell>
          <cell r="BA5828" t="str">
            <v>MOTOR</v>
          </cell>
          <cell r="BC5828" t="e">
            <v>#N/A</v>
          </cell>
        </row>
        <row r="5829">
          <cell r="G5829" t="str">
            <v>FALTA</v>
          </cell>
          <cell r="H5829" t="str">
            <v>006322</v>
          </cell>
          <cell r="AP5829" t="str">
            <v>PA</v>
          </cell>
          <cell r="AQ5829">
            <v>36124.537149999996</v>
          </cell>
          <cell r="AR5829">
            <v>0</v>
          </cell>
          <cell r="AS5829">
            <v>36124.537149999996</v>
          </cell>
          <cell r="AU5829">
            <v>46272</v>
          </cell>
          <cell r="BA5829" t="str">
            <v>ALTERNADOR</v>
          </cell>
          <cell r="BC5829" t="e">
            <v>#N/A</v>
          </cell>
        </row>
        <row r="5830">
          <cell r="G5830" t="str">
            <v>FALTA</v>
          </cell>
          <cell r="H5830" t="str">
            <v>006322</v>
          </cell>
          <cell r="AP5830" t="str">
            <v>PA</v>
          </cell>
          <cell r="AQ5830">
            <v>744.66</v>
          </cell>
          <cell r="AR5830">
            <v>6.5000000000000002E-2</v>
          </cell>
          <cell r="AS5830">
            <v>793.06290000000001</v>
          </cell>
          <cell r="AU5830">
            <v>46272</v>
          </cell>
          <cell r="BA5830" t="str">
            <v>MECANICA</v>
          </cell>
          <cell r="BC5830" t="e">
            <v>#N/A</v>
          </cell>
        </row>
        <row r="5831">
          <cell r="G5831" t="str">
            <v>FALTA</v>
          </cell>
          <cell r="H5831" t="str">
            <v>006322</v>
          </cell>
          <cell r="AP5831" t="str">
            <v>PA</v>
          </cell>
          <cell r="AQ5831">
            <v>900</v>
          </cell>
          <cell r="AR5831">
            <v>0</v>
          </cell>
          <cell r="AS5831">
            <v>900</v>
          </cell>
          <cell r="BA5831" t="e">
            <v>#N/A</v>
          </cell>
          <cell r="BC5831" t="e">
            <v>#N/A</v>
          </cell>
        </row>
        <row r="5832">
          <cell r="G5832" t="str">
            <v>FALTA</v>
          </cell>
          <cell r="H5832" t="str">
            <v>006322</v>
          </cell>
          <cell r="AP5832" t="str">
            <v>PA</v>
          </cell>
          <cell r="AQ5832">
            <v>900</v>
          </cell>
          <cell r="AR5832">
            <v>0</v>
          </cell>
          <cell r="AS5832">
            <v>900</v>
          </cell>
          <cell r="BA5832" t="e">
            <v>#N/A</v>
          </cell>
          <cell r="BC5832" t="e">
            <v>#N/A</v>
          </cell>
        </row>
        <row r="5833">
          <cell r="G5833" t="str">
            <v>SEPARADO</v>
          </cell>
          <cell r="H5833" t="str">
            <v>006322</v>
          </cell>
          <cell r="AP5833" t="str">
            <v>PA</v>
          </cell>
          <cell r="AQ5833">
            <v>935</v>
          </cell>
          <cell r="AS5833">
            <v>1870</v>
          </cell>
          <cell r="BA5833" t="str">
            <v>MECANICA</v>
          </cell>
        </row>
        <row r="5834">
          <cell r="G5834" t="str">
            <v>FALTA</v>
          </cell>
          <cell r="H5834" t="str">
            <v>006322</v>
          </cell>
          <cell r="AP5834" t="str">
            <v>PA</v>
          </cell>
          <cell r="AQ5834">
            <v>660</v>
          </cell>
          <cell r="AR5834">
            <v>0</v>
          </cell>
          <cell r="AS5834">
            <v>660</v>
          </cell>
          <cell r="BA5834" t="str">
            <v>SHEET METAL</v>
          </cell>
          <cell r="BC5834" t="e">
            <v>#N/A</v>
          </cell>
        </row>
        <row r="5835">
          <cell r="G5835" t="str">
            <v>FALTA</v>
          </cell>
          <cell r="H5835" t="str">
            <v>006322</v>
          </cell>
          <cell r="AP5835" t="str">
            <v>PA</v>
          </cell>
          <cell r="AQ5835">
            <v>679.78</v>
          </cell>
          <cell r="AR5835">
            <v>6.5000000000000002E-2</v>
          </cell>
          <cell r="AS5835">
            <v>723.96569999999997</v>
          </cell>
          <cell r="AU5835">
            <v>46251</v>
          </cell>
          <cell r="BA5835" t="str">
            <v>MECANICA</v>
          </cell>
          <cell r="BC5835" t="e">
            <v>#N/A</v>
          </cell>
        </row>
        <row r="5836">
          <cell r="G5836" t="str">
            <v>SEPARADO</v>
          </cell>
          <cell r="H5836" t="str">
            <v>006322</v>
          </cell>
          <cell r="AP5836" t="str">
            <v>PA</v>
          </cell>
          <cell r="AQ5836">
            <v>113</v>
          </cell>
          <cell r="AS5836">
            <v>113</v>
          </cell>
          <cell r="BA5836" t="str">
            <v>SHEET METAL</v>
          </cell>
        </row>
        <row r="5837">
          <cell r="G5837" t="str">
            <v>SEPARADO</v>
          </cell>
          <cell r="H5837" t="str">
            <v>006322</v>
          </cell>
          <cell r="AP5837" t="str">
            <v>PA</v>
          </cell>
          <cell r="AQ5837">
            <v>42.68</v>
          </cell>
          <cell r="AS5837">
            <v>85.36</v>
          </cell>
          <cell r="BA5837" t="str">
            <v>MECANICA</v>
          </cell>
        </row>
        <row r="5838">
          <cell r="G5838" t="str">
            <v>FALTA</v>
          </cell>
          <cell r="H5838" t="str">
            <v>006322</v>
          </cell>
          <cell r="AP5838" t="str">
            <v>PA</v>
          </cell>
          <cell r="AQ5838">
            <v>885.61</v>
          </cell>
          <cell r="AR5838">
            <v>6.5000000000000002E-2</v>
          </cell>
          <cell r="AS5838">
            <v>943.17465000000004</v>
          </cell>
          <cell r="AU5838">
            <v>46251</v>
          </cell>
          <cell r="BA5838" t="str">
            <v>MECANICA</v>
          </cell>
          <cell r="BC5838" t="e">
            <v>#N/A</v>
          </cell>
        </row>
        <row r="5839">
          <cell r="G5839" t="str">
            <v>SEPARADO</v>
          </cell>
          <cell r="H5839" t="str">
            <v>006322</v>
          </cell>
          <cell r="AP5839" t="str">
            <v>PA</v>
          </cell>
          <cell r="AQ5839">
            <v>8250</v>
          </cell>
          <cell r="AS5839">
            <v>8250</v>
          </cell>
          <cell r="BA5839" t="str">
            <v>BASE</v>
          </cell>
        </row>
        <row r="5840">
          <cell r="G5840" t="str">
            <v>SEPARADO</v>
          </cell>
          <cell r="H5840" t="str">
            <v>006322</v>
          </cell>
          <cell r="AP5840" t="str">
            <v>PA</v>
          </cell>
          <cell r="AQ5840">
            <v>350.17</v>
          </cell>
          <cell r="AS5840">
            <v>350.17</v>
          </cell>
          <cell r="BA5840" t="str">
            <v>SHEET METAL</v>
          </cell>
        </row>
        <row r="5841">
          <cell r="G5841" t="str">
            <v>SEPARADO</v>
          </cell>
          <cell r="H5841" t="str">
            <v>006322</v>
          </cell>
          <cell r="AP5841" t="str">
            <v>PA</v>
          </cell>
          <cell r="AQ5841">
            <v>297</v>
          </cell>
          <cell r="AS5841">
            <v>297</v>
          </cell>
          <cell r="BA5841" t="str">
            <v>SHEET METAL</v>
          </cell>
        </row>
        <row r="5842">
          <cell r="G5842" t="str">
            <v>FALTA</v>
          </cell>
          <cell r="H5842" t="str">
            <v>006322</v>
          </cell>
          <cell r="AP5842" t="str">
            <v>PA</v>
          </cell>
          <cell r="AQ5842">
            <v>144</v>
          </cell>
          <cell r="AR5842">
            <v>0</v>
          </cell>
          <cell r="AS5842">
            <v>144</v>
          </cell>
          <cell r="BA5842" t="e">
            <v>#N/A</v>
          </cell>
          <cell r="BC5842" t="e">
            <v>#N/A</v>
          </cell>
        </row>
        <row r="5843">
          <cell r="G5843" t="str">
            <v>SEPARADO</v>
          </cell>
          <cell r="H5843" t="str">
            <v>006322</v>
          </cell>
          <cell r="AP5843" t="str">
            <v>PA</v>
          </cell>
          <cell r="AQ5843">
            <v>397.98</v>
          </cell>
          <cell r="AS5843">
            <v>4775.76</v>
          </cell>
          <cell r="BA5843">
            <v>0</v>
          </cell>
        </row>
        <row r="5844">
          <cell r="G5844" t="str">
            <v>SEPARADO</v>
          </cell>
          <cell r="H5844" t="str">
            <v>006322</v>
          </cell>
          <cell r="AP5844" t="str">
            <v>PA</v>
          </cell>
          <cell r="AQ5844">
            <v>2069.65</v>
          </cell>
          <cell r="AS5844">
            <v>16557.2</v>
          </cell>
          <cell r="BA5844">
            <v>0</v>
          </cell>
        </row>
        <row r="5845">
          <cell r="G5845" t="str">
            <v>SEPARADO</v>
          </cell>
          <cell r="H5845" t="str">
            <v>006322</v>
          </cell>
          <cell r="AP5845" t="str">
            <v>PA</v>
          </cell>
          <cell r="AQ5845">
            <v>8.34</v>
          </cell>
          <cell r="AS5845">
            <v>8.34</v>
          </cell>
          <cell r="BA5845" t="str">
            <v>MECANICA</v>
          </cell>
          <cell r="BC5845" t="e">
            <v>#N/A</v>
          </cell>
        </row>
        <row r="5846">
          <cell r="G5846" t="str">
            <v>SEPARADO</v>
          </cell>
          <cell r="H5846" t="str">
            <v>006322</v>
          </cell>
          <cell r="AP5846" t="str">
            <v>PA</v>
          </cell>
          <cell r="AQ5846">
            <v>28.47</v>
          </cell>
          <cell r="AS5846">
            <v>56.94</v>
          </cell>
          <cell r="BA5846" t="str">
            <v>MECANICA</v>
          </cell>
        </row>
        <row r="5847">
          <cell r="G5847" t="str">
            <v>FALTA</v>
          </cell>
          <cell r="H5847" t="str">
            <v>006322</v>
          </cell>
          <cell r="AP5847" t="str">
            <v>PA</v>
          </cell>
          <cell r="AQ5847">
            <v>28.5</v>
          </cell>
          <cell r="AR5847">
            <v>0</v>
          </cell>
          <cell r="AS5847">
            <v>57</v>
          </cell>
          <cell r="AU5847">
            <v>46227</v>
          </cell>
          <cell r="BA5847" t="str">
            <v>MECANICA</v>
          </cell>
          <cell r="BC5847" t="e">
            <v>#N/A</v>
          </cell>
        </row>
        <row r="5848">
          <cell r="G5848" t="str">
            <v>SEPARADO</v>
          </cell>
          <cell r="H5848" t="str">
            <v>006322</v>
          </cell>
          <cell r="AP5848" t="str">
            <v>PA</v>
          </cell>
          <cell r="AQ5848">
            <v>0</v>
          </cell>
          <cell r="AS5848">
            <v>0</v>
          </cell>
          <cell r="BA5848" t="str">
            <v>MECANICA</v>
          </cell>
        </row>
        <row r="5849">
          <cell r="G5849" t="str">
            <v>SEPARADO</v>
          </cell>
          <cell r="H5849" t="str">
            <v>006322</v>
          </cell>
          <cell r="AP5849" t="str">
            <v>PA</v>
          </cell>
          <cell r="AQ5849">
            <v>110</v>
          </cell>
          <cell r="AS5849">
            <v>220</v>
          </cell>
          <cell r="BA5849" t="str">
            <v>MECANICA</v>
          </cell>
        </row>
        <row r="5850">
          <cell r="G5850" t="str">
            <v>SEPARADO</v>
          </cell>
          <cell r="H5850" t="str">
            <v>006322</v>
          </cell>
          <cell r="AP5850" t="str">
            <v>PA</v>
          </cell>
          <cell r="AQ5850">
            <v>114.13</v>
          </cell>
          <cell r="AS5850">
            <v>114.13</v>
          </cell>
          <cell r="BA5850" t="str">
            <v>MECANICA</v>
          </cell>
        </row>
        <row r="5851">
          <cell r="G5851" t="str">
            <v>SEPARADO</v>
          </cell>
          <cell r="H5851" t="str">
            <v>006322</v>
          </cell>
          <cell r="AP5851" t="str">
            <v>PA</v>
          </cell>
          <cell r="AQ5851">
            <v>101.2</v>
          </cell>
          <cell r="AS5851">
            <v>101.2</v>
          </cell>
          <cell r="BA5851" t="str">
            <v>MECANICA</v>
          </cell>
        </row>
        <row r="5852">
          <cell r="G5852" t="str">
            <v>SEPARADO</v>
          </cell>
          <cell r="H5852" t="str">
            <v>006322</v>
          </cell>
          <cell r="AP5852" t="str">
            <v>PA</v>
          </cell>
          <cell r="AQ5852">
            <v>0</v>
          </cell>
          <cell r="AS5852">
            <v>0</v>
          </cell>
          <cell r="BA5852">
            <v>0</v>
          </cell>
        </row>
        <row r="5853">
          <cell r="G5853" t="str">
            <v>FALTA</v>
          </cell>
          <cell r="H5853" t="str">
            <v>006322</v>
          </cell>
          <cell r="AP5853" t="str">
            <v>PA</v>
          </cell>
          <cell r="AQ5853">
            <v>88.15</v>
          </cell>
          <cell r="AR5853">
            <v>0</v>
          </cell>
          <cell r="AS5853">
            <v>88.15</v>
          </cell>
          <cell r="AU5853">
            <v>46265</v>
          </cell>
          <cell r="BA5853" t="str">
            <v>MECANICA</v>
          </cell>
          <cell r="BC5853" t="e">
            <v>#N/A</v>
          </cell>
        </row>
        <row r="5854">
          <cell r="G5854" t="str">
            <v>SEPARADO</v>
          </cell>
          <cell r="H5854" t="str">
            <v>006322</v>
          </cell>
          <cell r="AP5854" t="str">
            <v>PA</v>
          </cell>
          <cell r="AQ5854">
            <v>0.69</v>
          </cell>
          <cell r="AS5854">
            <v>8.2799999999999994</v>
          </cell>
          <cell r="BA5854" t="str">
            <v>KANBAN</v>
          </cell>
        </row>
        <row r="5855">
          <cell r="G5855" t="str">
            <v>SEPARADO</v>
          </cell>
          <cell r="H5855" t="str">
            <v>006322</v>
          </cell>
          <cell r="AP5855" t="str">
            <v>PA</v>
          </cell>
          <cell r="AQ5855">
            <v>9.24</v>
          </cell>
          <cell r="AS5855">
            <v>73.92</v>
          </cell>
          <cell r="BA5855" t="str">
            <v>KANBAN</v>
          </cell>
        </row>
        <row r="5856">
          <cell r="G5856" t="str">
            <v>FALTA</v>
          </cell>
          <cell r="H5856" t="str">
            <v>006322</v>
          </cell>
          <cell r="AP5856" t="str">
            <v>PA</v>
          </cell>
          <cell r="AQ5856">
            <v>4.24</v>
          </cell>
          <cell r="AR5856">
            <v>9.7500000000000003E-2</v>
          </cell>
          <cell r="AS5856">
            <v>0.41340000000000005</v>
          </cell>
          <cell r="AU5856">
            <v>46258</v>
          </cell>
          <cell r="BA5856" t="str">
            <v>ELETRICA</v>
          </cell>
          <cell r="BC5856" t="e">
            <v>#N/A</v>
          </cell>
        </row>
        <row r="5857">
          <cell r="G5857" t="str">
            <v>FALTA</v>
          </cell>
          <cell r="H5857" t="str">
            <v>006322</v>
          </cell>
          <cell r="AP5857" t="str">
            <v>PA</v>
          </cell>
          <cell r="AQ5857">
            <v>9.23</v>
          </cell>
          <cell r="AR5857">
            <v>9.7500000000000003E-2</v>
          </cell>
          <cell r="AS5857">
            <v>0.89992500000000009</v>
          </cell>
          <cell r="AU5857">
            <v>46258</v>
          </cell>
          <cell r="BA5857" t="str">
            <v>ELETRICA</v>
          </cell>
          <cell r="BC5857" t="e">
            <v>#N/A</v>
          </cell>
        </row>
        <row r="5858">
          <cell r="G5858" t="str">
            <v>SEPARADO</v>
          </cell>
          <cell r="H5858" t="str">
            <v>006322</v>
          </cell>
          <cell r="AP5858" t="str">
            <v>PA</v>
          </cell>
          <cell r="AQ5858">
            <v>4.54</v>
          </cell>
          <cell r="AS5858">
            <v>4.54</v>
          </cell>
          <cell r="BA5858" t="str">
            <v>ELETRICA</v>
          </cell>
        </row>
        <row r="5859">
          <cell r="G5859" t="str">
            <v>SEPARADO</v>
          </cell>
          <cell r="H5859" t="str">
            <v>006322</v>
          </cell>
          <cell r="AP5859" t="str">
            <v>PA</v>
          </cell>
          <cell r="AQ5859">
            <v>37.090000000000003</v>
          </cell>
          <cell r="AS5859">
            <v>37.090000000000003</v>
          </cell>
          <cell r="BA5859" t="str">
            <v>ELETRICA</v>
          </cell>
        </row>
        <row r="5860">
          <cell r="G5860" t="str">
            <v>SEPARADO</v>
          </cell>
          <cell r="H5860" t="str">
            <v>006322</v>
          </cell>
          <cell r="AP5860" t="str">
            <v>PA</v>
          </cell>
          <cell r="AQ5860">
            <v>62.45</v>
          </cell>
          <cell r="AS5860">
            <v>249.8</v>
          </cell>
          <cell r="BA5860" t="str">
            <v>ELETRICA</v>
          </cell>
        </row>
        <row r="5861">
          <cell r="G5861" t="str">
            <v>SEPARADO</v>
          </cell>
          <cell r="H5861" t="str">
            <v>006322</v>
          </cell>
          <cell r="AP5861" t="str">
            <v>PA</v>
          </cell>
          <cell r="AQ5861">
            <v>52.183799999999998</v>
          </cell>
          <cell r="AS5861">
            <v>52.183799999999998</v>
          </cell>
          <cell r="BA5861" t="str">
            <v>KANBAN</v>
          </cell>
        </row>
        <row r="5862">
          <cell r="G5862" t="str">
            <v>FALTA</v>
          </cell>
          <cell r="H5862" t="str">
            <v>006322</v>
          </cell>
          <cell r="AP5862" t="str">
            <v>PA</v>
          </cell>
          <cell r="AQ5862">
            <v>4.24</v>
          </cell>
          <cell r="AR5862">
            <v>9.7500000000000003E-2</v>
          </cell>
          <cell r="AS5862">
            <v>0.41340000000000005</v>
          </cell>
          <cell r="AU5862">
            <v>46258</v>
          </cell>
          <cell r="BA5862" t="str">
            <v>ELETRICA</v>
          </cell>
          <cell r="BC5862" t="e">
            <v>#N/A</v>
          </cell>
        </row>
        <row r="5863">
          <cell r="G5863" t="str">
            <v>FALTA</v>
          </cell>
          <cell r="H5863" t="str">
            <v>006322</v>
          </cell>
          <cell r="AP5863" t="str">
            <v>PA</v>
          </cell>
          <cell r="AQ5863">
            <v>9.23</v>
          </cell>
          <cell r="AR5863">
            <v>9.7500000000000003E-2</v>
          </cell>
          <cell r="AS5863">
            <v>0.89992500000000009</v>
          </cell>
          <cell r="AU5863">
            <v>46258</v>
          </cell>
          <cell r="BA5863" t="str">
            <v>ELETRICA</v>
          </cell>
          <cell r="BC5863" t="e">
            <v>#N/A</v>
          </cell>
        </row>
        <row r="5864">
          <cell r="G5864" t="str">
            <v>SEPARADO</v>
          </cell>
          <cell r="H5864" t="str">
            <v>006322</v>
          </cell>
          <cell r="AP5864" t="str">
            <v>PA</v>
          </cell>
          <cell r="AQ5864">
            <v>4.54</v>
          </cell>
          <cell r="AS5864">
            <v>4.54</v>
          </cell>
          <cell r="BA5864" t="str">
            <v>ELETRICA</v>
          </cell>
        </row>
        <row r="5865">
          <cell r="G5865" t="str">
            <v>SEPARADO</v>
          </cell>
          <cell r="H5865" t="str">
            <v>006322</v>
          </cell>
          <cell r="AP5865" t="str">
            <v>PA</v>
          </cell>
          <cell r="AQ5865">
            <v>37.090000000000003</v>
          </cell>
          <cell r="AS5865">
            <v>37.090000000000003</v>
          </cell>
          <cell r="BA5865" t="str">
            <v>ELETRICA</v>
          </cell>
        </row>
        <row r="5866">
          <cell r="G5866" t="str">
            <v>SEPARADO</v>
          </cell>
          <cell r="H5866" t="str">
            <v>006322</v>
          </cell>
          <cell r="AP5866" t="str">
            <v>PA</v>
          </cell>
          <cell r="AQ5866">
            <v>62.45</v>
          </cell>
          <cell r="AS5866">
            <v>499.6</v>
          </cell>
          <cell r="BA5866" t="str">
            <v>ELETRICA</v>
          </cell>
        </row>
        <row r="5867">
          <cell r="G5867" t="str">
            <v>SEPARADO</v>
          </cell>
          <cell r="H5867" t="str">
            <v>006322</v>
          </cell>
          <cell r="AP5867" t="str">
            <v>PA</v>
          </cell>
          <cell r="AQ5867">
            <v>52.183799999999998</v>
          </cell>
          <cell r="AS5867">
            <v>52.183799999999998</v>
          </cell>
          <cell r="BA5867" t="str">
            <v>KANBAN</v>
          </cell>
        </row>
        <row r="5868">
          <cell r="G5868" t="str">
            <v>FALTA</v>
          </cell>
          <cell r="H5868" t="str">
            <v>006322</v>
          </cell>
          <cell r="AP5868" t="str">
            <v>PA</v>
          </cell>
          <cell r="AQ5868">
            <v>33.89</v>
          </cell>
          <cell r="AR5868">
            <v>6.5000000000000002E-2</v>
          </cell>
          <cell r="AS5868">
            <v>36.092849999999999</v>
          </cell>
          <cell r="BA5868" t="str">
            <v>ELETRICA</v>
          </cell>
          <cell r="BC5868" t="e">
            <v>#N/A</v>
          </cell>
        </row>
        <row r="5869">
          <cell r="G5869" t="str">
            <v>SEPARADO</v>
          </cell>
          <cell r="H5869" t="str">
            <v>006322</v>
          </cell>
          <cell r="AP5869" t="str">
            <v>PA</v>
          </cell>
          <cell r="AQ5869">
            <v>35.411999999999999</v>
          </cell>
          <cell r="AS5869">
            <v>35.411999999999999</v>
          </cell>
          <cell r="BA5869" t="str">
            <v>KANBAN</v>
          </cell>
        </row>
        <row r="5870">
          <cell r="G5870" t="str">
            <v>SEPARADO</v>
          </cell>
          <cell r="H5870" t="str">
            <v>006322</v>
          </cell>
          <cell r="AP5870" t="str">
            <v>PA</v>
          </cell>
          <cell r="AQ5870">
            <v>11.4</v>
          </cell>
          <cell r="AS5870">
            <v>45.6</v>
          </cell>
          <cell r="BA5870" t="str">
            <v>ELETRICA</v>
          </cell>
        </row>
        <row r="5871">
          <cell r="G5871" t="str">
            <v>FALTA</v>
          </cell>
          <cell r="H5871" t="str">
            <v>006322</v>
          </cell>
          <cell r="AP5871" t="str">
            <v>PA</v>
          </cell>
          <cell r="AQ5871">
            <v>4.24</v>
          </cell>
          <cell r="AR5871">
            <v>9.7500000000000003E-2</v>
          </cell>
          <cell r="AS5871">
            <v>0.41340000000000005</v>
          </cell>
          <cell r="AU5871">
            <v>46258</v>
          </cell>
          <cell r="BA5871" t="str">
            <v>ELETRICA</v>
          </cell>
          <cell r="BC5871" t="e">
            <v>#N/A</v>
          </cell>
        </row>
        <row r="5872">
          <cell r="G5872" t="str">
            <v>FALTA</v>
          </cell>
          <cell r="H5872" t="str">
            <v>006322</v>
          </cell>
          <cell r="AP5872" t="str">
            <v>PA</v>
          </cell>
          <cell r="AQ5872">
            <v>9.23</v>
          </cell>
          <cell r="AR5872">
            <v>9.7500000000000003E-2</v>
          </cell>
          <cell r="AS5872">
            <v>0.89992500000000009</v>
          </cell>
          <cell r="AU5872">
            <v>46258</v>
          </cell>
          <cell r="BA5872" t="str">
            <v>ELETRICA</v>
          </cell>
          <cell r="BC5872" t="e">
            <v>#N/A</v>
          </cell>
        </row>
        <row r="5873">
          <cell r="G5873" t="str">
            <v>SEPARADO</v>
          </cell>
          <cell r="H5873" t="str">
            <v>006322</v>
          </cell>
          <cell r="AP5873" t="str">
            <v>PA</v>
          </cell>
          <cell r="AQ5873">
            <v>4.54</v>
          </cell>
          <cell r="AS5873">
            <v>13.620000000000001</v>
          </cell>
          <cell r="BA5873" t="str">
            <v>ELETRICA</v>
          </cell>
        </row>
        <row r="5874">
          <cell r="G5874" t="str">
            <v>SEPARADO</v>
          </cell>
          <cell r="H5874" t="str">
            <v>006322</v>
          </cell>
          <cell r="AP5874" t="str">
            <v>PA</v>
          </cell>
          <cell r="AQ5874">
            <v>37.090000000000003</v>
          </cell>
          <cell r="AS5874">
            <v>111.27000000000001</v>
          </cell>
          <cell r="BA5874" t="str">
            <v>ELETRICA</v>
          </cell>
        </row>
        <row r="5875">
          <cell r="G5875" t="str">
            <v>SEPARADO</v>
          </cell>
          <cell r="H5875" t="str">
            <v>006322</v>
          </cell>
          <cell r="AP5875" t="str">
            <v>PA</v>
          </cell>
          <cell r="AQ5875">
            <v>62.45</v>
          </cell>
          <cell r="AS5875">
            <v>4996</v>
          </cell>
          <cell r="BA5875" t="str">
            <v>ELETRICA</v>
          </cell>
        </row>
        <row r="5876">
          <cell r="G5876" t="str">
            <v>SEPARADO</v>
          </cell>
          <cell r="H5876" t="str">
            <v>006322</v>
          </cell>
          <cell r="AP5876" t="str">
            <v>PA</v>
          </cell>
          <cell r="AQ5876">
            <v>52.183799999999998</v>
          </cell>
          <cell r="AS5876">
            <v>156.5514</v>
          </cell>
          <cell r="BA5876" t="str">
            <v>KANBAN</v>
          </cell>
        </row>
        <row r="5877">
          <cell r="G5877" t="str">
            <v>FALTA</v>
          </cell>
          <cell r="H5877" t="str">
            <v>006322</v>
          </cell>
          <cell r="AP5877" t="str">
            <v>PA</v>
          </cell>
          <cell r="AQ5877">
            <v>31.06</v>
          </cell>
          <cell r="AR5877">
            <v>6.5000000000000002E-2</v>
          </cell>
          <cell r="AS5877">
            <v>95.198899999999995</v>
          </cell>
          <cell r="BA5877" t="str">
            <v>ELETRICA</v>
          </cell>
          <cell r="BC5877" t="e">
            <v>#N/A</v>
          </cell>
        </row>
        <row r="5878">
          <cell r="G5878" t="str">
            <v>SEPARADO</v>
          </cell>
          <cell r="H5878" t="str">
            <v>006322</v>
          </cell>
          <cell r="AP5878" t="str">
            <v>PA</v>
          </cell>
          <cell r="AQ5878">
            <v>205</v>
          </cell>
          <cell r="AS5878">
            <v>41</v>
          </cell>
          <cell r="BA5878" t="str">
            <v>ELETRICA</v>
          </cell>
        </row>
        <row r="5879">
          <cell r="G5879" t="str">
            <v>RETIRADO</v>
          </cell>
          <cell r="H5879" t="str">
            <v>006322</v>
          </cell>
          <cell r="AP5879" t="str">
            <v>PA</v>
          </cell>
          <cell r="AQ5879">
            <v>42.9</v>
          </cell>
          <cell r="AS5879">
            <v>85.8</v>
          </cell>
          <cell r="BA5879" t="str">
            <v>ELETRICA</v>
          </cell>
        </row>
        <row r="5880">
          <cell r="G5880" t="str">
            <v>SEPARADO</v>
          </cell>
          <cell r="H5880" t="str">
            <v>006322</v>
          </cell>
          <cell r="AP5880" t="str">
            <v>PA</v>
          </cell>
          <cell r="AQ5880">
            <v>0</v>
          </cell>
          <cell r="AS5880">
            <v>0</v>
          </cell>
          <cell r="BA5880">
            <v>0</v>
          </cell>
        </row>
        <row r="5881">
          <cell r="G5881" t="str">
            <v>FALTA</v>
          </cell>
          <cell r="H5881" t="str">
            <v>006322</v>
          </cell>
          <cell r="AP5881" t="str">
            <v>PA</v>
          </cell>
          <cell r="AQ5881">
            <v>72</v>
          </cell>
          <cell r="AR5881">
            <v>0</v>
          </cell>
          <cell r="AS5881">
            <v>144</v>
          </cell>
          <cell r="BA5881" t="str">
            <v>ELETRICA</v>
          </cell>
          <cell r="BC5881" t="e">
            <v>#N/A</v>
          </cell>
        </row>
        <row r="5882">
          <cell r="G5882" t="str">
            <v>SEPARADO</v>
          </cell>
          <cell r="H5882" t="str">
            <v>006322</v>
          </cell>
          <cell r="AP5882" t="str">
            <v>PA</v>
          </cell>
          <cell r="AQ5882">
            <v>45.88</v>
          </cell>
          <cell r="AS5882">
            <v>45.88</v>
          </cell>
          <cell r="BA5882" t="str">
            <v>ELETRICA</v>
          </cell>
        </row>
        <row r="5883">
          <cell r="G5883" t="str">
            <v>SEPARADO</v>
          </cell>
          <cell r="H5883" t="str">
            <v>006322</v>
          </cell>
          <cell r="AP5883" t="str">
            <v>PA</v>
          </cell>
          <cell r="AQ5883">
            <v>16.100000000000001</v>
          </cell>
          <cell r="AS5883">
            <v>64.400000000000006</v>
          </cell>
          <cell r="BA5883" t="str">
            <v>ELETRICA</v>
          </cell>
          <cell r="BC5883" t="e">
            <v>#N/A</v>
          </cell>
        </row>
        <row r="5884">
          <cell r="G5884" t="str">
            <v>SEPARADO</v>
          </cell>
          <cell r="H5884" t="str">
            <v>006322</v>
          </cell>
          <cell r="AP5884" t="str">
            <v>PA</v>
          </cell>
          <cell r="AQ5884">
            <v>63.063499999999998</v>
          </cell>
          <cell r="AS5884">
            <v>126.127</v>
          </cell>
          <cell r="BA5884" t="str">
            <v>ELETRICA</v>
          </cell>
        </row>
        <row r="5885">
          <cell r="G5885" t="str">
            <v>FALTA</v>
          </cell>
          <cell r="H5885" t="str">
            <v>006322</v>
          </cell>
          <cell r="AP5885" t="str">
            <v>PA</v>
          </cell>
          <cell r="AQ5885">
            <v>925</v>
          </cell>
          <cell r="AR5885">
            <v>0</v>
          </cell>
          <cell r="AS5885">
            <v>925</v>
          </cell>
          <cell r="BA5885" t="str">
            <v>SHEET METAL</v>
          </cell>
          <cell r="BC5885" t="e">
            <v>#N/A</v>
          </cell>
        </row>
        <row r="5886">
          <cell r="G5886" t="str">
            <v>SEPARADO</v>
          </cell>
          <cell r="H5886" t="str">
            <v>006322</v>
          </cell>
          <cell r="AP5886" t="str">
            <v>PA</v>
          </cell>
          <cell r="AQ5886">
            <v>299.69</v>
          </cell>
          <cell r="AS5886">
            <v>299.69</v>
          </cell>
          <cell r="BA5886" t="str">
            <v>SHEET METAL</v>
          </cell>
        </row>
        <row r="5887">
          <cell r="G5887" t="str">
            <v>FALTA</v>
          </cell>
          <cell r="H5887" t="str">
            <v>006322</v>
          </cell>
          <cell r="AP5887" t="str">
            <v>PA</v>
          </cell>
          <cell r="AQ5887">
            <v>134.13999999999999</v>
          </cell>
          <cell r="AR5887">
            <v>0</v>
          </cell>
          <cell r="AS5887">
            <v>134.13999999999999</v>
          </cell>
          <cell r="BA5887" t="e">
            <v>#N/A</v>
          </cell>
          <cell r="BC5887" t="e">
            <v>#N/A</v>
          </cell>
        </row>
        <row r="5888">
          <cell r="G5888" t="str">
            <v>FALTA</v>
          </cell>
          <cell r="H5888" t="str">
            <v>006322</v>
          </cell>
          <cell r="AP5888" t="str">
            <v>PA</v>
          </cell>
          <cell r="AQ5888">
            <v>56.67</v>
          </cell>
          <cell r="AR5888">
            <v>0</v>
          </cell>
          <cell r="AS5888">
            <v>56.67</v>
          </cell>
          <cell r="BA5888" t="e">
            <v>#N/A</v>
          </cell>
          <cell r="BC5888" t="e">
            <v>#N/A</v>
          </cell>
        </row>
        <row r="5889">
          <cell r="G5889" t="str">
            <v>FALTA</v>
          </cell>
          <cell r="H5889" t="str">
            <v>006322</v>
          </cell>
          <cell r="AP5889" t="str">
            <v>PA</v>
          </cell>
          <cell r="AQ5889">
            <v>258.79000000000002</v>
          </cell>
          <cell r="AR5889">
            <v>9.7500000000000003E-2</v>
          </cell>
          <cell r="AS5889">
            <v>284.02202500000004</v>
          </cell>
          <cell r="BA5889" t="str">
            <v>ELETRICA</v>
          </cell>
          <cell r="BC5889" t="e">
            <v>#N/A</v>
          </cell>
        </row>
        <row r="5890">
          <cell r="G5890" t="str">
            <v>FALTA</v>
          </cell>
          <cell r="H5890" t="str">
            <v>006322</v>
          </cell>
          <cell r="AP5890" t="str">
            <v>PA</v>
          </cell>
          <cell r="AQ5890">
            <v>3533.53</v>
          </cell>
          <cell r="AR5890">
            <v>6.5000000000000002E-2</v>
          </cell>
          <cell r="AS5890">
            <v>3763.2094500000003</v>
          </cell>
          <cell r="BA5890" t="str">
            <v>ELETRICA</v>
          </cell>
          <cell r="BC5890" t="e">
            <v>#N/A</v>
          </cell>
        </row>
        <row r="5891">
          <cell r="G5891" t="str">
            <v>SEPARADO</v>
          </cell>
          <cell r="H5891" t="str">
            <v>006322</v>
          </cell>
          <cell r="AP5891" t="str">
            <v>PA</v>
          </cell>
          <cell r="AQ5891">
            <v>34.380000000000003</v>
          </cell>
          <cell r="AR5891">
            <v>6.5000000000000002E-2</v>
          </cell>
          <cell r="AS5891">
            <v>70.994700000000009</v>
          </cell>
          <cell r="BA5891" t="e">
            <v>#N/A</v>
          </cell>
          <cell r="BC5891" t="e">
            <v>#N/A</v>
          </cell>
        </row>
        <row r="5892">
          <cell r="G5892" t="str">
            <v>FALTA</v>
          </cell>
          <cell r="H5892" t="str">
            <v>006322</v>
          </cell>
          <cell r="AP5892" t="str">
            <v>PA</v>
          </cell>
          <cell r="AQ5892">
            <v>5.55</v>
          </cell>
          <cell r="AR5892">
            <v>9.7500000000000003E-2</v>
          </cell>
          <cell r="AS5892">
            <v>6.0911249999999999</v>
          </cell>
          <cell r="BA5892" t="str">
            <v>SHEET METAL</v>
          </cell>
          <cell r="BC5892" t="e">
            <v>#N/A</v>
          </cell>
        </row>
        <row r="5893">
          <cell r="G5893" t="str">
            <v>SEPARADO</v>
          </cell>
          <cell r="H5893" t="str">
            <v>006322</v>
          </cell>
          <cell r="AP5893" t="str">
            <v>PA</v>
          </cell>
          <cell r="AQ5893">
            <v>9.33</v>
          </cell>
          <cell r="AR5893">
            <v>9.7500000000000003E-2</v>
          </cell>
          <cell r="AS5893">
            <v>19.569675</v>
          </cell>
          <cell r="BA5893" t="str">
            <v>ELETRICA</v>
          </cell>
          <cell r="BC5893" t="e">
            <v>#N/A</v>
          </cell>
        </row>
        <row r="5894">
          <cell r="G5894" t="str">
            <v>FALTA</v>
          </cell>
          <cell r="H5894" t="str">
            <v>006322</v>
          </cell>
          <cell r="AP5894" t="str">
            <v>PA</v>
          </cell>
          <cell r="AQ5894">
            <v>40.97</v>
          </cell>
          <cell r="AR5894">
            <v>9.7500000000000003E-2</v>
          </cell>
          <cell r="AS5894">
            <v>44.964574999999996</v>
          </cell>
          <cell r="BA5894" t="str">
            <v>ELETRICA</v>
          </cell>
          <cell r="BC5894" t="e">
            <v>#N/A</v>
          </cell>
        </row>
        <row r="5895">
          <cell r="G5895" t="str">
            <v>SEPARADO</v>
          </cell>
          <cell r="H5895" t="str">
            <v>006322</v>
          </cell>
          <cell r="AP5895" t="str">
            <v>PA</v>
          </cell>
          <cell r="AQ5895">
            <v>25.7</v>
          </cell>
          <cell r="AS5895">
            <v>25.7</v>
          </cell>
          <cell r="BA5895" t="str">
            <v>ELETRICA</v>
          </cell>
        </row>
        <row r="5896">
          <cell r="G5896" t="str">
            <v>SEPARADO</v>
          </cell>
          <cell r="H5896" t="str">
            <v>006322</v>
          </cell>
          <cell r="AP5896" t="str">
            <v>PA</v>
          </cell>
          <cell r="AQ5896">
            <v>31.7</v>
          </cell>
          <cell r="AS5896">
            <v>63.4</v>
          </cell>
          <cell r="BA5896" t="str">
            <v>ELETRICA</v>
          </cell>
        </row>
        <row r="5897">
          <cell r="G5897" t="str">
            <v>FALTA</v>
          </cell>
          <cell r="H5897" t="str">
            <v>006322</v>
          </cell>
          <cell r="AP5897" t="str">
            <v>PA</v>
          </cell>
          <cell r="AQ5897">
            <v>268.44673999999998</v>
          </cell>
          <cell r="AR5897">
            <v>3.2500000000000001E-2</v>
          </cell>
          <cell r="AS5897">
            <v>1619.4049590499999</v>
          </cell>
          <cell r="AU5897">
            <v>46265</v>
          </cell>
          <cell r="BA5897" t="str">
            <v>ELETRICA</v>
          </cell>
          <cell r="BC5897" t="e">
            <v>#N/A</v>
          </cell>
        </row>
        <row r="5898">
          <cell r="G5898" t="str">
            <v>FALTA</v>
          </cell>
          <cell r="H5898" t="str">
            <v>006322</v>
          </cell>
          <cell r="AP5898" t="str">
            <v>PA</v>
          </cell>
          <cell r="AQ5898">
            <v>4.24</v>
          </cell>
          <cell r="AR5898">
            <v>9.7500000000000003E-2</v>
          </cell>
          <cell r="AS5898">
            <v>0.41340000000000005</v>
          </cell>
          <cell r="AU5898">
            <v>46258</v>
          </cell>
          <cell r="BA5898" t="str">
            <v>ELETRICA</v>
          </cell>
          <cell r="BC5898" t="e">
            <v>#N/A</v>
          </cell>
        </row>
        <row r="5899">
          <cell r="G5899" t="str">
            <v>FALTA</v>
          </cell>
          <cell r="H5899" t="str">
            <v>006322</v>
          </cell>
          <cell r="AP5899" t="str">
            <v>PA</v>
          </cell>
          <cell r="AQ5899">
            <v>9.23</v>
          </cell>
          <cell r="AR5899">
            <v>9.7500000000000003E-2</v>
          </cell>
          <cell r="AS5899">
            <v>0.89992500000000009</v>
          </cell>
          <cell r="AU5899">
            <v>46258</v>
          </cell>
          <cell r="BA5899" t="str">
            <v>ELETRICA</v>
          </cell>
          <cell r="BC5899" t="e">
            <v>#N/A</v>
          </cell>
        </row>
        <row r="5900">
          <cell r="G5900" t="str">
            <v>SEPARADO</v>
          </cell>
          <cell r="H5900" t="str">
            <v>006322</v>
          </cell>
          <cell r="AP5900" t="str">
            <v>PA</v>
          </cell>
          <cell r="AQ5900">
            <v>4.54</v>
          </cell>
          <cell r="AS5900">
            <v>9.08</v>
          </cell>
          <cell r="BA5900" t="str">
            <v>ELETRICA</v>
          </cell>
        </row>
        <row r="5901">
          <cell r="G5901" t="str">
            <v>SEPARADO</v>
          </cell>
          <cell r="H5901" t="str">
            <v>006322</v>
          </cell>
          <cell r="AP5901" t="str">
            <v>PA</v>
          </cell>
          <cell r="AQ5901">
            <v>37.090000000000003</v>
          </cell>
          <cell r="AS5901">
            <v>74.180000000000007</v>
          </cell>
          <cell r="BA5901" t="str">
            <v>ELETRICA</v>
          </cell>
        </row>
        <row r="5902">
          <cell r="G5902" t="str">
            <v>FALTA</v>
          </cell>
          <cell r="H5902" t="str">
            <v>006322</v>
          </cell>
          <cell r="AP5902" t="str">
            <v>PA</v>
          </cell>
          <cell r="AQ5902">
            <v>0</v>
          </cell>
          <cell r="AR5902">
            <v>0</v>
          </cell>
          <cell r="AS5902">
            <v>0</v>
          </cell>
          <cell r="BA5902" t="str">
            <v>KANBAN</v>
          </cell>
          <cell r="BC5902" t="e">
            <v>#N/A</v>
          </cell>
        </row>
        <row r="5903">
          <cell r="G5903" t="str">
            <v>FALTA</v>
          </cell>
          <cell r="H5903" t="str">
            <v>006322</v>
          </cell>
          <cell r="AP5903" t="str">
            <v>PA</v>
          </cell>
          <cell r="AQ5903">
            <v>34.380000000000003</v>
          </cell>
          <cell r="AR5903">
            <v>6.5000000000000002E-2</v>
          </cell>
          <cell r="AS5903">
            <v>70.994700000000009</v>
          </cell>
          <cell r="BA5903" t="e">
            <v>#N/A</v>
          </cell>
          <cell r="BC5903" t="e">
            <v>#N/A</v>
          </cell>
        </row>
        <row r="5904">
          <cell r="G5904" t="str">
            <v>SEPARADO</v>
          </cell>
          <cell r="H5904" t="str">
            <v>006882</v>
          </cell>
          <cell r="AP5904" t="str">
            <v>PA</v>
          </cell>
          <cell r="AQ5904">
            <v>0</v>
          </cell>
          <cell r="AS5904">
            <v>0</v>
          </cell>
          <cell r="BA5904" t="str">
            <v>ELETRICA</v>
          </cell>
        </row>
        <row r="5905">
          <cell r="G5905" t="str">
            <v>SEPARADO</v>
          </cell>
          <cell r="H5905" t="str">
            <v>006882</v>
          </cell>
          <cell r="AP5905" t="str">
            <v>PA</v>
          </cell>
          <cell r="AQ5905">
            <v>6.5</v>
          </cell>
          <cell r="AS5905">
            <v>13</v>
          </cell>
          <cell r="BA5905" t="str">
            <v>ELETRICA</v>
          </cell>
        </row>
        <row r="5906">
          <cell r="G5906" t="str">
            <v>SEPARADO</v>
          </cell>
          <cell r="H5906" t="str">
            <v>006882</v>
          </cell>
          <cell r="AP5906" t="str">
            <v>PAGO</v>
          </cell>
          <cell r="AQ5906">
            <v>52.9</v>
          </cell>
          <cell r="AR5906">
            <v>0</v>
          </cell>
          <cell r="AS5906">
            <v>105.8</v>
          </cell>
          <cell r="BA5906" t="str">
            <v>ELETRICA</v>
          </cell>
        </row>
        <row r="5907">
          <cell r="G5907" t="str">
            <v>SEPARADO</v>
          </cell>
          <cell r="H5907" t="str">
            <v>006882</v>
          </cell>
          <cell r="AP5907" t="str">
            <v>PA</v>
          </cell>
          <cell r="AQ5907">
            <v>42.9</v>
          </cell>
          <cell r="AS5907">
            <v>85.8</v>
          </cell>
          <cell r="BA5907" t="str">
            <v>ELETRICA</v>
          </cell>
        </row>
        <row r="5908">
          <cell r="G5908" t="str">
            <v>FÁBRICA</v>
          </cell>
          <cell r="H5908" t="str">
            <v>006882</v>
          </cell>
          <cell r="AP5908" t="str">
            <v>PA</v>
          </cell>
          <cell r="AQ5908">
            <v>120.96</v>
          </cell>
          <cell r="AR5908">
            <v>0</v>
          </cell>
          <cell r="AS5908">
            <v>241.92</v>
          </cell>
          <cell r="BA5908" t="str">
            <v>ELETRICA</v>
          </cell>
        </row>
        <row r="5909">
          <cell r="G5909" t="str">
            <v>SEPARADO</v>
          </cell>
          <cell r="H5909" t="str">
            <v>006882</v>
          </cell>
          <cell r="AP5909" t="str">
            <v>ESTOQUE</v>
          </cell>
          <cell r="AQ5909">
            <v>0</v>
          </cell>
          <cell r="AR5909">
            <v>0</v>
          </cell>
          <cell r="AS5909">
            <v>0</v>
          </cell>
          <cell r="BA5909" t="e">
            <v>#N/A</v>
          </cell>
        </row>
        <row r="5910">
          <cell r="G5910" t="str">
            <v>SEPARADO</v>
          </cell>
          <cell r="H5910" t="str">
            <v>006882</v>
          </cell>
          <cell r="AP5910" t="str">
            <v>PA</v>
          </cell>
          <cell r="AQ5910">
            <v>147</v>
          </cell>
          <cell r="AR5910">
            <v>0</v>
          </cell>
          <cell r="AS5910">
            <v>147</v>
          </cell>
          <cell r="BA5910" t="e">
            <v>#N/A</v>
          </cell>
        </row>
        <row r="5911">
          <cell r="G5911" t="str">
            <v>SEPARADO</v>
          </cell>
          <cell r="H5911" t="str">
            <v>006882</v>
          </cell>
          <cell r="AP5911" t="str">
            <v>PA</v>
          </cell>
          <cell r="AQ5911">
            <v>32.5</v>
          </cell>
          <cell r="AR5911">
            <v>0</v>
          </cell>
          <cell r="AS5911">
            <v>32.5</v>
          </cell>
          <cell r="BA5911" t="e">
            <v>#N/A</v>
          </cell>
        </row>
        <row r="5912">
          <cell r="G5912" t="str">
            <v>SEPARADO</v>
          </cell>
          <cell r="H5912" t="str">
            <v>006882</v>
          </cell>
          <cell r="AP5912" t="str">
            <v>PA</v>
          </cell>
          <cell r="AQ5912">
            <v>0</v>
          </cell>
          <cell r="AR5912">
            <v>0</v>
          </cell>
          <cell r="AS5912">
            <v>0</v>
          </cell>
          <cell r="BA5912" t="e">
            <v>#N/A</v>
          </cell>
        </row>
        <row r="5913">
          <cell r="G5913" t="str">
            <v>FÁBRICA</v>
          </cell>
          <cell r="H5913" t="str">
            <v>006882</v>
          </cell>
          <cell r="AP5913" t="str">
            <v>PA</v>
          </cell>
          <cell r="AQ5913">
            <v>0</v>
          </cell>
          <cell r="AR5913">
            <v>0</v>
          </cell>
          <cell r="AS5913">
            <v>0</v>
          </cell>
          <cell r="BA5913" t="e">
            <v>#N/A</v>
          </cell>
        </row>
        <row r="5914">
          <cell r="G5914" t="str">
            <v>SEPARADO</v>
          </cell>
          <cell r="H5914" t="str">
            <v>006882</v>
          </cell>
          <cell r="AP5914" t="str">
            <v>PA</v>
          </cell>
          <cell r="AQ5914">
            <v>455</v>
          </cell>
          <cell r="AR5914">
            <v>0</v>
          </cell>
          <cell r="AS5914">
            <v>455</v>
          </cell>
          <cell r="BA5914" t="e">
            <v>#N/A</v>
          </cell>
        </row>
        <row r="5915">
          <cell r="G5915" t="str">
            <v>SEPARADO</v>
          </cell>
          <cell r="H5915" t="str">
            <v>006882</v>
          </cell>
          <cell r="AP5915" t="str">
            <v>PA</v>
          </cell>
          <cell r="AQ5915">
            <v>174</v>
          </cell>
          <cell r="AR5915">
            <v>0</v>
          </cell>
          <cell r="AS5915">
            <v>174</v>
          </cell>
          <cell r="BA5915" t="e">
            <v>#N/A</v>
          </cell>
        </row>
        <row r="5916">
          <cell r="G5916" t="str">
            <v>SEPARADO</v>
          </cell>
          <cell r="H5916" t="str">
            <v>006882</v>
          </cell>
          <cell r="AP5916" t="str">
            <v>PA</v>
          </cell>
          <cell r="AQ5916">
            <v>72.650000000000006</v>
          </cell>
          <cell r="AR5916">
            <v>0</v>
          </cell>
          <cell r="AS5916">
            <v>72.650000000000006</v>
          </cell>
          <cell r="BA5916" t="e">
            <v>#N/A</v>
          </cell>
        </row>
        <row r="5917">
          <cell r="G5917" t="str">
            <v>SEPARADO</v>
          </cell>
          <cell r="H5917" t="str">
            <v>006882</v>
          </cell>
          <cell r="AP5917" t="str">
            <v>PA</v>
          </cell>
          <cell r="AQ5917">
            <v>8.1999999999999993</v>
          </cell>
          <cell r="AR5917">
            <v>0</v>
          </cell>
          <cell r="AS5917">
            <v>32.799999999999997</v>
          </cell>
          <cell r="BA5917" t="e">
            <v>#N/A</v>
          </cell>
        </row>
        <row r="5918">
          <cell r="G5918" t="str">
            <v>RETIRADO</v>
          </cell>
          <cell r="H5918" t="str">
            <v>006882</v>
          </cell>
          <cell r="AP5918" t="str">
            <v>PA</v>
          </cell>
          <cell r="AQ5918">
            <v>0</v>
          </cell>
          <cell r="AS5918">
            <v>0</v>
          </cell>
          <cell r="BA5918" t="e">
            <v>#N/A</v>
          </cell>
        </row>
        <row r="5919">
          <cell r="G5919" t="str">
            <v>SEPARADO</v>
          </cell>
          <cell r="H5919" t="str">
            <v>006882</v>
          </cell>
          <cell r="AP5919" t="str">
            <v>PA</v>
          </cell>
          <cell r="AQ5919">
            <v>0</v>
          </cell>
          <cell r="AS5919">
            <v>0</v>
          </cell>
          <cell r="BA5919">
            <v>0</v>
          </cell>
        </row>
        <row r="5920">
          <cell r="G5920" t="str">
            <v>SEPARADO</v>
          </cell>
          <cell r="H5920" t="str">
            <v>006882</v>
          </cell>
          <cell r="AP5920" t="str">
            <v>PAGO</v>
          </cell>
          <cell r="AQ5920">
            <v>503.49</v>
          </cell>
          <cell r="AR5920">
            <v>6.5000000000000002E-2</v>
          </cell>
          <cell r="AS5920">
            <v>536.21685000000002</v>
          </cell>
          <cell r="BA5920" t="e">
            <v>#N/A</v>
          </cell>
        </row>
        <row r="5921">
          <cell r="G5921" t="str">
            <v>SEPARADO</v>
          </cell>
          <cell r="H5921" t="str">
            <v>006882</v>
          </cell>
          <cell r="AP5921" t="str">
            <v>PA</v>
          </cell>
          <cell r="AQ5921">
            <v>0</v>
          </cell>
          <cell r="AS5921">
            <v>0</v>
          </cell>
          <cell r="BA5921" t="e">
            <v>#N/A</v>
          </cell>
        </row>
        <row r="5922">
          <cell r="G5922" t="str">
            <v>RETIRADO</v>
          </cell>
          <cell r="H5922" t="str">
            <v>006882</v>
          </cell>
          <cell r="AP5922" t="str">
            <v>PA</v>
          </cell>
          <cell r="AQ5922">
            <v>26.9</v>
          </cell>
          <cell r="AS5922">
            <v>53.8</v>
          </cell>
          <cell r="BA5922" t="str">
            <v>ELETRICA</v>
          </cell>
        </row>
        <row r="5923">
          <cell r="G5923" t="str">
            <v>SEPARADO</v>
          </cell>
          <cell r="H5923" t="str">
            <v>006882</v>
          </cell>
          <cell r="AP5923" t="str">
            <v>PA</v>
          </cell>
          <cell r="AQ5923">
            <v>26.9</v>
          </cell>
          <cell r="AS5923">
            <v>53.8</v>
          </cell>
          <cell r="BA5923" t="str">
            <v>ELETRICA</v>
          </cell>
        </row>
        <row r="5924">
          <cell r="G5924" t="str">
            <v>RETIRADO</v>
          </cell>
          <cell r="H5924" t="str">
            <v>006882</v>
          </cell>
          <cell r="AP5924" t="str">
            <v>PA</v>
          </cell>
          <cell r="AQ5924">
            <v>0</v>
          </cell>
          <cell r="AS5924">
            <v>0</v>
          </cell>
          <cell r="BA5924" t="e">
            <v>#N/A</v>
          </cell>
        </row>
        <row r="5925">
          <cell r="G5925" t="str">
            <v>SEPARADO</v>
          </cell>
          <cell r="H5925" t="str">
            <v>006882</v>
          </cell>
          <cell r="AP5925" t="str">
            <v>PA</v>
          </cell>
          <cell r="AQ5925">
            <v>0</v>
          </cell>
          <cell r="AS5925">
            <v>0</v>
          </cell>
          <cell r="BA5925" t="e">
            <v>#N/A</v>
          </cell>
        </row>
        <row r="5926">
          <cell r="G5926" t="str">
            <v>SEPARADO</v>
          </cell>
          <cell r="H5926" t="str">
            <v>006882</v>
          </cell>
          <cell r="AP5926" t="str">
            <v>PAGO</v>
          </cell>
          <cell r="AQ5926">
            <v>698.9</v>
          </cell>
          <cell r="AR5926">
            <v>0</v>
          </cell>
          <cell r="AS5926">
            <v>698.9</v>
          </cell>
          <cell r="BA5926" t="e">
            <v>#N/A</v>
          </cell>
        </row>
        <row r="5927">
          <cell r="G5927" t="str">
            <v>SEPARADO</v>
          </cell>
          <cell r="H5927" t="str">
            <v>006882</v>
          </cell>
          <cell r="AP5927" t="str">
            <v>PAGO</v>
          </cell>
          <cell r="AQ5927">
            <v>472.5</v>
          </cell>
          <cell r="AR5927">
            <v>0</v>
          </cell>
          <cell r="AS5927">
            <v>472.5</v>
          </cell>
          <cell r="BA5927" t="e">
            <v>#N/A</v>
          </cell>
        </row>
        <row r="5928">
          <cell r="G5928" t="str">
            <v>RETIRADO</v>
          </cell>
          <cell r="H5928" t="str">
            <v>006882</v>
          </cell>
          <cell r="AP5928" t="str">
            <v>PA</v>
          </cell>
          <cell r="AQ5928">
            <v>5.55</v>
          </cell>
          <cell r="AS5928">
            <v>11.1</v>
          </cell>
          <cell r="BA5928" t="str">
            <v>SHEET METAL</v>
          </cell>
        </row>
        <row r="5929">
          <cell r="G5929" t="str">
            <v>RETIRADO</v>
          </cell>
          <cell r="H5929" t="str">
            <v>006882</v>
          </cell>
          <cell r="AP5929" t="str">
            <v>PA</v>
          </cell>
          <cell r="AQ5929">
            <v>63</v>
          </cell>
          <cell r="AS5929">
            <v>126</v>
          </cell>
          <cell r="BA5929" t="str">
            <v>ELETRICA</v>
          </cell>
        </row>
        <row r="5930">
          <cell r="G5930" t="str">
            <v>FÁBRICA</v>
          </cell>
          <cell r="H5930" t="str">
            <v>006882</v>
          </cell>
          <cell r="AP5930" t="str">
            <v>PA</v>
          </cell>
          <cell r="AQ5930">
            <v>18.490000000000002</v>
          </cell>
          <cell r="AS5930">
            <v>36.980000000000004</v>
          </cell>
          <cell r="BA5930" t="e">
            <v>#N/A</v>
          </cell>
        </row>
        <row r="5931">
          <cell r="G5931" t="str">
            <v>SEPARADO</v>
          </cell>
          <cell r="H5931" t="str">
            <v>006882</v>
          </cell>
          <cell r="AP5931" t="str">
            <v>PA</v>
          </cell>
          <cell r="AQ5931">
            <v>79.52</v>
          </cell>
          <cell r="AS5931">
            <v>38.169599999999996</v>
          </cell>
          <cell r="BA5931" t="str">
            <v>ELETRICA</v>
          </cell>
        </row>
        <row r="5932">
          <cell r="G5932" t="str">
            <v>FÁBRICA</v>
          </cell>
          <cell r="H5932" t="str">
            <v>006882</v>
          </cell>
          <cell r="AP5932" t="str">
            <v>PA</v>
          </cell>
          <cell r="AQ5932">
            <v>4.24</v>
          </cell>
          <cell r="AR5932">
            <v>9.7500000000000003E-2</v>
          </cell>
          <cell r="AS5932">
            <v>23.267000000000003</v>
          </cell>
          <cell r="BA5932" t="str">
            <v>ELETRICA</v>
          </cell>
        </row>
        <row r="5933">
          <cell r="G5933" t="str">
            <v>FÁBRICA</v>
          </cell>
          <cell r="H5933" t="str">
            <v>006882</v>
          </cell>
          <cell r="AP5933" t="str">
            <v>PA</v>
          </cell>
          <cell r="AQ5933">
            <v>7.5</v>
          </cell>
          <cell r="AR5933">
            <v>0</v>
          </cell>
          <cell r="AS5933">
            <v>15</v>
          </cell>
          <cell r="BA5933" t="str">
            <v>ELETRICA</v>
          </cell>
        </row>
        <row r="5934">
          <cell r="G5934" t="str">
            <v>FÁBRICA</v>
          </cell>
          <cell r="H5934" t="str">
            <v>006882</v>
          </cell>
          <cell r="AP5934" t="str">
            <v>PA</v>
          </cell>
          <cell r="AQ5934">
            <v>9.23</v>
          </cell>
          <cell r="AR5934">
            <v>9.7500000000000003E-2</v>
          </cell>
          <cell r="AS5934">
            <v>121.5591</v>
          </cell>
          <cell r="BA5934" t="str">
            <v>ELETRICA</v>
          </cell>
        </row>
        <row r="5935">
          <cell r="G5935" t="str">
            <v>SEPARADO</v>
          </cell>
          <cell r="H5935" t="str">
            <v>006882</v>
          </cell>
          <cell r="AP5935" t="str">
            <v>PA</v>
          </cell>
          <cell r="AQ5935">
            <v>4.54</v>
          </cell>
          <cell r="AS5935">
            <v>18.16</v>
          </cell>
          <cell r="BA5935" t="str">
            <v>ELETRICA</v>
          </cell>
        </row>
        <row r="5936">
          <cell r="G5936" t="str">
            <v>SEPARADO</v>
          </cell>
          <cell r="H5936" t="str">
            <v>006882</v>
          </cell>
          <cell r="AP5936" t="str">
            <v>PA</v>
          </cell>
          <cell r="AQ5936">
            <v>37.090000000000003</v>
          </cell>
          <cell r="AS5936">
            <v>148.36000000000001</v>
          </cell>
          <cell r="BA5936" t="str">
            <v>ELETRICA</v>
          </cell>
        </row>
        <row r="5937">
          <cell r="G5937" t="str">
            <v>SEPARADO</v>
          </cell>
          <cell r="H5937" t="str">
            <v>006882</v>
          </cell>
          <cell r="AP5937" t="str">
            <v>PA</v>
          </cell>
          <cell r="AQ5937">
            <v>62.45</v>
          </cell>
          <cell r="AS5937">
            <v>2997.6000000000004</v>
          </cell>
          <cell r="BA5937" t="str">
            <v>ELETRICA</v>
          </cell>
        </row>
        <row r="5938">
          <cell r="G5938" t="str">
            <v>SEPARADO</v>
          </cell>
          <cell r="H5938" t="str">
            <v>006882</v>
          </cell>
          <cell r="AP5938" t="str">
            <v>PA</v>
          </cell>
          <cell r="AQ5938">
            <v>52.183799999999998</v>
          </cell>
          <cell r="AS5938">
            <v>208.73519999999999</v>
          </cell>
          <cell r="BA5938" t="str">
            <v>KANBAN</v>
          </cell>
        </row>
        <row r="5939">
          <cell r="G5939" t="str">
            <v>SEPARADO</v>
          </cell>
          <cell r="H5939" t="str">
            <v>006882</v>
          </cell>
          <cell r="AP5939" t="str">
            <v>PA</v>
          </cell>
          <cell r="AQ5939">
            <v>121.24</v>
          </cell>
          <cell r="AS5939">
            <v>121.24</v>
          </cell>
          <cell r="BA5939" t="e">
            <v>#N/A</v>
          </cell>
        </row>
        <row r="5940">
          <cell r="G5940" t="str">
            <v>SEPARADO</v>
          </cell>
          <cell r="H5940" t="str">
            <v>006882</v>
          </cell>
          <cell r="AP5940" t="str">
            <v>PA</v>
          </cell>
          <cell r="AQ5940">
            <v>0</v>
          </cell>
          <cell r="AS5940">
            <v>0</v>
          </cell>
          <cell r="BA5940" t="str">
            <v>ELETRICA</v>
          </cell>
        </row>
        <row r="5941">
          <cell r="G5941" t="str">
            <v>FALTA</v>
          </cell>
          <cell r="H5941" t="str">
            <v>006882</v>
          </cell>
          <cell r="AP5941" t="str">
            <v>PAGO</v>
          </cell>
          <cell r="AQ5941">
            <v>698.9</v>
          </cell>
          <cell r="AR5941">
            <v>0</v>
          </cell>
          <cell r="AS5941">
            <v>698.9</v>
          </cell>
          <cell r="BA5941" t="e">
            <v>#N/A</v>
          </cell>
        </row>
        <row r="5942">
          <cell r="G5942" t="str">
            <v>FÁBRICA</v>
          </cell>
          <cell r="H5942" t="str">
            <v>006882</v>
          </cell>
          <cell r="AP5942" t="str">
            <v>PA</v>
          </cell>
          <cell r="AQ5942">
            <v>120.96</v>
          </cell>
          <cell r="AR5942">
            <v>0</v>
          </cell>
          <cell r="AS5942">
            <v>241.92</v>
          </cell>
          <cell r="BA5942" t="str">
            <v>ELETRICA</v>
          </cell>
        </row>
        <row r="5943">
          <cell r="G5943" t="str">
            <v>SEPARADO</v>
          </cell>
          <cell r="H5943" t="str">
            <v>006882</v>
          </cell>
          <cell r="AP5943" t="str">
            <v>PA</v>
          </cell>
          <cell r="AQ5943">
            <v>107.5</v>
          </cell>
          <cell r="AS5943">
            <v>107.5</v>
          </cell>
          <cell r="BA5943" t="e">
            <v>#N/A</v>
          </cell>
        </row>
        <row r="5944">
          <cell r="G5944" t="str">
            <v>SEPARADO</v>
          </cell>
          <cell r="H5944" t="str">
            <v>006882</v>
          </cell>
          <cell r="AP5944" t="str">
            <v>PA</v>
          </cell>
          <cell r="AQ5944">
            <v>865</v>
          </cell>
          <cell r="AR5944">
            <v>0</v>
          </cell>
          <cell r="AS5944">
            <v>865</v>
          </cell>
          <cell r="BA5944" t="e">
            <v>#N/A</v>
          </cell>
        </row>
        <row r="5945">
          <cell r="G5945" t="str">
            <v>SEPARADO</v>
          </cell>
          <cell r="H5945" t="str">
            <v>006882</v>
          </cell>
          <cell r="AP5945" t="str">
            <v>PA</v>
          </cell>
          <cell r="AQ5945">
            <v>70.61</v>
          </cell>
          <cell r="AS5945">
            <v>70.61</v>
          </cell>
          <cell r="BA5945" t="str">
            <v>ELETRICA</v>
          </cell>
        </row>
        <row r="5946">
          <cell r="G5946" t="str">
            <v>SEPARADO</v>
          </cell>
          <cell r="H5946" t="str">
            <v>006882</v>
          </cell>
          <cell r="AP5946" t="str">
            <v>PAGO</v>
          </cell>
          <cell r="AQ5946">
            <v>34.380000000000003</v>
          </cell>
          <cell r="AR5946">
            <v>6.5000000000000002E-2</v>
          </cell>
          <cell r="AS5946">
            <v>36.614699999999999</v>
          </cell>
          <cell r="BA5946" t="e">
            <v>#N/A</v>
          </cell>
        </row>
        <row r="5947">
          <cell r="G5947" t="str">
            <v>SEPARADO</v>
          </cell>
          <cell r="H5947" t="str">
            <v>006882</v>
          </cell>
          <cell r="AP5947" t="str">
            <v>PAGO</v>
          </cell>
          <cell r="AQ5947">
            <v>2146.85</v>
          </cell>
          <cell r="AR5947">
            <v>9.7500000000000003E-2</v>
          </cell>
          <cell r="AS5947">
            <v>2356.1678750000001</v>
          </cell>
          <cell r="BA5947" t="str">
            <v>ELETRICA</v>
          </cell>
        </row>
        <row r="5948">
          <cell r="G5948" t="str">
            <v>FÁBRICA</v>
          </cell>
          <cell r="H5948" t="str">
            <v>006882</v>
          </cell>
          <cell r="AP5948" t="str">
            <v>PAGO</v>
          </cell>
          <cell r="AQ5948">
            <v>5.55</v>
          </cell>
          <cell r="AR5948">
            <v>9.7500000000000003E-2</v>
          </cell>
          <cell r="AS5948">
            <v>18.273375000000001</v>
          </cell>
          <cell r="BA5948" t="str">
            <v>SHEET METAL</v>
          </cell>
        </row>
        <row r="5949">
          <cell r="G5949" t="str">
            <v>SEPARADO</v>
          </cell>
          <cell r="H5949" t="str">
            <v>006882</v>
          </cell>
          <cell r="AP5949" t="str">
            <v>PA</v>
          </cell>
          <cell r="AQ5949">
            <v>9.33</v>
          </cell>
          <cell r="AS5949">
            <v>9.33</v>
          </cell>
          <cell r="BA5949" t="str">
            <v>ELETRICA</v>
          </cell>
        </row>
        <row r="5950">
          <cell r="G5950" t="str">
            <v>SEPARADO</v>
          </cell>
          <cell r="H5950" t="str">
            <v>006882</v>
          </cell>
          <cell r="AP5950" t="str">
            <v>PAGO</v>
          </cell>
          <cell r="AQ5950">
            <v>9.33</v>
          </cell>
          <cell r="AR5950">
            <v>9.7500000000000003E-2</v>
          </cell>
          <cell r="AS5950">
            <v>10.239675</v>
          </cell>
          <cell r="BA5950" t="str">
            <v>ELETRICA</v>
          </cell>
        </row>
        <row r="5951">
          <cell r="G5951" t="str">
            <v>SEPARADO</v>
          </cell>
          <cell r="H5951" t="str">
            <v>006882</v>
          </cell>
          <cell r="AP5951" t="str">
            <v>PA</v>
          </cell>
          <cell r="AQ5951">
            <v>63</v>
          </cell>
          <cell r="AS5951">
            <v>126</v>
          </cell>
          <cell r="BA5951" t="str">
            <v>ELETRICA</v>
          </cell>
        </row>
        <row r="5952">
          <cell r="G5952" t="str">
            <v>SEPARADO</v>
          </cell>
          <cell r="H5952" t="str">
            <v>006882</v>
          </cell>
          <cell r="AP5952" t="str">
            <v>PAGO</v>
          </cell>
          <cell r="AQ5952">
            <v>16.850000000000001</v>
          </cell>
          <cell r="AR5952">
            <v>9.7500000000000003E-2</v>
          </cell>
          <cell r="AS5952">
            <v>36.985750000000003</v>
          </cell>
          <cell r="BA5952" t="str">
            <v>ELETRICA</v>
          </cell>
        </row>
        <row r="5953">
          <cell r="G5953" t="str">
            <v>SEPARADO</v>
          </cell>
          <cell r="H5953" t="str">
            <v>006882</v>
          </cell>
          <cell r="AP5953" t="str">
            <v>PAGO</v>
          </cell>
          <cell r="AQ5953">
            <v>40.97</v>
          </cell>
          <cell r="AR5953">
            <v>9.7500000000000003E-2</v>
          </cell>
          <cell r="AS5953">
            <v>44.964574999999996</v>
          </cell>
          <cell r="BA5953" t="str">
            <v>ELETRICA</v>
          </cell>
        </row>
        <row r="5954">
          <cell r="G5954" t="str">
            <v>SEPARADO</v>
          </cell>
          <cell r="H5954" t="str">
            <v>006882</v>
          </cell>
          <cell r="AP5954" t="str">
            <v>PA</v>
          </cell>
          <cell r="AQ5954">
            <v>25.7</v>
          </cell>
          <cell r="AS5954">
            <v>25.7</v>
          </cell>
          <cell r="BA5954" t="str">
            <v>ELETRICA</v>
          </cell>
        </row>
        <row r="5955">
          <cell r="G5955" t="str">
            <v>FÁBRICA</v>
          </cell>
          <cell r="H5955" t="str">
            <v>006882</v>
          </cell>
          <cell r="AP5955" t="str">
            <v>ESTOQUE</v>
          </cell>
          <cell r="AQ5955">
            <v>0</v>
          </cell>
          <cell r="AR5955">
            <v>0</v>
          </cell>
          <cell r="AS5955">
            <v>0</v>
          </cell>
          <cell r="BA5955" t="e">
            <v>#N/A</v>
          </cell>
        </row>
        <row r="5956">
          <cell r="G5956" t="str">
            <v>FÁBRICA</v>
          </cell>
          <cell r="H5956" t="str">
            <v>006882</v>
          </cell>
          <cell r="AP5956" t="str">
            <v>ESTOQUE</v>
          </cell>
          <cell r="AR5956">
            <v>0</v>
          </cell>
          <cell r="AS5956">
            <v>0</v>
          </cell>
          <cell r="BA5956" t="e">
            <v>#N/A</v>
          </cell>
        </row>
        <row r="5957">
          <cell r="G5957" t="str">
            <v>SEPARADO</v>
          </cell>
          <cell r="H5957" t="str">
            <v>006882</v>
          </cell>
          <cell r="AP5957" t="str">
            <v>PAGO</v>
          </cell>
          <cell r="AQ5957">
            <v>100.61</v>
          </cell>
          <cell r="AR5957">
            <v>3.2500000000000001E-2</v>
          </cell>
          <cell r="AS5957">
            <v>623.27895000000001</v>
          </cell>
          <cell r="BA5957" t="e">
            <v>#N/A</v>
          </cell>
        </row>
        <row r="5958">
          <cell r="G5958" t="str">
            <v>SEPARADO</v>
          </cell>
          <cell r="H5958" t="str">
            <v>006882</v>
          </cell>
          <cell r="AP5958" t="str">
            <v>PA</v>
          </cell>
          <cell r="AQ5958">
            <v>79.52</v>
          </cell>
          <cell r="AS5958">
            <v>11.927999999999999</v>
          </cell>
          <cell r="BA5958" t="str">
            <v>ELETRICA</v>
          </cell>
        </row>
        <row r="5959">
          <cell r="G5959" t="str">
            <v>SEPARADO</v>
          </cell>
          <cell r="H5959" t="str">
            <v>006882</v>
          </cell>
          <cell r="AP5959" t="str">
            <v>PAGO</v>
          </cell>
          <cell r="AQ5959">
            <v>18.78</v>
          </cell>
          <cell r="AR5959">
            <v>9.7500000000000003E-2</v>
          </cell>
          <cell r="AS5959">
            <v>20.611050000000002</v>
          </cell>
          <cell r="BA5959" t="e">
            <v>#N/A</v>
          </cell>
        </row>
        <row r="5960">
          <cell r="G5960" t="str">
            <v>FALTA</v>
          </cell>
          <cell r="H5960" t="str">
            <v>006882</v>
          </cell>
          <cell r="AP5960" t="str">
            <v>PAGO</v>
          </cell>
          <cell r="AQ5960">
            <v>2.19</v>
          </cell>
          <cell r="AR5960">
            <v>9.7500000000000003E-2</v>
          </cell>
          <cell r="AS5960">
            <v>2.4035250000000001</v>
          </cell>
          <cell r="BA5960" t="e">
            <v>#N/A</v>
          </cell>
        </row>
        <row r="5961">
          <cell r="G5961" t="str">
            <v>SEPARADO</v>
          </cell>
          <cell r="H5961" t="str">
            <v>006882</v>
          </cell>
          <cell r="AP5961" t="str">
            <v>PA</v>
          </cell>
          <cell r="AQ5961">
            <v>44.19</v>
          </cell>
          <cell r="AS5961">
            <v>44.19</v>
          </cell>
          <cell r="BA5961" t="e">
            <v>#N/A</v>
          </cell>
        </row>
        <row r="5962">
          <cell r="G5962" t="str">
            <v>SEPARADO</v>
          </cell>
          <cell r="H5962" t="str">
            <v>006882</v>
          </cell>
          <cell r="AP5962" t="str">
            <v>PA</v>
          </cell>
          <cell r="AQ5962">
            <v>43.17</v>
          </cell>
          <cell r="AS5962">
            <v>43.17</v>
          </cell>
          <cell r="BA5962" t="e">
            <v>#N/A</v>
          </cell>
        </row>
        <row r="5963">
          <cell r="G5963" t="str">
            <v>SEPARADO</v>
          </cell>
          <cell r="H5963" t="str">
            <v>006882</v>
          </cell>
          <cell r="AP5963" t="str">
            <v>PA</v>
          </cell>
          <cell r="AQ5963">
            <v>0</v>
          </cell>
          <cell r="AS5963">
            <v>0</v>
          </cell>
          <cell r="BA5963" t="e">
            <v>#N/A</v>
          </cell>
        </row>
        <row r="5964">
          <cell r="G5964" t="str">
            <v>SEPARADO</v>
          </cell>
          <cell r="H5964" t="str">
            <v>006882</v>
          </cell>
          <cell r="AP5964" t="str">
            <v>PA</v>
          </cell>
          <cell r="AQ5964">
            <v>28.56</v>
          </cell>
          <cell r="AS5964">
            <v>228.48</v>
          </cell>
          <cell r="BA5964" t="str">
            <v>KANBAN</v>
          </cell>
        </row>
        <row r="5965">
          <cell r="G5965" t="str">
            <v>SEPARADO</v>
          </cell>
          <cell r="H5965" t="str">
            <v>006882</v>
          </cell>
          <cell r="AP5965" t="str">
            <v>PA</v>
          </cell>
          <cell r="AQ5965">
            <v>107.65</v>
          </cell>
          <cell r="AR5965">
            <v>0</v>
          </cell>
          <cell r="AS5965">
            <v>215.3</v>
          </cell>
          <cell r="BA5965" t="str">
            <v>MECANICA</v>
          </cell>
        </row>
        <row r="5966">
          <cell r="G5966" t="str">
            <v>RETIRADO</v>
          </cell>
          <cell r="H5966" t="str">
            <v>006882</v>
          </cell>
          <cell r="AP5966" t="str">
            <v>PA</v>
          </cell>
          <cell r="AQ5966">
            <v>8548.9321</v>
          </cell>
          <cell r="AS5966">
            <v>8548.9321</v>
          </cell>
          <cell r="BA5966" t="str">
            <v>ELETRICA</v>
          </cell>
        </row>
        <row r="5967">
          <cell r="G5967" t="str">
            <v>SEPARADO</v>
          </cell>
          <cell r="H5967" t="str">
            <v>006882</v>
          </cell>
          <cell r="AP5967" t="str">
            <v>PAGO</v>
          </cell>
          <cell r="AQ5967">
            <v>4.1500000000000004</v>
          </cell>
          <cell r="AR5967">
            <v>0</v>
          </cell>
          <cell r="AS5967">
            <v>16.600000000000001</v>
          </cell>
          <cell r="BA5967" t="str">
            <v>MECANICA</v>
          </cell>
        </row>
        <row r="5968">
          <cell r="G5968" t="str">
            <v>FÁBRICA</v>
          </cell>
          <cell r="H5968" t="str">
            <v>006882</v>
          </cell>
          <cell r="AP5968" t="str">
            <v>ESTOQUE</v>
          </cell>
          <cell r="AQ5968">
            <v>0</v>
          </cell>
          <cell r="AR5968">
            <v>0</v>
          </cell>
          <cell r="AS5968">
            <v>0</v>
          </cell>
          <cell r="BA5968" t="str">
            <v>MECANICA</v>
          </cell>
        </row>
        <row r="5969">
          <cell r="G5969" t="str">
            <v>SEPARADO</v>
          </cell>
          <cell r="H5969" t="str">
            <v>006882</v>
          </cell>
          <cell r="AP5969" t="str">
            <v>PA</v>
          </cell>
          <cell r="AQ5969">
            <v>68478.41</v>
          </cell>
          <cell r="AS5969">
            <v>68478.41</v>
          </cell>
          <cell r="BA5969" t="str">
            <v>MOTOR</v>
          </cell>
        </row>
        <row r="5970">
          <cell r="G5970" t="str">
            <v>SEPARADO</v>
          </cell>
          <cell r="H5970" t="str">
            <v>006882</v>
          </cell>
          <cell r="AP5970" t="str">
            <v>PA</v>
          </cell>
          <cell r="AQ5970">
            <v>29216.2</v>
          </cell>
          <cell r="AS5970">
            <v>29216.2</v>
          </cell>
          <cell r="BA5970" t="str">
            <v>ALTERNADOR</v>
          </cell>
        </row>
        <row r="5971">
          <cell r="G5971" t="str">
            <v>SEPARADO</v>
          </cell>
          <cell r="H5971" t="str">
            <v>006882</v>
          </cell>
          <cell r="AP5971" t="str">
            <v>PAGO</v>
          </cell>
          <cell r="AQ5971">
            <v>900</v>
          </cell>
          <cell r="AR5971">
            <v>0</v>
          </cell>
          <cell r="AS5971">
            <v>900</v>
          </cell>
          <cell r="BA5971" t="e">
            <v>#N/A</v>
          </cell>
        </row>
        <row r="5972">
          <cell r="G5972" t="str">
            <v>SEPARADO</v>
          </cell>
          <cell r="H5972" t="str">
            <v>006882</v>
          </cell>
          <cell r="AP5972" t="str">
            <v>PA</v>
          </cell>
          <cell r="AQ5972">
            <v>14179</v>
          </cell>
          <cell r="AR5972">
            <v>48</v>
          </cell>
          <cell r="AS5972">
            <v>14179</v>
          </cell>
          <cell r="BA5972" t="str">
            <v>SHEET METAL</v>
          </cell>
        </row>
        <row r="5973">
          <cell r="G5973" t="str">
            <v>SEPARADO</v>
          </cell>
          <cell r="H5973" t="str">
            <v>006882</v>
          </cell>
          <cell r="AP5973" t="str">
            <v>PA</v>
          </cell>
          <cell r="AQ5973">
            <v>0</v>
          </cell>
          <cell r="AR5973">
            <v>72.375</v>
          </cell>
          <cell r="AS5973">
            <v>0</v>
          </cell>
          <cell r="BA5973" t="str">
            <v>MECANICA</v>
          </cell>
        </row>
        <row r="5974">
          <cell r="G5974" t="str">
            <v>SEPARADO</v>
          </cell>
          <cell r="H5974" t="str">
            <v>006882</v>
          </cell>
          <cell r="AP5974" t="str">
            <v>PA</v>
          </cell>
          <cell r="AQ5974">
            <v>33.774999999999999</v>
          </cell>
          <cell r="AR5974">
            <v>0</v>
          </cell>
          <cell r="AS5974">
            <v>67.55</v>
          </cell>
          <cell r="BA5974" t="str">
            <v>MECANICA</v>
          </cell>
        </row>
        <row r="5975">
          <cell r="G5975" t="str">
            <v>SEPARADO</v>
          </cell>
          <cell r="H5975" t="str">
            <v>006882</v>
          </cell>
          <cell r="AP5975" t="str">
            <v>PAGO</v>
          </cell>
          <cell r="AQ5975">
            <v>1563.79</v>
          </cell>
          <cell r="AR5975">
            <v>0</v>
          </cell>
          <cell r="AS5975">
            <v>1563.79</v>
          </cell>
          <cell r="BA5975" t="str">
            <v>MECANICA</v>
          </cell>
        </row>
        <row r="5976">
          <cell r="G5976" t="str">
            <v>SEPARADO</v>
          </cell>
          <cell r="H5976" t="str">
            <v>006882</v>
          </cell>
          <cell r="AP5976" t="str">
            <v>PA</v>
          </cell>
          <cell r="AQ5976">
            <v>33.774999999999999</v>
          </cell>
          <cell r="AR5976">
            <v>0</v>
          </cell>
          <cell r="AS5976">
            <v>67.55</v>
          </cell>
          <cell r="BA5976" t="str">
            <v>MECANICA</v>
          </cell>
        </row>
        <row r="5977">
          <cell r="G5977" t="str">
            <v>SEPARADO</v>
          </cell>
          <cell r="H5977" t="str">
            <v>006882</v>
          </cell>
          <cell r="AP5977" t="str">
            <v>PA</v>
          </cell>
          <cell r="AQ5977">
            <v>33.774999999999999</v>
          </cell>
          <cell r="AR5977">
            <v>0</v>
          </cell>
          <cell r="AS5977">
            <v>33.774999999999999</v>
          </cell>
          <cell r="BA5977" t="str">
            <v>SHEET METAL</v>
          </cell>
        </row>
        <row r="5978">
          <cell r="G5978" t="str">
            <v>SEPARADO</v>
          </cell>
          <cell r="H5978" t="str">
            <v>006882</v>
          </cell>
          <cell r="AP5978" t="str">
            <v>PA</v>
          </cell>
          <cell r="AQ5978">
            <v>0</v>
          </cell>
          <cell r="AR5978">
            <v>180</v>
          </cell>
          <cell r="AS5978">
            <v>0</v>
          </cell>
          <cell r="BA5978" t="str">
            <v>SHEET METAL</v>
          </cell>
        </row>
        <row r="5979">
          <cell r="G5979" t="str">
            <v>SEPARADO</v>
          </cell>
          <cell r="H5979" t="str">
            <v>006882</v>
          </cell>
          <cell r="AP5979" t="str">
            <v>PA</v>
          </cell>
          <cell r="AQ5979">
            <v>41</v>
          </cell>
          <cell r="AS5979">
            <v>82</v>
          </cell>
          <cell r="BA5979" t="str">
            <v>SHEET METAL</v>
          </cell>
        </row>
        <row r="5980">
          <cell r="G5980" t="str">
            <v>SEPARADO</v>
          </cell>
          <cell r="H5980" t="str">
            <v>006882</v>
          </cell>
          <cell r="AP5980" t="str">
            <v>PAGO</v>
          </cell>
          <cell r="AQ5980">
            <v>650</v>
          </cell>
          <cell r="AR5980">
            <v>0</v>
          </cell>
          <cell r="AS5980">
            <v>1300</v>
          </cell>
          <cell r="BA5980" t="str">
            <v>MECANICA</v>
          </cell>
        </row>
        <row r="5981">
          <cell r="G5981" t="str">
            <v>SEPARADO</v>
          </cell>
          <cell r="H5981" t="str">
            <v>006882</v>
          </cell>
          <cell r="AP5981" t="str">
            <v>PA</v>
          </cell>
          <cell r="AQ5981">
            <v>350</v>
          </cell>
          <cell r="AR5981">
            <v>0</v>
          </cell>
          <cell r="AS5981">
            <v>350</v>
          </cell>
          <cell r="BA5981" t="e">
            <v>#N/A</v>
          </cell>
        </row>
        <row r="5982">
          <cell r="G5982" t="str">
            <v>SEPARADO</v>
          </cell>
          <cell r="H5982" t="str">
            <v>006882</v>
          </cell>
          <cell r="AP5982" t="str">
            <v>PAGO</v>
          </cell>
          <cell r="AQ5982">
            <v>2377.41</v>
          </cell>
          <cell r="AR5982">
            <v>6.5000000000000002E-2</v>
          </cell>
          <cell r="AS5982">
            <v>2531.9416499999998</v>
          </cell>
          <cell r="BA5982" t="str">
            <v>MECANICA</v>
          </cell>
        </row>
        <row r="5983">
          <cell r="G5983" t="str">
            <v>SEPARADO</v>
          </cell>
          <cell r="H5983" t="str">
            <v>006882</v>
          </cell>
          <cell r="AP5983" t="str">
            <v>PA</v>
          </cell>
          <cell r="AQ5983">
            <v>0</v>
          </cell>
          <cell r="AS5983">
            <v>0</v>
          </cell>
          <cell r="BA5983" t="e">
            <v>#N/A</v>
          </cell>
        </row>
        <row r="5984">
          <cell r="G5984" t="str">
            <v>SEPARADO</v>
          </cell>
          <cell r="H5984" t="str">
            <v>006882</v>
          </cell>
          <cell r="AP5984" t="str">
            <v>PA</v>
          </cell>
          <cell r="AQ5984">
            <v>441</v>
          </cell>
          <cell r="AS5984">
            <v>441</v>
          </cell>
          <cell r="BA5984" t="str">
            <v>MECANICA</v>
          </cell>
        </row>
        <row r="5985">
          <cell r="G5985" t="str">
            <v>SEPARADO</v>
          </cell>
          <cell r="H5985" t="str">
            <v>006882</v>
          </cell>
          <cell r="AP5985" t="str">
            <v>PA</v>
          </cell>
          <cell r="AQ5985">
            <v>4855</v>
          </cell>
          <cell r="AS5985">
            <v>4855</v>
          </cell>
          <cell r="BA5985" t="str">
            <v>BASE</v>
          </cell>
        </row>
        <row r="5986">
          <cell r="G5986" t="str">
            <v>SEPARADO</v>
          </cell>
          <cell r="H5986" t="str">
            <v>006882</v>
          </cell>
          <cell r="AP5986" t="str">
            <v>PAGO</v>
          </cell>
          <cell r="AQ5986">
            <v>235.40010000000001</v>
          </cell>
          <cell r="AR5986">
            <v>0</v>
          </cell>
          <cell r="AS5986">
            <v>1412.4005999999999</v>
          </cell>
          <cell r="BA5986" t="str">
            <v>MECANICA</v>
          </cell>
        </row>
        <row r="5987">
          <cell r="G5987" t="str">
            <v>SEPARADO</v>
          </cell>
          <cell r="H5987" t="str">
            <v>006882</v>
          </cell>
          <cell r="AP5987" t="str">
            <v>PA</v>
          </cell>
          <cell r="AQ5987">
            <v>128.28</v>
          </cell>
          <cell r="AR5987">
            <v>0</v>
          </cell>
          <cell r="AS5987">
            <v>128.28</v>
          </cell>
          <cell r="BA5987" t="e">
            <v>#N/A</v>
          </cell>
        </row>
        <row r="5988">
          <cell r="G5988" t="str">
            <v>SEPARADO</v>
          </cell>
          <cell r="H5988" t="str">
            <v>006882</v>
          </cell>
          <cell r="AP5988" t="str">
            <v>PA</v>
          </cell>
          <cell r="AQ5988">
            <v>121.24</v>
          </cell>
          <cell r="AR5988">
            <v>0</v>
          </cell>
          <cell r="AS5988">
            <v>242.48</v>
          </cell>
          <cell r="BA5988" t="e">
            <v>#N/A</v>
          </cell>
        </row>
        <row r="5989">
          <cell r="G5989" t="str">
            <v>SEPARADO</v>
          </cell>
          <cell r="H5989" t="str">
            <v>006882</v>
          </cell>
          <cell r="AP5989" t="str">
            <v>PA</v>
          </cell>
          <cell r="AQ5989">
            <v>73.66</v>
          </cell>
          <cell r="AR5989">
            <v>0</v>
          </cell>
          <cell r="AS5989">
            <v>73.66</v>
          </cell>
          <cell r="BA5989" t="e">
            <v>#N/A</v>
          </cell>
        </row>
        <row r="5990">
          <cell r="G5990" t="str">
            <v>SEPARADO</v>
          </cell>
          <cell r="H5990" t="str">
            <v>006882</v>
          </cell>
          <cell r="AP5990" t="str">
            <v>PA</v>
          </cell>
          <cell r="AQ5990">
            <v>11358</v>
          </cell>
          <cell r="AS5990">
            <v>11358</v>
          </cell>
          <cell r="BA5990" t="str">
            <v>CARENAGEM</v>
          </cell>
        </row>
        <row r="5991">
          <cell r="G5991" t="str">
            <v>SEPARADO</v>
          </cell>
          <cell r="H5991" t="str">
            <v>006882</v>
          </cell>
          <cell r="AP5991" t="str">
            <v>PA</v>
          </cell>
          <cell r="AQ5991">
            <v>625</v>
          </cell>
          <cell r="AR5991">
            <v>0</v>
          </cell>
          <cell r="AS5991">
            <v>625</v>
          </cell>
          <cell r="BA5991" t="e">
            <v>#N/A</v>
          </cell>
        </row>
        <row r="5992">
          <cell r="G5992" t="str">
            <v>FÁBRICA</v>
          </cell>
          <cell r="H5992" t="str">
            <v>006882</v>
          </cell>
          <cell r="AP5992" t="str">
            <v>PA</v>
          </cell>
          <cell r="AQ5992">
            <v>6.4</v>
          </cell>
          <cell r="AR5992">
            <v>0</v>
          </cell>
          <cell r="AS5992">
            <v>25.6</v>
          </cell>
          <cell r="BA5992" t="str">
            <v>MECANICA</v>
          </cell>
        </row>
        <row r="5993">
          <cell r="G5993" t="str">
            <v>SEPARADO</v>
          </cell>
          <cell r="H5993" t="str">
            <v>006882</v>
          </cell>
          <cell r="AP5993" t="str">
            <v>PA</v>
          </cell>
          <cell r="AQ5993">
            <v>22.9</v>
          </cell>
          <cell r="AR5993">
            <v>0</v>
          </cell>
          <cell r="AS5993">
            <v>22.9</v>
          </cell>
          <cell r="BA5993" t="e">
            <v>#N/A</v>
          </cell>
        </row>
        <row r="5994">
          <cell r="G5994" t="str">
            <v>SEPARADO</v>
          </cell>
          <cell r="H5994" t="str">
            <v>006882</v>
          </cell>
          <cell r="AP5994" t="str">
            <v>PA</v>
          </cell>
          <cell r="AQ5994">
            <v>22.9</v>
          </cell>
          <cell r="AR5994">
            <v>0</v>
          </cell>
          <cell r="AS5994">
            <v>22.9</v>
          </cell>
          <cell r="BA5994" t="e">
            <v>#N/A</v>
          </cell>
        </row>
        <row r="5995">
          <cell r="G5995" t="str">
            <v>SEPARADO</v>
          </cell>
          <cell r="H5995" t="str">
            <v>006882</v>
          </cell>
          <cell r="AP5995" t="str">
            <v>PA</v>
          </cell>
          <cell r="AQ5995">
            <v>42.56</v>
          </cell>
          <cell r="AR5995">
            <v>0</v>
          </cell>
          <cell r="AS5995">
            <v>42.56</v>
          </cell>
          <cell r="BA5995" t="e">
            <v>#N/A</v>
          </cell>
        </row>
        <row r="5996">
          <cell r="G5996" t="str">
            <v>RETIRADO</v>
          </cell>
          <cell r="H5996" t="str">
            <v>006882</v>
          </cell>
          <cell r="AP5996" t="str">
            <v>PA</v>
          </cell>
          <cell r="AQ5996">
            <v>0</v>
          </cell>
          <cell r="AS5996">
            <v>0</v>
          </cell>
          <cell r="BA5996" t="e">
            <v>#N/A</v>
          </cell>
        </row>
        <row r="5997">
          <cell r="G5997" t="str">
            <v>SEPARADO</v>
          </cell>
          <cell r="H5997" t="str">
            <v>006882</v>
          </cell>
          <cell r="AP5997" t="str">
            <v>PA</v>
          </cell>
          <cell r="AQ5997">
            <v>1.55</v>
          </cell>
          <cell r="AS5997">
            <v>18.600000000000001</v>
          </cell>
          <cell r="BA5997">
            <v>0</v>
          </cell>
        </row>
        <row r="5998">
          <cell r="G5998" t="str">
            <v>SEPARADO</v>
          </cell>
          <cell r="H5998" t="str">
            <v>006882</v>
          </cell>
          <cell r="AP5998" t="str">
            <v>PA</v>
          </cell>
          <cell r="AQ5998">
            <v>26.88</v>
          </cell>
          <cell r="AS5998">
            <v>26.88</v>
          </cell>
          <cell r="BA5998" t="str">
            <v>MECANICA</v>
          </cell>
        </row>
        <row r="5999">
          <cell r="G5999" t="str">
            <v>SEPARADO</v>
          </cell>
          <cell r="H5999" t="str">
            <v>006882</v>
          </cell>
          <cell r="AP5999" t="str">
            <v>PAGO</v>
          </cell>
          <cell r="AQ5999">
            <v>28.5</v>
          </cell>
          <cell r="AR5999">
            <v>0</v>
          </cell>
          <cell r="AS5999">
            <v>28.5</v>
          </cell>
          <cell r="BA5999" t="str">
            <v>MECANICA</v>
          </cell>
        </row>
        <row r="6000">
          <cell r="G6000" t="str">
            <v>SEPARADO</v>
          </cell>
          <cell r="H6000" t="str">
            <v>006882</v>
          </cell>
          <cell r="AP6000" t="str">
            <v>PAGO</v>
          </cell>
          <cell r="AQ6000">
            <v>28.5</v>
          </cell>
          <cell r="AR6000">
            <v>0</v>
          </cell>
          <cell r="AS6000">
            <v>57</v>
          </cell>
          <cell r="BA6000" t="str">
            <v>MECANICA</v>
          </cell>
        </row>
        <row r="6001">
          <cell r="G6001" t="str">
            <v>SEPARADO</v>
          </cell>
          <cell r="H6001" t="str">
            <v>006882</v>
          </cell>
          <cell r="AP6001" t="str">
            <v>PAGO</v>
          </cell>
          <cell r="AQ6001">
            <v>28.5</v>
          </cell>
          <cell r="AR6001">
            <v>0</v>
          </cell>
          <cell r="AS6001">
            <v>28.5</v>
          </cell>
          <cell r="BA6001" t="str">
            <v>MECANICA</v>
          </cell>
        </row>
        <row r="6002">
          <cell r="G6002" t="str">
            <v>SEPARADO</v>
          </cell>
          <cell r="H6002" t="str">
            <v>006882</v>
          </cell>
          <cell r="AP6002" t="str">
            <v>PAGO</v>
          </cell>
          <cell r="AQ6002">
            <v>28.5</v>
          </cell>
          <cell r="AR6002">
            <v>0</v>
          </cell>
          <cell r="AS6002">
            <v>28.5</v>
          </cell>
          <cell r="BA6002" t="str">
            <v>MECANICA</v>
          </cell>
        </row>
        <row r="6003">
          <cell r="G6003" t="str">
            <v>SEPARADO</v>
          </cell>
          <cell r="H6003" t="str">
            <v>006882</v>
          </cell>
          <cell r="AP6003" t="str">
            <v>PAGO</v>
          </cell>
          <cell r="AQ6003">
            <v>6</v>
          </cell>
          <cell r="AR6003">
            <v>0</v>
          </cell>
          <cell r="AS6003">
            <v>6</v>
          </cell>
          <cell r="BA6003" t="str">
            <v>MECANICA</v>
          </cell>
        </row>
        <row r="6004">
          <cell r="G6004" t="str">
            <v>SEPARADO</v>
          </cell>
          <cell r="H6004" t="str">
            <v>006882</v>
          </cell>
          <cell r="AP6004" t="str">
            <v>PA</v>
          </cell>
          <cell r="AQ6004">
            <v>0.69</v>
          </cell>
          <cell r="AS6004">
            <v>13.799999999999999</v>
          </cell>
          <cell r="BA6004" t="str">
            <v>KANBAN</v>
          </cell>
        </row>
        <row r="6005">
          <cell r="G6005" t="str">
            <v>SEPARADO</v>
          </cell>
          <cell r="H6005" t="str">
            <v>006882</v>
          </cell>
          <cell r="AP6005" t="str">
            <v>PA</v>
          </cell>
          <cell r="AQ6005">
            <v>154.9</v>
          </cell>
          <cell r="AS6005">
            <v>154.9</v>
          </cell>
          <cell r="BA6005" t="str">
            <v>ELETRICA</v>
          </cell>
        </row>
        <row r="6006">
          <cell r="G6006" t="str">
            <v>FÁBRICA</v>
          </cell>
          <cell r="H6006" t="str">
            <v>006882</v>
          </cell>
          <cell r="AP6006" t="str">
            <v>ESTOQUE</v>
          </cell>
          <cell r="AQ6006">
            <v>0</v>
          </cell>
          <cell r="AR6006">
            <v>0</v>
          </cell>
          <cell r="AS6006">
            <v>0</v>
          </cell>
          <cell r="BA6006" t="str">
            <v>ELETRICA</v>
          </cell>
        </row>
        <row r="6007">
          <cell r="G6007" t="str">
            <v>SEPARADO</v>
          </cell>
          <cell r="H6007" t="str">
            <v>006882</v>
          </cell>
          <cell r="AP6007" t="str">
            <v>PA</v>
          </cell>
          <cell r="AQ6007">
            <v>75</v>
          </cell>
          <cell r="AS6007">
            <v>27.75</v>
          </cell>
          <cell r="BA6007" t="str">
            <v>KANBAN</v>
          </cell>
        </row>
        <row r="6008">
          <cell r="G6008" t="str">
            <v>SEPARADO</v>
          </cell>
          <cell r="H6008" t="str">
            <v>006882</v>
          </cell>
          <cell r="AP6008" t="str">
            <v>PA</v>
          </cell>
          <cell r="AQ6008">
            <v>66</v>
          </cell>
          <cell r="AS6008">
            <v>528</v>
          </cell>
          <cell r="BA6008" t="e">
            <v>#N/A</v>
          </cell>
        </row>
        <row r="6009">
          <cell r="G6009" t="str">
            <v>SEPARADO</v>
          </cell>
          <cell r="H6009" t="str">
            <v>006882</v>
          </cell>
          <cell r="AP6009" t="str">
            <v>PAGO</v>
          </cell>
          <cell r="AQ6009">
            <v>31.06</v>
          </cell>
          <cell r="AR6009">
            <v>6.5000000000000002E-2</v>
          </cell>
          <cell r="AS6009">
            <v>33.078899999999997</v>
          </cell>
          <cell r="BA6009" t="str">
            <v>ELETRICA</v>
          </cell>
        </row>
        <row r="6010">
          <cell r="G6010" t="str">
            <v>SEPARADO</v>
          </cell>
          <cell r="H6010" t="str">
            <v>006882</v>
          </cell>
          <cell r="AP6010" t="str">
            <v>PA</v>
          </cell>
          <cell r="AQ6010">
            <v>0</v>
          </cell>
          <cell r="AS6010">
            <v>0</v>
          </cell>
          <cell r="BA6010" t="e">
            <v>#N/A</v>
          </cell>
        </row>
        <row r="6011">
          <cell r="G6011" t="str">
            <v>SEPARADO</v>
          </cell>
          <cell r="H6011" t="str">
            <v>006882</v>
          </cell>
          <cell r="AP6011" t="str">
            <v>PA</v>
          </cell>
          <cell r="AQ6011">
            <v>10.2811</v>
          </cell>
          <cell r="AS6011">
            <v>5.1405500000000002</v>
          </cell>
          <cell r="BA6011" t="str">
            <v>KANBAN</v>
          </cell>
        </row>
        <row r="6012">
          <cell r="G6012" t="str">
            <v>SEPARADO</v>
          </cell>
          <cell r="H6012" t="str">
            <v>006882</v>
          </cell>
          <cell r="AP6012" t="str">
            <v>PA</v>
          </cell>
          <cell r="AQ6012">
            <v>6.5</v>
          </cell>
          <cell r="AS6012">
            <v>13</v>
          </cell>
          <cell r="BA6012" t="str">
            <v>ELETRICA</v>
          </cell>
        </row>
        <row r="6013">
          <cell r="G6013" t="str">
            <v>SEPARADO</v>
          </cell>
          <cell r="H6013" t="str">
            <v>006882</v>
          </cell>
          <cell r="AP6013" t="str">
            <v>PAGO</v>
          </cell>
          <cell r="AQ6013">
            <v>92</v>
          </cell>
          <cell r="AR6013">
            <v>6.5000000000000002E-2</v>
          </cell>
          <cell r="AS6013">
            <v>293.94</v>
          </cell>
          <cell r="BA6013">
            <v>0</v>
          </cell>
        </row>
        <row r="6014">
          <cell r="G6014" t="str">
            <v>SEPARADO</v>
          </cell>
          <cell r="H6014" t="str">
            <v>006882</v>
          </cell>
          <cell r="AP6014" t="str">
            <v>PA</v>
          </cell>
          <cell r="AQ6014">
            <v>140.65</v>
          </cell>
          <cell r="AR6014">
            <v>0</v>
          </cell>
          <cell r="AS6014">
            <v>140.65</v>
          </cell>
          <cell r="BA6014" t="e">
            <v>#N/A</v>
          </cell>
        </row>
        <row r="6015">
          <cell r="G6015" t="str">
            <v>SEPARADO</v>
          </cell>
          <cell r="H6015" t="str">
            <v>006882</v>
          </cell>
          <cell r="AP6015" t="str">
            <v>PA</v>
          </cell>
          <cell r="AQ6015">
            <v>34.33</v>
          </cell>
          <cell r="AR6015">
            <v>0</v>
          </cell>
          <cell r="AS6015">
            <v>34.33</v>
          </cell>
          <cell r="BA6015" t="e">
            <v>#N/A</v>
          </cell>
        </row>
        <row r="6016">
          <cell r="G6016" t="str">
            <v>SEPARADO</v>
          </cell>
          <cell r="H6016" t="str">
            <v>006882</v>
          </cell>
          <cell r="AP6016" t="str">
            <v>PA</v>
          </cell>
          <cell r="AQ6016">
            <v>225</v>
          </cell>
          <cell r="AR6016">
            <v>0</v>
          </cell>
          <cell r="AS6016">
            <v>225</v>
          </cell>
          <cell r="BA6016" t="e">
            <v>#N/A</v>
          </cell>
        </row>
        <row r="6017">
          <cell r="G6017" t="str">
            <v>RETIRADO</v>
          </cell>
          <cell r="H6017" t="str">
            <v>006882</v>
          </cell>
          <cell r="AP6017" t="str">
            <v>PA</v>
          </cell>
          <cell r="AQ6017">
            <v>2785.17</v>
          </cell>
          <cell r="AS6017">
            <v>2785.17</v>
          </cell>
          <cell r="BA6017" t="e">
            <v>#N/A</v>
          </cell>
        </row>
        <row r="6018">
          <cell r="G6018" t="str">
            <v>SEPARADO</v>
          </cell>
          <cell r="H6018" t="str">
            <v>006882</v>
          </cell>
          <cell r="AP6018" t="str">
            <v>PA</v>
          </cell>
          <cell r="AQ6018">
            <v>2785.17</v>
          </cell>
          <cell r="AS6018">
            <v>2785.17</v>
          </cell>
          <cell r="BA6018" t="str">
            <v>ELETRICA</v>
          </cell>
        </row>
        <row r="6019">
          <cell r="G6019" t="str">
            <v>SEPARADO</v>
          </cell>
          <cell r="H6019" t="str">
            <v>006882</v>
          </cell>
          <cell r="AP6019" t="str">
            <v>PAGO</v>
          </cell>
          <cell r="AQ6019">
            <v>27.95</v>
          </cell>
          <cell r="AR6019">
            <v>6.5000000000000002E-2</v>
          </cell>
          <cell r="AS6019">
            <v>29.766749999999998</v>
          </cell>
          <cell r="BA6019" t="e">
            <v>#N/A</v>
          </cell>
        </row>
        <row r="6020">
          <cell r="G6020" t="str">
            <v>SEPARADO</v>
          </cell>
          <cell r="H6020" t="str">
            <v>006882</v>
          </cell>
          <cell r="AP6020" t="str">
            <v>PAGO</v>
          </cell>
          <cell r="AQ6020">
            <v>34.380000000000003</v>
          </cell>
          <cell r="AR6020">
            <v>6.5000000000000002E-2</v>
          </cell>
          <cell r="AS6020">
            <v>36.614699999999999</v>
          </cell>
          <cell r="BA6020" t="e">
            <v>#N/A</v>
          </cell>
        </row>
        <row r="6021">
          <cell r="G6021" t="str">
            <v>SEPARADO</v>
          </cell>
          <cell r="H6021" t="str">
            <v>006882</v>
          </cell>
          <cell r="AP6021" t="str">
            <v>PAGO</v>
          </cell>
          <cell r="AQ6021">
            <v>1027.72</v>
          </cell>
          <cell r="AR6021">
            <v>0</v>
          </cell>
          <cell r="AS6021">
            <v>1027.72</v>
          </cell>
          <cell r="BA6021" t="str">
            <v>ELETRICA</v>
          </cell>
        </row>
        <row r="6022">
          <cell r="G6022" t="str">
            <v>SEPARADO</v>
          </cell>
          <cell r="H6022" t="str">
            <v>006882</v>
          </cell>
          <cell r="AP6022" t="str">
            <v>PAGO</v>
          </cell>
          <cell r="AQ6022">
            <v>523.61</v>
          </cell>
          <cell r="AR6022">
            <v>0</v>
          </cell>
          <cell r="AS6022">
            <v>523.61</v>
          </cell>
          <cell r="BA6022" t="e">
            <v>#N/A</v>
          </cell>
        </row>
        <row r="6023">
          <cell r="G6023" t="str">
            <v>FÁBRICA</v>
          </cell>
          <cell r="H6023" t="str">
            <v>006882</v>
          </cell>
          <cell r="AP6023" t="str">
            <v>PAGO</v>
          </cell>
          <cell r="AQ6023">
            <v>5.55</v>
          </cell>
          <cell r="AR6023">
            <v>9.7500000000000003E-2</v>
          </cell>
          <cell r="AS6023">
            <v>12.18225</v>
          </cell>
          <cell r="BA6023" t="str">
            <v>SHEET METAL</v>
          </cell>
        </row>
        <row r="6024">
          <cell r="G6024" t="str">
            <v>SEPARADO</v>
          </cell>
          <cell r="H6024" t="str">
            <v>006882</v>
          </cell>
          <cell r="AP6024" t="str">
            <v>PA</v>
          </cell>
          <cell r="AQ6024">
            <v>9.33</v>
          </cell>
          <cell r="AS6024">
            <v>9.33</v>
          </cell>
          <cell r="BA6024" t="str">
            <v>ELETRICA</v>
          </cell>
        </row>
        <row r="6025">
          <cell r="G6025" t="str">
            <v>SEPARADO</v>
          </cell>
          <cell r="H6025" t="str">
            <v>006882</v>
          </cell>
          <cell r="AP6025" t="str">
            <v>PAGO</v>
          </cell>
          <cell r="AQ6025">
            <v>9.33</v>
          </cell>
          <cell r="AR6025">
            <v>9.7500000000000003E-2</v>
          </cell>
          <cell r="AS6025">
            <v>30.719025000000002</v>
          </cell>
          <cell r="BA6025" t="str">
            <v>ELETRICA</v>
          </cell>
        </row>
        <row r="6026">
          <cell r="G6026" t="str">
            <v>SEPARADO</v>
          </cell>
          <cell r="H6026" t="str">
            <v>006882</v>
          </cell>
          <cell r="AP6026" t="str">
            <v>PAGO</v>
          </cell>
          <cell r="AQ6026">
            <v>41.9</v>
          </cell>
          <cell r="AR6026">
            <v>9.7500000000000003E-2</v>
          </cell>
          <cell r="AS6026">
            <v>45.985250000000001</v>
          </cell>
          <cell r="BA6026" t="str">
            <v>ELETRICA</v>
          </cell>
        </row>
        <row r="6027">
          <cell r="G6027" t="str">
            <v>SEPARADO</v>
          </cell>
          <cell r="H6027" t="str">
            <v>006882</v>
          </cell>
          <cell r="AP6027" t="str">
            <v>PAGO</v>
          </cell>
          <cell r="AQ6027">
            <v>40.97</v>
          </cell>
          <cell r="AR6027">
            <v>9.7500000000000003E-2</v>
          </cell>
          <cell r="AS6027">
            <v>44.964574999999996</v>
          </cell>
          <cell r="BA6027" t="str">
            <v>ELETRICA</v>
          </cell>
        </row>
        <row r="6028">
          <cell r="G6028" t="str">
            <v>SEPARADO</v>
          </cell>
          <cell r="H6028" t="str">
            <v>006882</v>
          </cell>
          <cell r="AP6028" t="str">
            <v>PA</v>
          </cell>
          <cell r="AQ6028">
            <v>25.7</v>
          </cell>
          <cell r="AS6028">
            <v>25.7</v>
          </cell>
          <cell r="BA6028" t="str">
            <v>ELETRICA</v>
          </cell>
        </row>
        <row r="6029">
          <cell r="G6029" t="str">
            <v>FÁBRICA</v>
          </cell>
          <cell r="H6029" t="str">
            <v>006882</v>
          </cell>
          <cell r="AP6029" t="str">
            <v>ESTOQUE</v>
          </cell>
          <cell r="AR6029">
            <v>0</v>
          </cell>
          <cell r="AS6029">
            <v>0</v>
          </cell>
          <cell r="BA6029" t="e">
            <v>#N/A</v>
          </cell>
        </row>
        <row r="6030">
          <cell r="G6030" t="str">
            <v>SEPARADO</v>
          </cell>
          <cell r="H6030" t="str">
            <v>006882</v>
          </cell>
          <cell r="AP6030" t="str">
            <v>PA</v>
          </cell>
          <cell r="AQ6030">
            <v>16.100000000000001</v>
          </cell>
          <cell r="AS6030">
            <v>16.100000000000001</v>
          </cell>
          <cell r="BA6030" t="str">
            <v>KANBAN</v>
          </cell>
        </row>
        <row r="6031">
          <cell r="G6031" t="str">
            <v>SEPARADO</v>
          </cell>
          <cell r="H6031" t="str">
            <v>006882</v>
          </cell>
          <cell r="AP6031" t="str">
            <v>PA</v>
          </cell>
          <cell r="AQ6031">
            <v>16.39</v>
          </cell>
          <cell r="AS6031">
            <v>16.39</v>
          </cell>
          <cell r="BA6031" t="str">
            <v>KANBAN</v>
          </cell>
        </row>
        <row r="6032">
          <cell r="G6032" t="str">
            <v>SEPARADO</v>
          </cell>
          <cell r="H6032" t="str">
            <v>006882</v>
          </cell>
          <cell r="AP6032" t="str">
            <v>PAGO</v>
          </cell>
          <cell r="AQ6032">
            <v>7.42</v>
          </cell>
          <cell r="AR6032">
            <v>9.7500000000000003E-2</v>
          </cell>
          <cell r="AS6032">
            <v>32.573799999999999</v>
          </cell>
          <cell r="BA6032" t="e">
            <v>#N/A</v>
          </cell>
        </row>
        <row r="6033">
          <cell r="G6033" t="str">
            <v>FÁBRICA</v>
          </cell>
          <cell r="H6033" t="str">
            <v>006882</v>
          </cell>
          <cell r="AP6033" t="str">
            <v>PAGO</v>
          </cell>
          <cell r="AQ6033">
            <v>7.42</v>
          </cell>
          <cell r="AR6033">
            <v>9.7500000000000003E-2</v>
          </cell>
          <cell r="AS6033">
            <v>8.1434499999999996</v>
          </cell>
          <cell r="BA6033" t="e">
            <v>#N/A</v>
          </cell>
        </row>
        <row r="6034">
          <cell r="G6034" t="str">
            <v>SEPARADO</v>
          </cell>
          <cell r="H6034" t="str">
            <v>006882</v>
          </cell>
          <cell r="AP6034" t="str">
            <v>PAGO</v>
          </cell>
          <cell r="AQ6034">
            <v>2.0099999999999998</v>
          </cell>
          <cell r="AR6034">
            <v>9.7500000000000003E-2</v>
          </cell>
          <cell r="AS6034">
            <v>2.2059749999999996</v>
          </cell>
          <cell r="BA6034" t="e">
            <v>#N/A</v>
          </cell>
        </row>
        <row r="6035">
          <cell r="G6035" t="str">
            <v>FÁBRICA</v>
          </cell>
          <cell r="H6035" t="str">
            <v>006882</v>
          </cell>
          <cell r="AP6035" t="str">
            <v>PAGO</v>
          </cell>
          <cell r="AQ6035">
            <v>2.06</v>
          </cell>
          <cell r="AR6035">
            <v>9.7500000000000003E-2</v>
          </cell>
          <cell r="AS6035">
            <v>2.26085</v>
          </cell>
          <cell r="BA6035" t="e">
            <v>#N/A</v>
          </cell>
        </row>
        <row r="6036">
          <cell r="G6036" t="str">
            <v>SEPARADO</v>
          </cell>
          <cell r="H6036" t="str">
            <v>006882</v>
          </cell>
          <cell r="AP6036" t="str">
            <v>PA</v>
          </cell>
          <cell r="AQ6036">
            <v>330.44</v>
          </cell>
          <cell r="AS6036">
            <v>66.088000000000008</v>
          </cell>
          <cell r="BA6036" t="str">
            <v>ELETRICA</v>
          </cell>
        </row>
        <row r="6037">
          <cell r="G6037" t="str">
            <v>SEPARADO</v>
          </cell>
          <cell r="H6037" t="str">
            <v>006882</v>
          </cell>
          <cell r="AP6037" t="str">
            <v>PA</v>
          </cell>
          <cell r="AQ6037">
            <v>0</v>
          </cell>
          <cell r="AS6037">
            <v>0</v>
          </cell>
          <cell r="BA6037" t="e">
            <v>#N/A</v>
          </cell>
        </row>
        <row r="6038">
          <cell r="G6038" t="str">
            <v>SEPARADO</v>
          </cell>
          <cell r="H6038" t="str">
            <v>006882</v>
          </cell>
          <cell r="AP6038" t="str">
            <v>PAGO</v>
          </cell>
          <cell r="AQ6038">
            <v>16.100000000000001</v>
          </cell>
          <cell r="AR6038">
            <v>0</v>
          </cell>
          <cell r="AS6038">
            <v>48.300000000000004</v>
          </cell>
          <cell r="BA6038" t="str">
            <v>ELETRICA</v>
          </cell>
        </row>
        <row r="6039">
          <cell r="G6039" t="str">
            <v>SEPARADO</v>
          </cell>
          <cell r="H6039" t="str">
            <v>006882</v>
          </cell>
          <cell r="AP6039" t="str">
            <v>PAGO</v>
          </cell>
          <cell r="AQ6039">
            <v>36.19</v>
          </cell>
          <cell r="AR6039">
            <v>6.5000000000000002E-2</v>
          </cell>
          <cell r="AS6039">
            <v>77.084699999999998</v>
          </cell>
          <cell r="BA6039" t="str">
            <v>SHEET METAL</v>
          </cell>
        </row>
        <row r="6040">
          <cell r="G6040" t="str">
            <v>SEPARADO</v>
          </cell>
          <cell r="H6040" t="str">
            <v>006882</v>
          </cell>
          <cell r="AP6040" t="str">
            <v>PA</v>
          </cell>
          <cell r="AQ6040">
            <v>687</v>
          </cell>
          <cell r="AR6040">
            <v>0</v>
          </cell>
          <cell r="AS6040">
            <v>687</v>
          </cell>
          <cell r="BA6040" t="e">
            <v>#N/A</v>
          </cell>
        </row>
        <row r="6041">
          <cell r="G6041" t="str">
            <v>SEPARADO</v>
          </cell>
          <cell r="H6041" t="str">
            <v>006882</v>
          </cell>
          <cell r="AP6041" t="str">
            <v>PA</v>
          </cell>
          <cell r="AQ6041">
            <v>166.5</v>
          </cell>
          <cell r="AR6041">
            <v>0</v>
          </cell>
          <cell r="AS6041">
            <v>166.5</v>
          </cell>
          <cell r="BA6041" t="e">
            <v>#N/A</v>
          </cell>
        </row>
        <row r="6042">
          <cell r="G6042" t="str">
            <v>SEPARADO</v>
          </cell>
          <cell r="H6042" t="str">
            <v>006882</v>
          </cell>
          <cell r="AP6042" t="str">
            <v>PA</v>
          </cell>
          <cell r="AQ6042">
            <v>0.61</v>
          </cell>
          <cell r="AS6042">
            <v>1.22</v>
          </cell>
          <cell r="BA6042" t="e">
            <v>#N/A</v>
          </cell>
        </row>
        <row r="6043">
          <cell r="G6043" t="str">
            <v>SEPARADO</v>
          </cell>
          <cell r="H6043" t="str">
            <v>006882</v>
          </cell>
          <cell r="AP6043" t="str">
            <v>PA</v>
          </cell>
          <cell r="AQ6043">
            <v>17.41</v>
          </cell>
          <cell r="AS6043">
            <v>17.41</v>
          </cell>
          <cell r="BA6043" t="e">
            <v>#N/A</v>
          </cell>
        </row>
        <row r="6044">
          <cell r="G6044" t="str">
            <v>SEPARADO</v>
          </cell>
          <cell r="H6044" t="str">
            <v>006882</v>
          </cell>
          <cell r="AP6044" t="str">
            <v>PA</v>
          </cell>
          <cell r="AQ6044">
            <v>2.19</v>
          </cell>
          <cell r="AS6044">
            <v>2.19</v>
          </cell>
          <cell r="BA6044" t="e">
            <v>#N/A</v>
          </cell>
        </row>
        <row r="6045">
          <cell r="G6045" t="str">
            <v>SEPARADO</v>
          </cell>
          <cell r="H6045" t="str">
            <v>006882</v>
          </cell>
          <cell r="AP6045" t="str">
            <v>PAGO</v>
          </cell>
          <cell r="AQ6045">
            <v>25.06</v>
          </cell>
          <cell r="AR6045">
            <v>0.05</v>
          </cell>
          <cell r="AS6045">
            <v>26.312999999999999</v>
          </cell>
          <cell r="BA6045" t="e">
            <v>#N/A</v>
          </cell>
        </row>
        <row r="6046">
          <cell r="G6046" t="str">
            <v>SEPARADO</v>
          </cell>
          <cell r="H6046" t="str">
            <v>006882</v>
          </cell>
          <cell r="AP6046" t="str">
            <v>PAGO</v>
          </cell>
          <cell r="AQ6046">
            <v>43.17</v>
          </cell>
          <cell r="AR6046">
            <v>6.5000000000000002E-2</v>
          </cell>
          <cell r="AS6046">
            <v>45.976050000000001</v>
          </cell>
          <cell r="BA6046" t="e">
            <v>#N/A</v>
          </cell>
        </row>
        <row r="6047">
          <cell r="G6047" t="str">
            <v>RETIRADO</v>
          </cell>
          <cell r="H6047" t="str">
            <v>006882</v>
          </cell>
          <cell r="AP6047" t="str">
            <v>PA</v>
          </cell>
          <cell r="AQ6047">
            <v>26.9</v>
          </cell>
          <cell r="AS6047">
            <v>53.8</v>
          </cell>
          <cell r="BA6047" t="str">
            <v>ELETRICA</v>
          </cell>
        </row>
        <row r="6048">
          <cell r="G6048" t="str">
            <v>SEPARADO</v>
          </cell>
          <cell r="H6048" t="str">
            <v>006882</v>
          </cell>
          <cell r="AP6048" t="str">
            <v>PA</v>
          </cell>
          <cell r="AQ6048">
            <v>26.9</v>
          </cell>
          <cell r="AS6048">
            <v>53.8</v>
          </cell>
          <cell r="BA6048" t="str">
            <v>ELETRICA</v>
          </cell>
        </row>
        <row r="6049">
          <cell r="G6049" t="str">
            <v>RETIRADO</v>
          </cell>
          <cell r="H6049" t="str">
            <v>006882</v>
          </cell>
          <cell r="AP6049" t="str">
            <v>PA</v>
          </cell>
          <cell r="AQ6049">
            <v>0</v>
          </cell>
          <cell r="AS6049">
            <v>0</v>
          </cell>
          <cell r="BA6049" t="e">
            <v>#N/A</v>
          </cell>
        </row>
        <row r="6050">
          <cell r="G6050" t="str">
            <v>SEPARADO</v>
          </cell>
          <cell r="H6050" t="str">
            <v>006882</v>
          </cell>
          <cell r="AP6050" t="str">
            <v>PA</v>
          </cell>
          <cell r="AQ6050">
            <v>0</v>
          </cell>
          <cell r="AS6050">
            <v>0</v>
          </cell>
          <cell r="BA6050" t="e">
            <v>#N/A</v>
          </cell>
        </row>
        <row r="6051">
          <cell r="G6051" t="str">
            <v>SEPARADO</v>
          </cell>
          <cell r="H6051" t="str">
            <v>006882</v>
          </cell>
          <cell r="AP6051" t="str">
            <v>PAGO</v>
          </cell>
          <cell r="AQ6051">
            <v>698.9</v>
          </cell>
          <cell r="AR6051">
            <v>0</v>
          </cell>
          <cell r="AS6051">
            <v>698.9</v>
          </cell>
          <cell r="BA6051" t="e">
            <v>#N/A</v>
          </cell>
        </row>
        <row r="6052">
          <cell r="G6052" t="str">
            <v>RETIRADO</v>
          </cell>
          <cell r="H6052" t="str">
            <v>006882</v>
          </cell>
          <cell r="AP6052" t="str">
            <v>PAGO</v>
          </cell>
          <cell r="AQ6052">
            <v>698.9</v>
          </cell>
          <cell r="AR6052">
            <v>0</v>
          </cell>
          <cell r="AS6052">
            <v>698.9</v>
          </cell>
          <cell r="BA6052" t="e">
            <v>#N/A</v>
          </cell>
        </row>
        <row r="6053">
          <cell r="G6053" t="str">
            <v>SEPARADO</v>
          </cell>
          <cell r="H6053" t="str">
            <v>006882</v>
          </cell>
          <cell r="AP6053" t="str">
            <v>PAGO</v>
          </cell>
          <cell r="AQ6053">
            <v>472.5</v>
          </cell>
          <cell r="AR6053">
            <v>0</v>
          </cell>
          <cell r="AS6053">
            <v>472.5</v>
          </cell>
          <cell r="BA6053" t="e">
            <v>#N/A</v>
          </cell>
        </row>
        <row r="6054">
          <cell r="G6054" t="str">
            <v>RETIRADO</v>
          </cell>
          <cell r="H6054" t="str">
            <v>006882</v>
          </cell>
          <cell r="AP6054" t="str">
            <v>PA</v>
          </cell>
          <cell r="AQ6054">
            <v>5.55</v>
          </cell>
          <cell r="AS6054">
            <v>11.1</v>
          </cell>
          <cell r="BA6054" t="str">
            <v>SHEET METAL</v>
          </cell>
        </row>
        <row r="6055">
          <cell r="G6055" t="str">
            <v>RETIRADO</v>
          </cell>
          <cell r="H6055" t="str">
            <v>006882</v>
          </cell>
          <cell r="AP6055" t="str">
            <v>PA</v>
          </cell>
          <cell r="AQ6055">
            <v>63</v>
          </cell>
          <cell r="AS6055">
            <v>126</v>
          </cell>
          <cell r="BA6055" t="str">
            <v>ELETRICA</v>
          </cell>
        </row>
        <row r="6056">
          <cell r="G6056" t="str">
            <v>RETIRADO</v>
          </cell>
          <cell r="H6056" t="str">
            <v>006882</v>
          </cell>
          <cell r="AP6056" t="str">
            <v>PA</v>
          </cell>
          <cell r="AQ6056">
            <v>18.490000000000002</v>
          </cell>
          <cell r="AS6056">
            <v>36.980000000000004</v>
          </cell>
          <cell r="BA6056" t="str">
            <v>ELETRICA</v>
          </cell>
        </row>
        <row r="6057">
          <cell r="G6057" t="str">
            <v>RETIRADO</v>
          </cell>
          <cell r="H6057" t="str">
            <v>006882</v>
          </cell>
          <cell r="AP6057" t="str">
            <v>PA</v>
          </cell>
          <cell r="AQ6057">
            <v>26.9</v>
          </cell>
          <cell r="AS6057">
            <v>53.8</v>
          </cell>
          <cell r="BA6057" t="str">
            <v>ELETRICA</v>
          </cell>
        </row>
        <row r="6058">
          <cell r="G6058" t="str">
            <v>SEPARADO</v>
          </cell>
          <cell r="H6058" t="str">
            <v>006882</v>
          </cell>
          <cell r="AP6058" t="str">
            <v>PA</v>
          </cell>
          <cell r="AQ6058">
            <v>26.9</v>
          </cell>
          <cell r="AS6058">
            <v>53.8</v>
          </cell>
          <cell r="BA6058" t="str">
            <v>ELETRICA</v>
          </cell>
        </row>
        <row r="6059">
          <cell r="G6059" t="str">
            <v>RETIRADO</v>
          </cell>
          <cell r="H6059" t="str">
            <v>006882</v>
          </cell>
          <cell r="AP6059" t="str">
            <v>PA</v>
          </cell>
          <cell r="AQ6059">
            <v>0</v>
          </cell>
          <cell r="AS6059">
            <v>0</v>
          </cell>
          <cell r="BA6059" t="e">
            <v>#N/A</v>
          </cell>
        </row>
        <row r="6060">
          <cell r="G6060" t="str">
            <v>SEPARADO</v>
          </cell>
          <cell r="H6060" t="str">
            <v>006882</v>
          </cell>
          <cell r="AP6060" t="str">
            <v>PA</v>
          </cell>
          <cell r="AQ6060">
            <v>0</v>
          </cell>
          <cell r="AS6060">
            <v>0</v>
          </cell>
          <cell r="BA6060" t="e">
            <v>#N/A</v>
          </cell>
        </row>
        <row r="6061">
          <cell r="G6061" t="str">
            <v>SEPARADO</v>
          </cell>
          <cell r="H6061" t="str">
            <v>006882</v>
          </cell>
          <cell r="AP6061" t="str">
            <v>PAGO</v>
          </cell>
          <cell r="AQ6061">
            <v>698.9</v>
          </cell>
          <cell r="AR6061">
            <v>0</v>
          </cell>
          <cell r="AS6061">
            <v>698.9</v>
          </cell>
          <cell r="BA6061" t="e">
            <v>#N/A</v>
          </cell>
        </row>
        <row r="6062">
          <cell r="G6062" t="str">
            <v>RETIRADO</v>
          </cell>
          <cell r="H6062" t="str">
            <v>006882</v>
          </cell>
          <cell r="AP6062" t="str">
            <v>PAGO</v>
          </cell>
          <cell r="AQ6062">
            <v>698.9</v>
          </cell>
          <cell r="AR6062">
            <v>0</v>
          </cell>
          <cell r="AS6062">
            <v>698.9</v>
          </cell>
          <cell r="BA6062" t="e">
            <v>#N/A</v>
          </cell>
        </row>
        <row r="6063">
          <cell r="G6063" t="str">
            <v>SEPARADO</v>
          </cell>
          <cell r="H6063" t="str">
            <v>006882</v>
          </cell>
          <cell r="AP6063" t="str">
            <v>PAGO</v>
          </cell>
          <cell r="AQ6063">
            <v>472.5</v>
          </cell>
          <cell r="AR6063">
            <v>0</v>
          </cell>
          <cell r="AS6063">
            <v>472.5</v>
          </cell>
          <cell r="BA6063" t="e">
            <v>#N/A</v>
          </cell>
        </row>
        <row r="6064">
          <cell r="G6064" t="str">
            <v>RETIRADO</v>
          </cell>
          <cell r="H6064" t="str">
            <v>006882</v>
          </cell>
          <cell r="AP6064" t="str">
            <v>PA</v>
          </cell>
          <cell r="AQ6064">
            <v>5.55</v>
          </cell>
          <cell r="AS6064">
            <v>11.1</v>
          </cell>
          <cell r="BA6064" t="str">
            <v>SHEET METAL</v>
          </cell>
        </row>
        <row r="6065">
          <cell r="G6065" t="str">
            <v>RETIRADO</v>
          </cell>
          <cell r="H6065" t="str">
            <v>006882</v>
          </cell>
          <cell r="AP6065" t="str">
            <v>PA</v>
          </cell>
          <cell r="AQ6065">
            <v>63</v>
          </cell>
          <cell r="AS6065">
            <v>126</v>
          </cell>
          <cell r="BA6065" t="str">
            <v>ELETRICA</v>
          </cell>
        </row>
        <row r="6066">
          <cell r="G6066" t="str">
            <v>RETIRADO</v>
          </cell>
          <cell r="H6066" t="str">
            <v>006882</v>
          </cell>
          <cell r="AP6066" t="str">
            <v>PA</v>
          </cell>
          <cell r="AQ6066">
            <v>18.490000000000002</v>
          </cell>
          <cell r="AS6066">
            <v>36.980000000000004</v>
          </cell>
          <cell r="BA6066" t="str">
            <v>ELETRICA</v>
          </cell>
        </row>
        <row r="1032931">
          <cell r="AQ1032931" t="str">
            <v>012610</v>
          </cell>
        </row>
      </sheetData>
      <sheetData sheetId="11"/>
      <sheetData sheetId="12"/>
      <sheetData sheetId="13"/>
      <sheetData sheetId="14"/>
      <sheetData sheetId="15"/>
      <sheetData sheetId="16">
        <row r="1">
          <cell r="B1" t="str">
            <v>STATUS LINHA</v>
          </cell>
          <cell r="E1" t="str">
            <v>PV 22</v>
          </cell>
          <cell r="F1" t="str">
            <v>Nome Cliente</v>
          </cell>
          <cell r="G1" t="str">
            <v>UF</v>
          </cell>
          <cell r="H1" t="str">
            <v>Descricao Produto</v>
          </cell>
          <cell r="I1" t="str">
            <v>GRUPO</v>
          </cell>
          <cell r="J1" t="str">
            <v>QTD.</v>
          </cell>
          <cell r="K1" t="str">
            <v>Análise de Estoque</v>
          </cell>
          <cell r="L1" t="str">
            <v>Análise Compras</v>
          </cell>
          <cell r="M1" t="str">
            <v>INVEST. PA</v>
          </cell>
          <cell r="N1" t="str">
            <v>INVEST. FATURADO</v>
          </cell>
          <cell r="O1" t="str">
            <v>Valor Investimento</v>
          </cell>
          <cell r="P1" t="str">
            <v>Valor Bruto</v>
          </cell>
          <cell r="Q1" t="str">
            <v>Data Emissao PV</v>
          </cell>
          <cell r="R1" t="str">
            <v>Status Dt Emissão</v>
          </cell>
          <cell r="S1" t="str">
            <v>Data Contratual</v>
          </cell>
          <cell r="T1" t="str">
            <v>Análise Engenharia</v>
          </cell>
          <cell r="AB1" t="str">
            <v>Data liberação BOM</v>
          </cell>
        </row>
        <row r="2">
          <cell r="B2" t="str">
            <v>COMPRAS</v>
          </cell>
          <cell r="E2" t="str">
            <v>006584</v>
          </cell>
          <cell r="F2" t="str">
            <v>006584/045049 ELETRONET S.A</v>
          </cell>
          <cell r="H2" t="str">
            <v>GMG MAQ55P SMA 5C SL 22/12</v>
          </cell>
          <cell r="I2" t="str">
            <v>PERKINS</v>
          </cell>
          <cell r="J2">
            <v>1</v>
          </cell>
          <cell r="K2">
            <v>46176</v>
          </cell>
          <cell r="M2">
            <v>0</v>
          </cell>
          <cell r="N2">
            <v>0</v>
          </cell>
          <cell r="O2">
            <v>0</v>
          </cell>
          <cell r="P2">
            <v>82284.759999999995</v>
          </cell>
          <cell r="Q2">
            <v>46135</v>
          </cell>
          <cell r="R2">
            <v>2026</v>
          </cell>
          <cell r="S2">
            <v>46234</v>
          </cell>
          <cell r="AB2">
            <v>46170</v>
          </cell>
        </row>
        <row r="3">
          <cell r="B3" t="str">
            <v>COMPRAS</v>
          </cell>
          <cell r="E3" t="str">
            <v>006586</v>
          </cell>
          <cell r="F3" t="str">
            <v>006586/045053 ELETRONET S.A</v>
          </cell>
          <cell r="H3" t="str">
            <v>GMG MAQ55P SMA 5C SL 22/12</v>
          </cell>
          <cell r="I3" t="str">
            <v>PERKINS</v>
          </cell>
          <cell r="J3">
            <v>1</v>
          </cell>
          <cell r="K3">
            <v>46176</v>
          </cell>
          <cell r="M3">
            <v>0</v>
          </cell>
          <cell r="N3">
            <v>0</v>
          </cell>
          <cell r="O3">
            <v>0</v>
          </cell>
          <cell r="P3">
            <v>82284.759999999995</v>
          </cell>
          <cell r="Q3">
            <v>46135</v>
          </cell>
          <cell r="R3">
            <v>2026</v>
          </cell>
          <cell r="S3">
            <v>46234</v>
          </cell>
          <cell r="AB3">
            <v>46170</v>
          </cell>
        </row>
        <row r="4">
          <cell r="B4" t="str">
            <v>COMPRAS</v>
          </cell>
          <cell r="E4" t="str">
            <v>006588</v>
          </cell>
          <cell r="F4" t="str">
            <v>006588/045055 ELETRONET S.A</v>
          </cell>
          <cell r="H4" t="str">
            <v>GMG MAQ55P SMA 5C SL 22/12</v>
          </cell>
          <cell r="I4" t="str">
            <v>PERKINS</v>
          </cell>
          <cell r="J4">
            <v>1</v>
          </cell>
          <cell r="K4">
            <v>46176</v>
          </cell>
          <cell r="M4">
            <v>0</v>
          </cell>
          <cell r="N4">
            <v>0</v>
          </cell>
          <cell r="O4">
            <v>0</v>
          </cell>
          <cell r="P4">
            <v>82284.759999999995</v>
          </cell>
          <cell r="Q4">
            <v>46135</v>
          </cell>
          <cell r="R4">
            <v>2026</v>
          </cell>
          <cell r="S4">
            <v>46234</v>
          </cell>
          <cell r="AB4">
            <v>46170</v>
          </cell>
        </row>
        <row r="5">
          <cell r="B5" t="str">
            <v>COMPRAS</v>
          </cell>
          <cell r="E5" t="str">
            <v>006590</v>
          </cell>
          <cell r="F5" t="str">
            <v>006590/045057 ELETRONET S.A</v>
          </cell>
          <cell r="H5" t="str">
            <v>GMG MAQ55P SMA 5C SL 22/12</v>
          </cell>
          <cell r="I5" t="str">
            <v>PERKINS</v>
          </cell>
          <cell r="J5">
            <v>1</v>
          </cell>
          <cell r="K5">
            <v>46176</v>
          </cell>
          <cell r="M5">
            <v>0</v>
          </cell>
          <cell r="N5">
            <v>0</v>
          </cell>
          <cell r="O5">
            <v>0</v>
          </cell>
          <cell r="P5">
            <v>82284.759999999995</v>
          </cell>
          <cell r="Q5">
            <v>46135</v>
          </cell>
          <cell r="R5">
            <v>2026</v>
          </cell>
          <cell r="S5">
            <v>46234</v>
          </cell>
          <cell r="AB5">
            <v>46170</v>
          </cell>
        </row>
        <row r="6">
          <cell r="B6" t="str">
            <v>COMPRAS</v>
          </cell>
          <cell r="E6" t="str">
            <v>006592</v>
          </cell>
          <cell r="F6" t="str">
            <v>006592/045059 ELETRONET S.A</v>
          </cell>
          <cell r="H6" t="str">
            <v>GMG MAQ55P SMA 5C SL 22/12</v>
          </cell>
          <cell r="I6" t="str">
            <v>PERKINS</v>
          </cell>
          <cell r="J6">
            <v>1</v>
          </cell>
          <cell r="K6">
            <v>46176</v>
          </cell>
          <cell r="M6">
            <v>0</v>
          </cell>
          <cell r="N6">
            <v>0</v>
          </cell>
          <cell r="O6">
            <v>0</v>
          </cell>
          <cell r="P6">
            <v>82284.759999999995</v>
          </cell>
          <cell r="Q6">
            <v>46135</v>
          </cell>
          <cell r="R6">
            <v>2026</v>
          </cell>
          <cell r="S6">
            <v>46234</v>
          </cell>
          <cell r="AB6">
            <v>46170</v>
          </cell>
        </row>
        <row r="7">
          <cell r="B7" t="str">
            <v>COMPRAS</v>
          </cell>
          <cell r="E7" t="str">
            <v>006594</v>
          </cell>
          <cell r="F7" t="str">
            <v>006594/045061 ELETRONET S.A</v>
          </cell>
          <cell r="H7" t="str">
            <v>GMG MAQ55P SMA 5C SL 22/12</v>
          </cell>
          <cell r="I7" t="str">
            <v>PERKINS</v>
          </cell>
          <cell r="J7">
            <v>1</v>
          </cell>
          <cell r="K7">
            <v>46176</v>
          </cell>
          <cell r="M7">
            <v>0</v>
          </cell>
          <cell r="N7">
            <v>0</v>
          </cell>
          <cell r="O7">
            <v>0</v>
          </cell>
          <cell r="P7">
            <v>82284.759999999995</v>
          </cell>
          <cell r="Q7">
            <v>46135</v>
          </cell>
          <cell r="R7">
            <v>2026</v>
          </cell>
          <cell r="S7">
            <v>46234</v>
          </cell>
          <cell r="AB7">
            <v>46170</v>
          </cell>
        </row>
        <row r="8">
          <cell r="B8" t="str">
            <v>COMPRAS</v>
          </cell>
          <cell r="E8" t="str">
            <v>006596</v>
          </cell>
          <cell r="F8" t="str">
            <v>006596/045063 ELETRONET S.A</v>
          </cell>
          <cell r="H8" t="str">
            <v>GMG MAQ55P SMA 5C SL 22/12</v>
          </cell>
          <cell r="I8" t="str">
            <v>PERKINS</v>
          </cell>
          <cell r="J8">
            <v>1</v>
          </cell>
          <cell r="K8">
            <v>46176</v>
          </cell>
          <cell r="M8">
            <v>0</v>
          </cell>
          <cell r="N8">
            <v>0</v>
          </cell>
          <cell r="O8">
            <v>0</v>
          </cell>
          <cell r="P8">
            <v>82284.759999999995</v>
          </cell>
          <cell r="Q8">
            <v>46135</v>
          </cell>
          <cell r="R8">
            <v>2026</v>
          </cell>
          <cell r="S8">
            <v>46234</v>
          </cell>
          <cell r="AB8">
            <v>46170</v>
          </cell>
        </row>
        <row r="9">
          <cell r="B9" t="str">
            <v>COMPRAS</v>
          </cell>
          <cell r="E9" t="str">
            <v>006598</v>
          </cell>
          <cell r="F9" t="str">
            <v>006598/045065 ELETRONET S.A</v>
          </cell>
          <cell r="H9" t="str">
            <v>GMG MAQ55P SMA 5C SL 22/12</v>
          </cell>
          <cell r="I9" t="str">
            <v>PERKINS</v>
          </cell>
          <cell r="J9">
            <v>1</v>
          </cell>
          <cell r="K9">
            <v>46176</v>
          </cell>
          <cell r="M9">
            <v>0</v>
          </cell>
          <cell r="N9">
            <v>0</v>
          </cell>
          <cell r="O9">
            <v>0</v>
          </cell>
          <cell r="P9">
            <v>82284.759999999995</v>
          </cell>
          <cell r="Q9">
            <v>46135</v>
          </cell>
          <cell r="R9">
            <v>2026</v>
          </cell>
          <cell r="S9">
            <v>46234</v>
          </cell>
          <cell r="AB9">
            <v>46170</v>
          </cell>
        </row>
        <row r="10">
          <cell r="B10" t="str">
            <v>COMPRAS</v>
          </cell>
          <cell r="E10" t="str">
            <v>006600</v>
          </cell>
          <cell r="F10" t="str">
            <v>006600/045067 ELETRONET S.A</v>
          </cell>
          <cell r="H10" t="str">
            <v>GMG MAQ55P SMA 5C SL 22/12</v>
          </cell>
          <cell r="I10" t="str">
            <v>PERKINS</v>
          </cell>
          <cell r="J10">
            <v>1</v>
          </cell>
          <cell r="K10">
            <v>46176</v>
          </cell>
          <cell r="M10">
            <v>0</v>
          </cell>
          <cell r="N10">
            <v>0</v>
          </cell>
          <cell r="O10">
            <v>0</v>
          </cell>
          <cell r="P10">
            <v>82284.759999999995</v>
          </cell>
          <cell r="Q10">
            <v>46135</v>
          </cell>
          <cell r="R10">
            <v>2026</v>
          </cell>
          <cell r="S10">
            <v>46234</v>
          </cell>
          <cell r="AB10">
            <v>46170</v>
          </cell>
        </row>
        <row r="11">
          <cell r="B11" t="str">
            <v>COMPRAS</v>
          </cell>
          <cell r="E11" t="str">
            <v>006602</v>
          </cell>
          <cell r="F11" t="str">
            <v>006602/045069 ELETRONET S.A</v>
          </cell>
          <cell r="H11" t="str">
            <v>GMG MAQ55P SMA 5C SL 38/22</v>
          </cell>
          <cell r="I11" t="str">
            <v>PERKINS</v>
          </cell>
          <cell r="J11">
            <v>1</v>
          </cell>
          <cell r="K11">
            <v>46176</v>
          </cell>
          <cell r="M11">
            <v>0</v>
          </cell>
          <cell r="N11">
            <v>0</v>
          </cell>
          <cell r="O11">
            <v>0</v>
          </cell>
          <cell r="P11">
            <v>82284.759999999995</v>
          </cell>
          <cell r="Q11">
            <v>46135</v>
          </cell>
          <cell r="R11">
            <v>2026</v>
          </cell>
          <cell r="S11">
            <v>46234</v>
          </cell>
          <cell r="AB11">
            <v>46170</v>
          </cell>
        </row>
        <row r="12">
          <cell r="B12" t="str">
            <v>COMPRAS</v>
          </cell>
          <cell r="E12" t="str">
            <v>006604</v>
          </cell>
          <cell r="F12" t="str">
            <v>006604/045071 ELETRONET S.A</v>
          </cell>
          <cell r="H12" t="str">
            <v>GMG MAQ55P SMA 5C SL 38/22</v>
          </cell>
          <cell r="I12" t="str">
            <v>PERKINS</v>
          </cell>
          <cell r="J12">
            <v>1</v>
          </cell>
          <cell r="K12">
            <v>46176</v>
          </cell>
          <cell r="M12">
            <v>0</v>
          </cell>
          <cell r="N12">
            <v>0</v>
          </cell>
          <cell r="O12">
            <v>0</v>
          </cell>
          <cell r="P12">
            <v>82284.759999999995</v>
          </cell>
          <cell r="Q12">
            <v>46135</v>
          </cell>
          <cell r="R12">
            <v>2026</v>
          </cell>
          <cell r="S12">
            <v>46234</v>
          </cell>
          <cell r="AB12">
            <v>46170</v>
          </cell>
        </row>
        <row r="13">
          <cell r="B13" t="str">
            <v>COMPRAS</v>
          </cell>
          <cell r="E13" t="str">
            <v>006606</v>
          </cell>
          <cell r="F13" t="str">
            <v>006606/045073 ELETRONET S.A</v>
          </cell>
          <cell r="H13" t="str">
            <v>GMG MAQ55P SMA 5C SL 38/22</v>
          </cell>
          <cell r="I13" t="str">
            <v>PERKINS</v>
          </cell>
          <cell r="J13">
            <v>1</v>
          </cell>
          <cell r="K13">
            <v>46176</v>
          </cell>
          <cell r="M13">
            <v>0</v>
          </cell>
          <cell r="N13">
            <v>0</v>
          </cell>
          <cell r="O13">
            <v>0</v>
          </cell>
          <cell r="P13">
            <v>82284.759999999995</v>
          </cell>
          <cell r="Q13">
            <v>46135</v>
          </cell>
          <cell r="R13">
            <v>2026</v>
          </cell>
          <cell r="S13">
            <v>46234</v>
          </cell>
          <cell r="AB13">
            <v>46170</v>
          </cell>
        </row>
        <row r="14">
          <cell r="B14" t="str">
            <v>COMPRAS</v>
          </cell>
          <cell r="E14" t="str">
            <v>006608</v>
          </cell>
          <cell r="F14" t="str">
            <v>006608/045075 ELETRONET S.A</v>
          </cell>
          <cell r="H14" t="str">
            <v>GMG MAQ55P SMA 5C SL 38/22</v>
          </cell>
          <cell r="I14" t="str">
            <v>PERKINS</v>
          </cell>
          <cell r="J14">
            <v>1</v>
          </cell>
          <cell r="K14">
            <v>46176</v>
          </cell>
          <cell r="M14">
            <v>0</v>
          </cell>
          <cell r="N14">
            <v>0</v>
          </cell>
          <cell r="O14">
            <v>0</v>
          </cell>
          <cell r="P14">
            <v>82284.759999999995</v>
          </cell>
          <cell r="Q14">
            <v>46135</v>
          </cell>
          <cell r="R14">
            <v>2026</v>
          </cell>
          <cell r="S14">
            <v>46234</v>
          </cell>
          <cell r="AB14">
            <v>46170</v>
          </cell>
        </row>
        <row r="15">
          <cell r="B15" t="str">
            <v>COMPRAS</v>
          </cell>
          <cell r="E15" t="str">
            <v>006610</v>
          </cell>
          <cell r="F15" t="str">
            <v>006610/045077 ELETRONET S.A</v>
          </cell>
          <cell r="H15" t="str">
            <v>GMG MAQ55P SMA 5C SL 22/12</v>
          </cell>
          <cell r="I15" t="str">
            <v>PERKINS</v>
          </cell>
          <cell r="J15">
            <v>1</v>
          </cell>
          <cell r="K15">
            <v>46176</v>
          </cell>
          <cell r="M15">
            <v>0</v>
          </cell>
          <cell r="N15">
            <v>0</v>
          </cell>
          <cell r="O15">
            <v>0</v>
          </cell>
          <cell r="P15">
            <v>82284.759999999995</v>
          </cell>
          <cell r="Q15">
            <v>46135</v>
          </cell>
          <cell r="R15">
            <v>2026</v>
          </cell>
          <cell r="S15">
            <v>46234</v>
          </cell>
          <cell r="AB15">
            <v>46170</v>
          </cell>
        </row>
        <row r="16">
          <cell r="B16" t="str">
            <v>COMPRAS</v>
          </cell>
          <cell r="E16" t="str">
            <v>006612</v>
          </cell>
          <cell r="F16" t="str">
            <v>006612/045079 ELETRONET S.A</v>
          </cell>
          <cell r="H16" t="str">
            <v>GMG MAQ55P SMA 5C SL 22/12</v>
          </cell>
          <cell r="I16" t="str">
            <v>PERKINS</v>
          </cell>
          <cell r="J16">
            <v>1</v>
          </cell>
          <cell r="K16">
            <v>46176</v>
          </cell>
          <cell r="M16">
            <v>0</v>
          </cell>
          <cell r="N16">
            <v>0</v>
          </cell>
          <cell r="O16">
            <v>0</v>
          </cell>
          <cell r="P16">
            <v>82284.759999999995</v>
          </cell>
          <cell r="Q16">
            <v>46135</v>
          </cell>
          <cell r="R16">
            <v>2026</v>
          </cell>
          <cell r="S16">
            <v>46234</v>
          </cell>
          <cell r="AB16">
            <v>46170</v>
          </cell>
        </row>
        <row r="17">
          <cell r="B17" t="str">
            <v>COMPRAS</v>
          </cell>
          <cell r="E17" t="str">
            <v>006614</v>
          </cell>
          <cell r="F17" t="str">
            <v>006614/045081 ELETRONET S.A</v>
          </cell>
          <cell r="H17" t="str">
            <v>GMG MAQ55P SMA 5C SL 22/12</v>
          </cell>
          <cell r="I17" t="str">
            <v>PERKINS</v>
          </cell>
          <cell r="J17">
            <v>1</v>
          </cell>
          <cell r="K17">
            <v>46176</v>
          </cell>
          <cell r="M17">
            <v>0</v>
          </cell>
          <cell r="N17">
            <v>0</v>
          </cell>
          <cell r="O17">
            <v>0</v>
          </cell>
          <cell r="P17">
            <v>82284.759999999995</v>
          </cell>
          <cell r="Q17">
            <v>46135</v>
          </cell>
          <cell r="R17">
            <v>2026</v>
          </cell>
          <cell r="S17">
            <v>46234</v>
          </cell>
          <cell r="AB17">
            <v>46170</v>
          </cell>
        </row>
        <row r="18">
          <cell r="B18" t="str">
            <v>COMPRAS</v>
          </cell>
          <cell r="E18" t="str">
            <v>006372</v>
          </cell>
          <cell r="F18" t="str">
            <v>006372/044795 SUP IRMAOS LOPES</v>
          </cell>
          <cell r="G18" t="str">
            <v>Guarulhos - SP</v>
          </cell>
          <cell r="H18" t="str">
            <v>GMG MAQ500S DNQ 5C SL 22/12V</v>
          </cell>
          <cell r="I18" t="str">
            <v>SCANIA</v>
          </cell>
          <cell r="J18">
            <v>1</v>
          </cell>
          <cell r="K18">
            <v>46122</v>
          </cell>
          <cell r="M18">
            <v>0</v>
          </cell>
          <cell r="N18">
            <v>0</v>
          </cell>
          <cell r="O18">
            <v>0</v>
          </cell>
          <cell r="P18">
            <v>360000</v>
          </cell>
          <cell r="Q18">
            <v>46093</v>
          </cell>
          <cell r="R18">
            <v>2026</v>
          </cell>
          <cell r="S18">
            <v>46185</v>
          </cell>
          <cell r="AB18">
            <v>46100</v>
          </cell>
        </row>
        <row r="19">
          <cell r="B19" t="str">
            <v>COMPRAS</v>
          </cell>
          <cell r="E19" t="str">
            <v>006322</v>
          </cell>
          <cell r="F19" t="str">
            <v>006322/044713 ISA ENERGIA BRAS</v>
          </cell>
          <cell r="G19" t="str">
            <v>CABREUVA-SP</v>
          </cell>
          <cell r="H19" t="str">
            <v>GMG MAQ330 DINAMIQ 60HZ ABR</v>
          </cell>
          <cell r="I19" t="str">
            <v>VOLVO</v>
          </cell>
          <cell r="J19">
            <v>1</v>
          </cell>
          <cell r="K19">
            <v>46203</v>
          </cell>
          <cell r="M19">
            <v>0</v>
          </cell>
          <cell r="N19">
            <v>0</v>
          </cell>
          <cell r="O19">
            <v>0</v>
          </cell>
          <cell r="P19">
            <v>376700</v>
          </cell>
          <cell r="Q19">
            <v>46063</v>
          </cell>
          <cell r="R19">
            <v>2026</v>
          </cell>
          <cell r="S19">
            <v>46113</v>
          </cell>
        </row>
        <row r="20">
          <cell r="B20" t="str">
            <v>COMPRAS</v>
          </cell>
          <cell r="E20" t="str">
            <v>006130</v>
          </cell>
          <cell r="F20" t="str">
            <v>006130/044495 SRC ENERGY</v>
          </cell>
          <cell r="G20" t="str">
            <v>PAULO AFONSO-BA</v>
          </cell>
          <cell r="H20" t="str">
            <v>GMG MAQ500 DINAMIQ VOLVO 60HZ SIL</v>
          </cell>
          <cell r="I20" t="str">
            <v>VOLVO</v>
          </cell>
          <cell r="J20">
            <v>2</v>
          </cell>
          <cell r="K20">
            <v>46190</v>
          </cell>
          <cell r="M20">
            <v>0</v>
          </cell>
          <cell r="N20">
            <v>0</v>
          </cell>
          <cell r="O20">
            <v>0</v>
          </cell>
          <cell r="P20">
            <v>845200</v>
          </cell>
          <cell r="Q20">
            <v>45996</v>
          </cell>
          <cell r="R20">
            <v>2025</v>
          </cell>
          <cell r="S20">
            <v>46116</v>
          </cell>
        </row>
        <row r="21">
          <cell r="B21" t="str">
            <v>FINANCEIRO</v>
          </cell>
          <cell r="E21" t="str">
            <v>005860</v>
          </cell>
          <cell r="F21" t="str">
            <v>005860/167394 CIA SANEAMENTO B</v>
          </cell>
          <cell r="G21" t="str">
            <v>COTIA-SP</v>
          </cell>
          <cell r="H21" t="str">
            <v xml:space="preserve">GMG MAQ250F DNQ BRN AB 44/25V                     </v>
          </cell>
          <cell r="I21" t="str">
            <v>FPT</v>
          </cell>
          <cell r="J21">
            <v>2</v>
          </cell>
          <cell r="K21">
            <v>45966</v>
          </cell>
          <cell r="L21" t="str">
            <v>D + 5</v>
          </cell>
          <cell r="M21">
            <v>0</v>
          </cell>
          <cell r="N21">
            <v>0</v>
          </cell>
          <cell r="O21">
            <v>0</v>
          </cell>
          <cell r="P21">
            <v>650000</v>
          </cell>
          <cell r="Q21">
            <v>45930</v>
          </cell>
          <cell r="R21">
            <v>2025</v>
          </cell>
          <cell r="S21">
            <v>46001</v>
          </cell>
        </row>
        <row r="22">
          <cell r="B22" t="str">
            <v>FINANCEIRO</v>
          </cell>
          <cell r="E22" t="str">
            <v>006287</v>
          </cell>
          <cell r="F22" t="str">
            <v>006287/044650 CONCESSIONARIA R</v>
          </cell>
          <cell r="G22" t="str">
            <v>SOROCABA-SP  P01 ARACARIGUAMA</v>
          </cell>
          <cell r="H22" t="str">
            <v>GMG MAQ15 DINAMIQ FPT 60HZ AB</v>
          </cell>
          <cell r="I22" t="str">
            <v>FPT</v>
          </cell>
          <cell r="J22">
            <v>1</v>
          </cell>
          <cell r="K22">
            <v>46162</v>
          </cell>
          <cell r="L22">
            <v>46162</v>
          </cell>
          <cell r="M22">
            <v>0</v>
          </cell>
          <cell r="N22">
            <v>0</v>
          </cell>
          <cell r="O22">
            <v>0</v>
          </cell>
          <cell r="P22">
            <v>84758.28</v>
          </cell>
          <cell r="Q22">
            <v>46050</v>
          </cell>
          <cell r="R22">
            <v>2026</v>
          </cell>
          <cell r="S22">
            <v>46247</v>
          </cell>
        </row>
        <row r="23">
          <cell r="B23" t="str">
            <v>FINANCEIRO</v>
          </cell>
          <cell r="E23" t="str">
            <v>006289</v>
          </cell>
          <cell r="F23" t="str">
            <v>006289/044652 CONCESSIONARIA R</v>
          </cell>
          <cell r="G23" t="str">
            <v>P02 ITU </v>
          </cell>
          <cell r="H23" t="str">
            <v>GMG MAQ15 DINAMIQ FPT 60HZ AB</v>
          </cell>
          <cell r="I23" t="str">
            <v>FPT</v>
          </cell>
          <cell r="J23">
            <v>1</v>
          </cell>
          <cell r="K23">
            <v>46162</v>
          </cell>
          <cell r="M23">
            <v>0</v>
          </cell>
          <cell r="N23">
            <v>0</v>
          </cell>
          <cell r="O23">
            <v>0</v>
          </cell>
          <cell r="P23">
            <v>84758.28</v>
          </cell>
          <cell r="Q23">
            <v>46050</v>
          </cell>
          <cell r="R23">
            <v>2026</v>
          </cell>
          <cell r="S23">
            <v>46247</v>
          </cell>
        </row>
        <row r="24">
          <cell r="B24" t="str">
            <v>FINANCEIRO</v>
          </cell>
          <cell r="E24" t="str">
            <v>006297</v>
          </cell>
          <cell r="F24" t="str">
            <v>006297/044660 CONCESSIONARIA R</v>
          </cell>
          <cell r="G24" t="str">
            <v>SOROCABANA - P22 SÃO ROQUE</v>
          </cell>
          <cell r="H24" t="str">
            <v>GMG MAQ15 DINAMIQ FPT 60HZ AB</v>
          </cell>
          <cell r="I24" t="str">
            <v>FPT</v>
          </cell>
          <cell r="J24">
            <v>1</v>
          </cell>
          <cell r="K24">
            <v>46170</v>
          </cell>
          <cell r="M24">
            <v>0</v>
          </cell>
          <cell r="N24">
            <v>0</v>
          </cell>
          <cell r="O24">
            <v>0</v>
          </cell>
          <cell r="P24">
            <v>84758.28</v>
          </cell>
          <cell r="Q24">
            <v>46050</v>
          </cell>
          <cell r="R24">
            <v>2026</v>
          </cell>
          <cell r="S24">
            <v>46247</v>
          </cell>
        </row>
        <row r="25">
          <cell r="B25" t="str">
            <v>FINANCEIRO</v>
          </cell>
          <cell r="E25" t="str">
            <v>006291</v>
          </cell>
          <cell r="F25" t="str">
            <v>006291/044654 CONCESSIONARIA R</v>
          </cell>
          <cell r="G25" t="str">
            <v>P03 ITU </v>
          </cell>
          <cell r="H25" t="str">
            <v>GMG MAQ15 DINAMIQ FPT 60HZ AB</v>
          </cell>
          <cell r="I25" t="str">
            <v>FPT</v>
          </cell>
          <cell r="J25">
            <v>1</v>
          </cell>
          <cell r="K25">
            <v>46168</v>
          </cell>
          <cell r="M25">
            <v>0</v>
          </cell>
          <cell r="N25">
            <v>0</v>
          </cell>
          <cell r="O25">
            <v>0</v>
          </cell>
          <cell r="P25">
            <v>84758.28</v>
          </cell>
          <cell r="Q25">
            <v>46050</v>
          </cell>
          <cell r="R25">
            <v>2026</v>
          </cell>
          <cell r="S25">
            <v>46247</v>
          </cell>
        </row>
        <row r="26">
          <cell r="B26" t="str">
            <v>FINANCEIRO</v>
          </cell>
          <cell r="E26" t="str">
            <v>006299</v>
          </cell>
          <cell r="F26" t="str">
            <v>006299/044662 CONCESSIONARIA R</v>
          </cell>
          <cell r="G26" t="str">
            <v>P23A COTIA</v>
          </cell>
          <cell r="H26" t="str">
            <v>GMG MAQ15 DINAMIQ FPT 60HZ AB</v>
          </cell>
          <cell r="I26" t="str">
            <v>FPT</v>
          </cell>
          <cell r="J26">
            <v>1</v>
          </cell>
          <cell r="K26">
            <v>46174</v>
          </cell>
          <cell r="M26">
            <v>0</v>
          </cell>
          <cell r="N26">
            <v>0</v>
          </cell>
          <cell r="O26">
            <v>0</v>
          </cell>
          <cell r="P26">
            <v>84758.28</v>
          </cell>
          <cell r="Q26">
            <v>46050</v>
          </cell>
          <cell r="R26">
            <v>2026</v>
          </cell>
          <cell r="S26">
            <v>46247</v>
          </cell>
        </row>
        <row r="27">
          <cell r="B27" t="str">
            <v>FINANCEIRO</v>
          </cell>
          <cell r="E27" t="str">
            <v>006293</v>
          </cell>
          <cell r="F27" t="str">
            <v>006293/044656 CONCESSIONARIA R</v>
          </cell>
          <cell r="G27" t="str">
            <v>P04 SOROCABA</v>
          </cell>
          <cell r="H27" t="str">
            <v>GMG MAQ15 DINAMIQ FPT 60HZ AB</v>
          </cell>
          <cell r="I27" t="str">
            <v>FPT</v>
          </cell>
          <cell r="J27">
            <v>1</v>
          </cell>
          <cell r="K27">
            <v>46168</v>
          </cell>
          <cell r="M27">
            <v>0</v>
          </cell>
          <cell r="N27">
            <v>0</v>
          </cell>
          <cell r="O27">
            <v>0</v>
          </cell>
          <cell r="P27">
            <v>84758.28</v>
          </cell>
          <cell r="Q27">
            <v>46050</v>
          </cell>
          <cell r="R27">
            <v>2026</v>
          </cell>
          <cell r="S27">
            <v>46247</v>
          </cell>
        </row>
        <row r="28">
          <cell r="B28" t="str">
            <v>FINANCEIRO</v>
          </cell>
          <cell r="E28" t="str">
            <v>006295</v>
          </cell>
          <cell r="F28" t="str">
            <v>006295/044658 CONCESSIONARIA R</v>
          </cell>
          <cell r="G28" t="str">
            <v>P05 SOROCABA</v>
          </cell>
          <cell r="H28" t="str">
            <v>GMG MAQ15 DINAMIQ FPT 60HZ AB</v>
          </cell>
          <cell r="I28" t="str">
            <v>FPT</v>
          </cell>
          <cell r="J28">
            <v>1</v>
          </cell>
          <cell r="K28">
            <v>46170</v>
          </cell>
          <cell r="M28">
            <v>0</v>
          </cell>
          <cell r="N28">
            <v>0</v>
          </cell>
          <cell r="O28">
            <v>0</v>
          </cell>
          <cell r="P28">
            <v>84758.28</v>
          </cell>
          <cell r="Q28">
            <v>46050</v>
          </cell>
          <cell r="R28">
            <v>2026</v>
          </cell>
          <cell r="S28">
            <v>46247</v>
          </cell>
        </row>
        <row r="29">
          <cell r="B29" t="str">
            <v>ENGENHARIA</v>
          </cell>
          <cell r="E29" t="str">
            <v>006358</v>
          </cell>
          <cell r="F29" t="str">
            <v>006358/044781 ISA ENERGIA BRAS</v>
          </cell>
          <cell r="G29" t="str">
            <v>SE SUMARÉ-SP</v>
          </cell>
          <cell r="H29" t="str">
            <v>GMG MAQ330 DINAMIQ VOLVO 60HZ ABR</v>
          </cell>
          <cell r="I29" t="str">
            <v>VOLVO</v>
          </cell>
          <cell r="J29">
            <v>1</v>
          </cell>
          <cell r="M29">
            <v>0</v>
          </cell>
          <cell r="N29">
            <v>0</v>
          </cell>
          <cell r="O29">
            <v>0</v>
          </cell>
          <cell r="P29">
            <v>348300</v>
          </cell>
          <cell r="Q29">
            <v>46087</v>
          </cell>
          <cell r="R29">
            <v>2026</v>
          </cell>
          <cell r="S29">
            <v>46146</v>
          </cell>
        </row>
        <row r="30">
          <cell r="B30" t="str">
            <v>ESTOQUE</v>
          </cell>
          <cell r="E30" t="str">
            <v>006356</v>
          </cell>
          <cell r="F30" t="str">
            <v>006356/044773 ISA ENERGIA BRAS</v>
          </cell>
          <cell r="G30" t="str">
            <v>SE MOGI GUAÇU-SP</v>
          </cell>
          <cell r="H30" t="str">
            <v>GMG MAQ50 DINAMIQ PERKINS 60HZ ABR</v>
          </cell>
          <cell r="I30" t="str">
            <v>PERKINS</v>
          </cell>
          <cell r="J30">
            <v>1</v>
          </cell>
          <cell r="M30">
            <v>0</v>
          </cell>
          <cell r="N30">
            <v>0</v>
          </cell>
          <cell r="O30">
            <v>0</v>
          </cell>
          <cell r="P30">
            <v>195000</v>
          </cell>
          <cell r="Q30">
            <v>46087</v>
          </cell>
          <cell r="R30">
            <v>2026</v>
          </cell>
          <cell r="S30">
            <v>46137</v>
          </cell>
          <cell r="AB30">
            <v>46254</v>
          </cell>
        </row>
        <row r="31">
          <cell r="B31" t="str">
            <v>ENGENHARIA</v>
          </cell>
          <cell r="E31" t="str">
            <v>006354</v>
          </cell>
          <cell r="F31" t="str">
            <v>006354/044770 ISA ENERGIA BRAS</v>
          </cell>
          <cell r="G31" t="str">
            <v>MOGI MIRIM II</v>
          </cell>
          <cell r="H31" t="str">
            <v>GMG MAQ50 DINAMIQ PERKINS 60HZ ABR</v>
          </cell>
          <cell r="I31" t="str">
            <v>PERKINS</v>
          </cell>
          <cell r="J31">
            <v>1</v>
          </cell>
          <cell r="M31">
            <v>0</v>
          </cell>
          <cell r="N31">
            <v>0</v>
          </cell>
          <cell r="O31">
            <v>0</v>
          </cell>
          <cell r="P31">
            <v>209000</v>
          </cell>
          <cell r="Q31">
            <v>46086</v>
          </cell>
          <cell r="R31">
            <v>2026</v>
          </cell>
          <cell r="S31">
            <v>46136</v>
          </cell>
        </row>
        <row r="32">
          <cell r="B32" t="str">
            <v>ENGENHARIA</v>
          </cell>
          <cell r="E32" t="str">
            <v>006516</v>
          </cell>
          <cell r="F32" t="str">
            <v>006516/167490 HTMS ENERGIA LTD</v>
          </cell>
          <cell r="G32" t="str">
            <v>CURITIBA - PR</v>
          </cell>
          <cell r="H32" t="str">
            <v>GMGMAQ175 DINAMIQ FPT 60HZ SIL</v>
          </cell>
          <cell r="I32" t="str">
            <v>FPT</v>
          </cell>
          <cell r="J32">
            <v>1</v>
          </cell>
          <cell r="M32">
            <v>0</v>
          </cell>
          <cell r="N32">
            <v>0</v>
          </cell>
          <cell r="O32">
            <v>0</v>
          </cell>
          <cell r="P32">
            <v>275000</v>
          </cell>
          <cell r="Q32">
            <v>46120</v>
          </cell>
          <cell r="R32">
            <v>2026</v>
          </cell>
          <cell r="S32">
            <v>46210</v>
          </cell>
        </row>
        <row r="33">
          <cell r="B33" t="str">
            <v>ENGENHARIA</v>
          </cell>
          <cell r="E33" t="str">
            <v>006488</v>
          </cell>
          <cell r="F33" t="str">
            <v>006488/167477 UNIVERSIDADE FED</v>
          </cell>
          <cell r="G33" t="str">
            <v>NITEROI-RJ</v>
          </cell>
          <cell r="H33" t="str">
            <v>GMG MAQ220 DINAMIQ FPT 60HZ SIL</v>
          </cell>
          <cell r="I33" t="str">
            <v>FPT</v>
          </cell>
          <cell r="J33">
            <v>1</v>
          </cell>
          <cell r="M33">
            <v>0</v>
          </cell>
          <cell r="N33">
            <v>0</v>
          </cell>
          <cell r="O33">
            <v>0</v>
          </cell>
          <cell r="P33">
            <v>249000</v>
          </cell>
          <cell r="Q33">
            <v>46112</v>
          </cell>
          <cell r="R33">
            <v>2026</v>
          </cell>
          <cell r="S33">
            <v>46203</v>
          </cell>
        </row>
        <row r="34">
          <cell r="B34" t="str">
            <v>ENGENHARIA</v>
          </cell>
          <cell r="E34" t="str">
            <v>006954</v>
          </cell>
          <cell r="F34" t="str">
            <v>006954/045357 CONCESSI DAS LIN</v>
          </cell>
          <cell r="G34" t="str">
            <v>SÃO PAULO</v>
          </cell>
          <cell r="H34" t="str">
            <v>GMG MAQ360S DNQ 5C AB</v>
          </cell>
          <cell r="I34" t="str">
            <v>SCANIA</v>
          </cell>
          <cell r="J34">
            <v>1</v>
          </cell>
          <cell r="M34">
            <v>0</v>
          </cell>
          <cell r="N34">
            <v>0</v>
          </cell>
          <cell r="O34">
            <v>0</v>
          </cell>
          <cell r="P34">
            <v>475000</v>
          </cell>
          <cell r="Q34">
            <v>46251</v>
          </cell>
          <cell r="R34">
            <v>2026</v>
          </cell>
          <cell r="S34">
            <v>46364</v>
          </cell>
        </row>
        <row r="35">
          <cell r="B35" t="str">
            <v>ENGENHARIA</v>
          </cell>
          <cell r="E35" t="str">
            <v>006955</v>
          </cell>
          <cell r="F35" t="str">
            <v>006955/045359 CONCES  RODOANEL</v>
          </cell>
          <cell r="H35" t="str">
            <v>GMG MAQ15 DINAMIQ FPT 60HZ AB 220/127</v>
          </cell>
          <cell r="I35" t="str">
            <v>FPT</v>
          </cell>
          <cell r="J35">
            <v>1</v>
          </cell>
          <cell r="M35">
            <v>0</v>
          </cell>
          <cell r="N35">
            <v>0</v>
          </cell>
          <cell r="O35">
            <v>0</v>
          </cell>
          <cell r="P35">
            <v>122400</v>
          </cell>
          <cell r="Q35">
            <v>46251</v>
          </cell>
          <cell r="R35">
            <v>2026</v>
          </cell>
          <cell r="S35">
            <v>46376</v>
          </cell>
        </row>
        <row r="36">
          <cell r="B36" t="str">
            <v>ENTREGUE</v>
          </cell>
          <cell r="E36" t="str">
            <v>005889</v>
          </cell>
          <cell r="F36" t="str">
            <v>005889 INSTITUTO HERMES PARDIN</v>
          </cell>
          <cell r="G36" t="str">
            <v>Vespasiano-MG</v>
          </cell>
          <cell r="H36" t="str">
            <v>GMG MAQ550 DINAMIQ 60HZ ABR</v>
          </cell>
          <cell r="I36" t="str">
            <v>SCANIA</v>
          </cell>
          <cell r="J36">
            <v>1</v>
          </cell>
          <cell r="K36">
            <v>45994</v>
          </cell>
          <cell r="M36">
            <v>0</v>
          </cell>
          <cell r="N36">
            <v>0</v>
          </cell>
          <cell r="O36">
            <v>0</v>
          </cell>
          <cell r="P36">
            <v>680000</v>
          </cell>
          <cell r="Q36">
            <v>45958</v>
          </cell>
          <cell r="R36">
            <v>2025</v>
          </cell>
          <cell r="S36">
            <v>46003</v>
          </cell>
        </row>
        <row r="37">
          <cell r="B37" t="str">
            <v>ENTREGUE</v>
          </cell>
          <cell r="E37" t="str">
            <v>006284</v>
          </cell>
          <cell r="F37" t="str">
            <v>006284/044511 ERLI AIMI</v>
          </cell>
          <cell r="G37" t="str">
            <v>CAÇU-GO</v>
          </cell>
          <cell r="H37" t="str">
            <v xml:space="preserve">GMG MAQ400S DNQ 32C SL 38/22V                     </v>
          </cell>
          <cell r="I37" t="str">
            <v>SCANIA</v>
          </cell>
          <cell r="J37">
            <v>1</v>
          </cell>
          <cell r="M37">
            <v>0</v>
          </cell>
          <cell r="N37">
            <v>0</v>
          </cell>
          <cell r="O37">
            <v>0</v>
          </cell>
          <cell r="P37">
            <v>340000</v>
          </cell>
          <cell r="R37">
            <v>2025</v>
          </cell>
          <cell r="S37">
            <v>46091</v>
          </cell>
        </row>
        <row r="38">
          <cell r="B38" t="str">
            <v>ENTREGUE</v>
          </cell>
          <cell r="E38" t="str">
            <v>006383</v>
          </cell>
          <cell r="F38" t="str">
            <v>006383 ADVOCACIA BELLINATI PER</v>
          </cell>
          <cell r="G38" t="str">
            <v>FORTALEZA-CE</v>
          </cell>
          <cell r="H38" t="str">
            <v>GMG MAQ175 DINAMIQ FPT 60HZ SIL</v>
          </cell>
          <cell r="I38" t="str">
            <v>FPT</v>
          </cell>
          <cell r="J38">
            <v>1</v>
          </cell>
          <cell r="K38">
            <v>46120</v>
          </cell>
          <cell r="M38">
            <v>0</v>
          </cell>
          <cell r="N38">
            <v>0</v>
          </cell>
          <cell r="O38">
            <v>0</v>
          </cell>
          <cell r="P38">
            <v>205061</v>
          </cell>
          <cell r="Q38">
            <v>46097</v>
          </cell>
          <cell r="R38">
            <v>2026</v>
          </cell>
          <cell r="S38">
            <v>46172</v>
          </cell>
          <cell r="T38">
            <v>103000</v>
          </cell>
          <cell r="AB38">
            <v>46104</v>
          </cell>
        </row>
        <row r="39">
          <cell r="B39" t="str">
            <v>ENTREGUE</v>
          </cell>
          <cell r="E39" t="str">
            <v>006350</v>
          </cell>
          <cell r="F39" t="str">
            <v>006350/167395 MINI MERCADO HOR</v>
          </cell>
          <cell r="G39" t="str">
            <v>MIRANDOPOLIS-SP</v>
          </cell>
          <cell r="H39" t="str">
            <v>GMG MAQ250 DINAMIQ FPT 60HZ SIL</v>
          </cell>
          <cell r="I39" t="str">
            <v>FPT</v>
          </cell>
          <cell r="J39">
            <v>1</v>
          </cell>
          <cell r="K39">
            <v>46104</v>
          </cell>
          <cell r="M39">
            <v>0</v>
          </cell>
          <cell r="N39">
            <v>0</v>
          </cell>
          <cell r="O39">
            <v>0</v>
          </cell>
          <cell r="P39">
            <v>222577</v>
          </cell>
          <cell r="Q39">
            <v>46078</v>
          </cell>
          <cell r="R39">
            <v>2026</v>
          </cell>
          <cell r="S39">
            <v>46147</v>
          </cell>
        </row>
        <row r="40">
          <cell r="B40" t="str">
            <v>FATURADO</v>
          </cell>
          <cell r="E40" t="str">
            <v>006283</v>
          </cell>
          <cell r="F40" t="str">
            <v>006283/044509 ERLI AIMI</v>
          </cell>
          <cell r="G40" t="str">
            <v>CAÇU-GO</v>
          </cell>
          <cell r="H40" t="str">
            <v>GMG MAQ750P DNQ 32C SL 38/22V</v>
          </cell>
          <cell r="I40" t="str">
            <v>PERKINS</v>
          </cell>
          <cell r="J40">
            <v>1</v>
          </cell>
          <cell r="K40">
            <v>46056</v>
          </cell>
          <cell r="M40">
            <v>0</v>
          </cell>
          <cell r="N40">
            <v>0</v>
          </cell>
          <cell r="O40">
            <v>0</v>
          </cell>
          <cell r="P40">
            <v>560000</v>
          </cell>
          <cell r="Q40">
            <v>46000</v>
          </cell>
          <cell r="R40">
            <v>2025</v>
          </cell>
          <cell r="S40">
            <v>46091</v>
          </cell>
        </row>
        <row r="41">
          <cell r="B41" t="str">
            <v>CANCELADO</v>
          </cell>
          <cell r="E41" t="str">
            <v>005897</v>
          </cell>
          <cell r="F41" t="str">
            <v>005897/044239 LOGISTICA AMBIEN</v>
          </cell>
          <cell r="G41" t="str">
            <v>SÃO PAULO-SP</v>
          </cell>
          <cell r="H41" t="str">
            <v>GMG MAQ800V DNQ ABR</v>
          </cell>
          <cell r="I41" t="str">
            <v>VOLVO</v>
          </cell>
          <cell r="J41">
            <v>2</v>
          </cell>
          <cell r="K41">
            <v>46043</v>
          </cell>
          <cell r="M41">
            <v>0</v>
          </cell>
          <cell r="N41">
            <v>0</v>
          </cell>
          <cell r="O41">
            <v>0</v>
          </cell>
          <cell r="P41">
            <v>1198077</v>
          </cell>
          <cell r="Q41">
            <v>45958</v>
          </cell>
          <cell r="R41">
            <v>2025</v>
          </cell>
          <cell r="S41">
            <v>46042</v>
          </cell>
        </row>
        <row r="42">
          <cell r="B42" t="str">
            <v>FATURADO</v>
          </cell>
          <cell r="E42" t="str">
            <v>006353</v>
          </cell>
          <cell r="F42" t="str">
            <v>006353/044769 ISA ENERGIA BRAS</v>
          </cell>
          <cell r="G42" t="str">
            <v>CABREUVA-SP</v>
          </cell>
          <cell r="H42" t="str">
            <v>GMG MAQ175 DINAMIQ FPT 60HZ SIL</v>
          </cell>
          <cell r="I42" t="str">
            <v>FPT</v>
          </cell>
          <cell r="J42">
            <v>1</v>
          </cell>
          <cell r="K42">
            <v>46156</v>
          </cell>
          <cell r="M42">
            <v>0</v>
          </cell>
          <cell r="N42">
            <v>0</v>
          </cell>
          <cell r="O42">
            <v>0</v>
          </cell>
          <cell r="P42">
            <v>289510</v>
          </cell>
          <cell r="Q42">
            <v>46086</v>
          </cell>
          <cell r="R42">
            <v>2026</v>
          </cell>
          <cell r="S42">
            <v>46145</v>
          </cell>
          <cell r="AB42">
            <v>46149</v>
          </cell>
        </row>
        <row r="43">
          <cell r="B43" t="str">
            <v>FATURADO</v>
          </cell>
          <cell r="E43" t="str">
            <v>005983</v>
          </cell>
          <cell r="F43" t="str">
            <v>005983/044361 CONCESSI DA LINH</v>
          </cell>
          <cell r="G43" t="str">
            <v>SÃO PAULO-SP</v>
          </cell>
          <cell r="H43" t="str">
            <v>GMG MAQ450V DNQ BRN AB 46/26V</v>
          </cell>
          <cell r="I43" t="str">
            <v>SCANIA</v>
          </cell>
          <cell r="J43">
            <v>1</v>
          </cell>
          <cell r="K43">
            <v>46128</v>
          </cell>
          <cell r="M43">
            <v>0</v>
          </cell>
          <cell r="N43">
            <v>0</v>
          </cell>
          <cell r="O43">
            <v>0</v>
          </cell>
          <cell r="P43">
            <v>330776</v>
          </cell>
          <cell r="Q43">
            <v>45971</v>
          </cell>
          <cell r="R43">
            <v>2025</v>
          </cell>
          <cell r="S43">
            <v>46068</v>
          </cell>
          <cell r="AB43">
            <v>46108</v>
          </cell>
        </row>
        <row r="44">
          <cell r="B44" t="str">
            <v>FATURADO</v>
          </cell>
          <cell r="E44" t="str">
            <v>006533</v>
          </cell>
          <cell r="F44" t="str">
            <v>006533/044918 ELETRONET S.A</v>
          </cell>
          <cell r="H44" t="str">
            <v>GMG MAQ55P SMA 5C SL 38/22</v>
          </cell>
          <cell r="I44" t="str">
            <v>PERKINS</v>
          </cell>
          <cell r="J44">
            <v>1</v>
          </cell>
          <cell r="K44">
            <v>46176</v>
          </cell>
          <cell r="M44">
            <v>0</v>
          </cell>
          <cell r="N44">
            <v>0</v>
          </cell>
          <cell r="O44">
            <v>0</v>
          </cell>
          <cell r="P44">
            <v>82284.759999999995</v>
          </cell>
          <cell r="Q44">
            <v>46127</v>
          </cell>
          <cell r="R44">
            <v>2026</v>
          </cell>
          <cell r="S44">
            <v>46234</v>
          </cell>
          <cell r="AB44">
            <v>46170</v>
          </cell>
        </row>
        <row r="45">
          <cell r="B45" t="str">
            <v>FATURADO</v>
          </cell>
          <cell r="E45" t="str">
            <v>006556</v>
          </cell>
          <cell r="F45" t="str">
            <v>006556/045021 ELETRONET S.A</v>
          </cell>
          <cell r="H45" t="str">
            <v>GMG MAQ55P SMA 5C SL 22/12</v>
          </cell>
          <cell r="I45" t="str">
            <v>PERKINS</v>
          </cell>
          <cell r="J45">
            <v>1</v>
          </cell>
          <cell r="K45">
            <v>46176</v>
          </cell>
          <cell r="M45">
            <v>0</v>
          </cell>
          <cell r="N45">
            <v>0</v>
          </cell>
          <cell r="O45">
            <v>0</v>
          </cell>
          <cell r="P45">
            <v>82284.759999999995</v>
          </cell>
          <cell r="Q45">
            <v>46135</v>
          </cell>
          <cell r="R45">
            <v>2026</v>
          </cell>
          <cell r="S45">
            <v>46234</v>
          </cell>
          <cell r="AB45">
            <v>46170</v>
          </cell>
        </row>
        <row r="46">
          <cell r="B46" t="str">
            <v>FATURADO</v>
          </cell>
          <cell r="E46" t="str">
            <v>006558</v>
          </cell>
          <cell r="F46" t="str">
            <v>006558/045023 ELETRONET S.A</v>
          </cell>
          <cell r="H46" t="str">
            <v>GMG MAQ55P SMA 5C SL 22/12</v>
          </cell>
          <cell r="I46" t="str">
            <v>PERKINS</v>
          </cell>
          <cell r="J46">
            <v>1</v>
          </cell>
          <cell r="K46">
            <v>46176</v>
          </cell>
          <cell r="M46">
            <v>0</v>
          </cell>
          <cell r="N46">
            <v>0</v>
          </cell>
          <cell r="O46">
            <v>0</v>
          </cell>
          <cell r="P46">
            <v>82284.759999999995</v>
          </cell>
          <cell r="Q46">
            <v>46135</v>
          </cell>
          <cell r="R46">
            <v>2026</v>
          </cell>
          <cell r="S46">
            <v>46234</v>
          </cell>
          <cell r="AB46">
            <v>46170</v>
          </cell>
        </row>
        <row r="47">
          <cell r="B47" t="str">
            <v>FATURADO</v>
          </cell>
          <cell r="E47" t="str">
            <v>006560</v>
          </cell>
          <cell r="F47" t="str">
            <v>006560/045025 ELETRONET S.A</v>
          </cell>
          <cell r="H47" t="str">
            <v>GMG MAQ55P SMA 5C SL 22/12</v>
          </cell>
          <cell r="I47" t="str">
            <v>PERKINS</v>
          </cell>
          <cell r="J47">
            <v>1</v>
          </cell>
          <cell r="K47">
            <v>46176</v>
          </cell>
          <cell r="M47">
            <v>0</v>
          </cell>
          <cell r="N47">
            <v>0</v>
          </cell>
          <cell r="O47">
            <v>0</v>
          </cell>
          <cell r="P47">
            <v>82284.759999999995</v>
          </cell>
          <cell r="Q47">
            <v>46135</v>
          </cell>
          <cell r="R47">
            <v>2026</v>
          </cell>
          <cell r="S47">
            <v>46234</v>
          </cell>
          <cell r="AB47">
            <v>46170</v>
          </cell>
        </row>
        <row r="48">
          <cell r="B48" t="str">
            <v>FATURADO</v>
          </cell>
          <cell r="E48" t="str">
            <v>006562</v>
          </cell>
          <cell r="F48" t="str">
            <v>006562/045027 ELETRONET S.A</v>
          </cell>
          <cell r="H48" t="str">
            <v>GMG MAQ55P SMA 5C SL 22/12</v>
          </cell>
          <cell r="I48" t="str">
            <v>PERKINS</v>
          </cell>
          <cell r="J48">
            <v>1</v>
          </cell>
          <cell r="K48">
            <v>46176</v>
          </cell>
          <cell r="M48">
            <v>0</v>
          </cell>
          <cell r="N48">
            <v>0</v>
          </cell>
          <cell r="O48">
            <v>0</v>
          </cell>
          <cell r="P48">
            <v>82284.759999999995</v>
          </cell>
          <cell r="Q48">
            <v>46135</v>
          </cell>
          <cell r="R48">
            <v>2026</v>
          </cell>
          <cell r="S48">
            <v>46234</v>
          </cell>
          <cell r="AB48">
            <v>46170</v>
          </cell>
        </row>
        <row r="49">
          <cell r="B49" t="str">
            <v>FATURADO</v>
          </cell>
          <cell r="E49" t="str">
            <v>006564</v>
          </cell>
          <cell r="F49" t="str">
            <v>006564/045029 ELETRONET S.A</v>
          </cell>
          <cell r="H49" t="str">
            <v>GMG MAQ55P SMA 5C SL 22/12</v>
          </cell>
          <cell r="I49" t="str">
            <v>PERKINS</v>
          </cell>
          <cell r="J49">
            <v>1</v>
          </cell>
          <cell r="K49">
            <v>46176</v>
          </cell>
          <cell r="M49">
            <v>0</v>
          </cell>
          <cell r="N49">
            <v>0</v>
          </cell>
          <cell r="O49">
            <v>0</v>
          </cell>
          <cell r="P49">
            <v>82284.759999999995</v>
          </cell>
          <cell r="Q49">
            <v>46135</v>
          </cell>
          <cell r="R49">
            <v>2026</v>
          </cell>
          <cell r="S49">
            <v>46234</v>
          </cell>
          <cell r="AB49">
            <v>46170</v>
          </cell>
        </row>
        <row r="50">
          <cell r="B50" t="str">
            <v>FATURADO</v>
          </cell>
          <cell r="E50" t="str">
            <v>006566</v>
          </cell>
          <cell r="F50" t="str">
            <v>006566/045031 ELETRONET S.A</v>
          </cell>
          <cell r="H50" t="str">
            <v>GMG MAQ55P SMA 5C SL 38/22</v>
          </cell>
          <cell r="I50" t="str">
            <v>PERKINS</v>
          </cell>
          <cell r="J50">
            <v>1</v>
          </cell>
          <cell r="K50">
            <v>46176</v>
          </cell>
          <cell r="M50">
            <v>0</v>
          </cell>
          <cell r="N50">
            <v>0</v>
          </cell>
          <cell r="O50">
            <v>0</v>
          </cell>
          <cell r="P50">
            <v>82284.759999999995</v>
          </cell>
          <cell r="Q50">
            <v>46135</v>
          </cell>
          <cell r="R50">
            <v>2026</v>
          </cell>
          <cell r="S50">
            <v>46234</v>
          </cell>
          <cell r="AB50">
            <v>46170</v>
          </cell>
        </row>
        <row r="51">
          <cell r="B51" t="str">
            <v>FATURADO</v>
          </cell>
          <cell r="E51" t="str">
            <v>006568</v>
          </cell>
          <cell r="F51" t="str">
            <v>006568/045033 ELETRONET S.A</v>
          </cell>
          <cell r="H51" t="str">
            <v>GMG MAQ55P SMA 5C SL 38/22</v>
          </cell>
          <cell r="I51" t="str">
            <v>PERKINS</v>
          </cell>
          <cell r="J51">
            <v>1</v>
          </cell>
          <cell r="K51">
            <v>46176</v>
          </cell>
          <cell r="M51">
            <v>0</v>
          </cell>
          <cell r="N51">
            <v>0</v>
          </cell>
          <cell r="O51">
            <v>0</v>
          </cell>
          <cell r="P51">
            <v>82284.759999999995</v>
          </cell>
          <cell r="Q51">
            <v>46135</v>
          </cell>
          <cell r="R51">
            <v>2026</v>
          </cell>
          <cell r="S51">
            <v>46234</v>
          </cell>
          <cell r="AB51">
            <v>46170</v>
          </cell>
        </row>
        <row r="52">
          <cell r="B52" t="str">
            <v>FATURADO</v>
          </cell>
          <cell r="E52" t="str">
            <v>006570</v>
          </cell>
          <cell r="F52" t="str">
            <v>006570/045035 ELETRONET S.A</v>
          </cell>
          <cell r="H52" t="str">
            <v>GMG MAQ55P SMA 5C SL 22/12</v>
          </cell>
          <cell r="I52" t="str">
            <v>PERKINS</v>
          </cell>
          <cell r="J52">
            <v>1</v>
          </cell>
          <cell r="K52">
            <v>46176</v>
          </cell>
          <cell r="M52">
            <v>0</v>
          </cell>
          <cell r="N52">
            <v>0</v>
          </cell>
          <cell r="O52">
            <v>0</v>
          </cell>
          <cell r="P52">
            <v>82284.759999999995</v>
          </cell>
          <cell r="Q52">
            <v>46135</v>
          </cell>
          <cell r="R52">
            <v>2026</v>
          </cell>
          <cell r="S52">
            <v>46234</v>
          </cell>
          <cell r="AB52">
            <v>46170</v>
          </cell>
        </row>
        <row r="53">
          <cell r="B53" t="str">
            <v>FATURADO</v>
          </cell>
          <cell r="E53" t="str">
            <v>006572</v>
          </cell>
          <cell r="F53" t="str">
            <v>006572/045037 ELETRONET S.A</v>
          </cell>
          <cell r="H53" t="str">
            <v>GMG MAQ55P SMA 5C SL 38/22</v>
          </cell>
          <cell r="I53" t="str">
            <v>PERKINS</v>
          </cell>
          <cell r="J53">
            <v>1</v>
          </cell>
          <cell r="K53">
            <v>46176</v>
          </cell>
          <cell r="M53">
            <v>0</v>
          </cell>
          <cell r="N53">
            <v>0</v>
          </cell>
          <cell r="O53">
            <v>0</v>
          </cell>
          <cell r="P53">
            <v>82284.759999999995</v>
          </cell>
          <cell r="Q53">
            <v>46135</v>
          </cell>
          <cell r="R53">
            <v>2026</v>
          </cell>
          <cell r="S53">
            <v>46234</v>
          </cell>
          <cell r="AB53">
            <v>46170</v>
          </cell>
        </row>
        <row r="54">
          <cell r="B54" t="str">
            <v>FATURADO</v>
          </cell>
          <cell r="E54" t="str">
            <v>006574</v>
          </cell>
          <cell r="F54" t="str">
            <v>006574/045039 ELETRONET S.A</v>
          </cell>
          <cell r="H54" t="str">
            <v>GMG MAQ55P SMA 5C SL 22/12</v>
          </cell>
          <cell r="I54" t="str">
            <v>PERKINS</v>
          </cell>
          <cell r="J54">
            <v>1</v>
          </cell>
          <cell r="K54">
            <v>46176</v>
          </cell>
          <cell r="M54">
            <v>0</v>
          </cell>
          <cell r="N54">
            <v>0</v>
          </cell>
          <cell r="O54">
            <v>0</v>
          </cell>
          <cell r="P54">
            <v>82284.759999999995</v>
          </cell>
          <cell r="Q54">
            <v>46135</v>
          </cell>
          <cell r="R54">
            <v>2026</v>
          </cell>
          <cell r="S54">
            <v>46234</v>
          </cell>
          <cell r="AB54">
            <v>46170</v>
          </cell>
        </row>
        <row r="55">
          <cell r="B55" t="str">
            <v>FATURADO</v>
          </cell>
          <cell r="E55" t="str">
            <v>006576</v>
          </cell>
          <cell r="F55" t="str">
            <v>006576/045041 ELETRONET S.A</v>
          </cell>
          <cell r="H55" t="str">
            <v>GMG MAQ55P SMA 5C SL 38/22</v>
          </cell>
          <cell r="I55" t="str">
            <v>PERKINS</v>
          </cell>
          <cell r="J55">
            <v>1</v>
          </cell>
          <cell r="K55">
            <v>46176</v>
          </cell>
          <cell r="M55">
            <v>0</v>
          </cell>
          <cell r="N55">
            <v>0</v>
          </cell>
          <cell r="O55">
            <v>0</v>
          </cell>
          <cell r="P55">
            <v>82284.759999999995</v>
          </cell>
          <cell r="Q55">
            <v>46135</v>
          </cell>
          <cell r="R55">
            <v>2026</v>
          </cell>
          <cell r="S55">
            <v>46234</v>
          </cell>
          <cell r="AB55">
            <v>46170</v>
          </cell>
        </row>
        <row r="56">
          <cell r="B56" t="str">
            <v>FATURADO</v>
          </cell>
          <cell r="E56" t="str">
            <v>006578</v>
          </cell>
          <cell r="F56" t="str">
            <v>006578/045043 ELETRONET S.A</v>
          </cell>
          <cell r="H56" t="str">
            <v>GMG MAQ55P SMA 5C SL 22/12</v>
          </cell>
          <cell r="I56" t="str">
            <v>PERKINS</v>
          </cell>
          <cell r="J56">
            <v>1</v>
          </cell>
          <cell r="K56">
            <v>46176</v>
          </cell>
          <cell r="M56">
            <v>0</v>
          </cell>
          <cell r="N56">
            <v>0</v>
          </cell>
          <cell r="O56">
            <v>0</v>
          </cell>
          <cell r="P56">
            <v>82284.759999999995</v>
          </cell>
          <cell r="Q56">
            <v>46135</v>
          </cell>
          <cell r="R56">
            <v>2026</v>
          </cell>
          <cell r="S56">
            <v>46234</v>
          </cell>
          <cell r="AB56">
            <v>46170</v>
          </cell>
        </row>
        <row r="57">
          <cell r="B57" t="str">
            <v>FATURADO</v>
          </cell>
          <cell r="E57" t="str">
            <v>006580</v>
          </cell>
          <cell r="F57" t="str">
            <v>006580/045045 ELETRONET S.A</v>
          </cell>
          <cell r="H57" t="str">
            <v>GMG MAQ55P SMA 5C SL 22/12</v>
          </cell>
          <cell r="I57" t="str">
            <v>PERKINS</v>
          </cell>
          <cell r="J57">
            <v>1</v>
          </cell>
          <cell r="K57">
            <v>46176</v>
          </cell>
          <cell r="M57">
            <v>0</v>
          </cell>
          <cell r="N57">
            <v>0</v>
          </cell>
          <cell r="O57">
            <v>0</v>
          </cell>
          <cell r="P57">
            <v>82284.759999999995</v>
          </cell>
          <cell r="Q57">
            <v>46135</v>
          </cell>
          <cell r="R57">
            <v>2026</v>
          </cell>
          <cell r="S57">
            <v>46234</v>
          </cell>
          <cell r="AB57">
            <v>46170</v>
          </cell>
        </row>
        <row r="58">
          <cell r="B58" t="str">
            <v>FATURADO</v>
          </cell>
          <cell r="E58" t="str">
            <v>006582</v>
          </cell>
          <cell r="F58" t="str">
            <v>006582/045047 ELETRONET S.A</v>
          </cell>
          <cell r="H58" t="str">
            <v>GMG MAQ55P SMA 5C SL 38/22</v>
          </cell>
          <cell r="I58" t="str">
            <v>PERKINS</v>
          </cell>
          <cell r="J58">
            <v>1</v>
          </cell>
          <cell r="K58">
            <v>46176</v>
          </cell>
          <cell r="M58">
            <v>0</v>
          </cell>
          <cell r="N58">
            <v>0</v>
          </cell>
          <cell r="O58">
            <v>0</v>
          </cell>
          <cell r="P58">
            <v>82284.759999999995</v>
          </cell>
          <cell r="Q58">
            <v>46135</v>
          </cell>
          <cell r="R58">
            <v>2026</v>
          </cell>
          <cell r="S58">
            <v>46234</v>
          </cell>
          <cell r="AB58">
            <v>46170</v>
          </cell>
        </row>
        <row r="59">
          <cell r="B59" t="str">
            <v>FATURADO</v>
          </cell>
          <cell r="E59" t="str">
            <v>006320</v>
          </cell>
          <cell r="F59" t="str">
            <v>006320/044712 ISA ENERGIA BRAS</v>
          </cell>
          <cell r="G59" t="str">
            <v>CABREUVA-SP</v>
          </cell>
          <cell r="H59" t="str">
            <v>GMG MAQ85 DINAMIQ PERKINS 60HZ ABR</v>
          </cell>
          <cell r="I59" t="str">
            <v>PERKINS</v>
          </cell>
          <cell r="J59">
            <v>1</v>
          </cell>
          <cell r="K59">
            <v>46196</v>
          </cell>
          <cell r="M59">
            <v>0</v>
          </cell>
          <cell r="N59">
            <v>0</v>
          </cell>
          <cell r="O59">
            <v>0</v>
          </cell>
          <cell r="P59">
            <v>221000</v>
          </cell>
          <cell r="Q59">
            <v>46063</v>
          </cell>
          <cell r="R59">
            <v>2026</v>
          </cell>
          <cell r="S59">
            <v>46113</v>
          </cell>
        </row>
        <row r="60">
          <cell r="B60" t="str">
            <v>FATURADO</v>
          </cell>
          <cell r="E60" t="str">
            <v>006882</v>
          </cell>
          <cell r="F60" t="str">
            <v>006882/167617 CONDOMINIO SPAZI</v>
          </cell>
          <cell r="G60" t="str">
            <v>SANTO ANDRE-SP</v>
          </cell>
          <cell r="H60" t="str">
            <v>GMG MAQ290F SMA 5C SL 22/12V</v>
          </cell>
          <cell r="I60" t="str">
            <v>FPT</v>
          </cell>
          <cell r="J60">
            <v>1</v>
          </cell>
          <cell r="K60">
            <v>46210</v>
          </cell>
          <cell r="M60">
            <v>0</v>
          </cell>
          <cell r="N60">
            <v>0</v>
          </cell>
          <cell r="O60">
            <v>0</v>
          </cell>
          <cell r="P60">
            <v>192577</v>
          </cell>
          <cell r="Q60">
            <v>46199</v>
          </cell>
          <cell r="R60">
            <v>2026</v>
          </cell>
          <cell r="S60">
            <v>46264</v>
          </cell>
        </row>
        <row r="61">
          <cell r="B61" t="str">
            <v>FINANCEIRO</v>
          </cell>
          <cell r="E61" t="str">
            <v>000021</v>
          </cell>
          <cell r="F61" t="str">
            <v xml:space="preserve">000021 CLARO (UBERLANDIA)     </v>
          </cell>
          <cell r="G61" t="str">
            <v>MG</v>
          </cell>
          <cell r="H61" t="str">
            <v>INSTALAÇÃO NO CLIENTE</v>
          </cell>
          <cell r="L61">
            <v>45671</v>
          </cell>
          <cell r="M61">
            <v>0</v>
          </cell>
          <cell r="N61">
            <v>0</v>
          </cell>
          <cell r="O61">
            <v>0</v>
          </cell>
          <cell r="R61" t="str">
            <v>ANTIGO</v>
          </cell>
        </row>
        <row r="62">
          <cell r="B62" t="str">
            <v>FATURADO</v>
          </cell>
          <cell r="E62" t="str">
            <v>004469</v>
          </cell>
          <cell r="F62" t="str">
            <v>004469 NIEHOFF HERBORN MAQUINA</v>
          </cell>
          <cell r="G62" t="str">
            <v>BARUEÍ SP</v>
          </cell>
          <cell r="H62" t="str">
            <v>GMG MAQ750 DINAMIQ VOLVO 60HZ ABR</v>
          </cell>
          <cell r="I62" t="str">
            <v>VOLVO</v>
          </cell>
          <cell r="J62">
            <v>1</v>
          </cell>
          <cell r="K62">
            <v>45755</v>
          </cell>
          <cell r="M62">
            <v>0</v>
          </cell>
          <cell r="N62">
            <v>0</v>
          </cell>
          <cell r="O62">
            <v>0</v>
          </cell>
          <cell r="P62">
            <v>575500</v>
          </cell>
          <cell r="Q62">
            <v>45635</v>
          </cell>
          <cell r="R62">
            <v>2025</v>
          </cell>
          <cell r="S62">
            <v>45735</v>
          </cell>
        </row>
        <row r="63">
          <cell r="B63" t="str">
            <v>FATURADO</v>
          </cell>
          <cell r="E63" t="str">
            <v>004301INAT</v>
          </cell>
          <cell r="F63" t="str">
            <v>004301 CONCESSI DAS LINHAS 8 E</v>
          </cell>
          <cell r="G63" t="str">
            <v>OSASCO SP</v>
          </cell>
          <cell r="H63" t="str">
            <v xml:space="preserve">GMG MAQ125P DNQ DSE SL 22/12V </v>
          </cell>
          <cell r="I63" t="str">
            <v>PERKINS</v>
          </cell>
          <cell r="J63">
            <v>1</v>
          </cell>
          <cell r="K63">
            <v>45640</v>
          </cell>
          <cell r="M63">
            <v>0</v>
          </cell>
          <cell r="N63">
            <v>0</v>
          </cell>
          <cell r="O63">
            <v>0</v>
          </cell>
          <cell r="P63">
            <v>181126.56</v>
          </cell>
          <cell r="Q63">
            <v>45589</v>
          </cell>
          <cell r="R63">
            <v>2024</v>
          </cell>
          <cell r="S63">
            <v>45664</v>
          </cell>
        </row>
        <row r="64">
          <cell r="B64" t="str">
            <v>FATURADO</v>
          </cell>
          <cell r="E64" t="str">
            <v>004328</v>
          </cell>
          <cell r="F64" t="str">
            <v>004328 ORGANIZACAO VERDEMAR LT</v>
          </cell>
          <cell r="G64" t="str">
            <v>MG</v>
          </cell>
          <cell r="H64" t="str">
            <v xml:space="preserve">GMG MAQ125P DNQ 22C AB 38/22V </v>
          </cell>
          <cell r="I64" t="str">
            <v>PERKINS</v>
          </cell>
          <cell r="J64">
            <v>1</v>
          </cell>
          <cell r="K64">
            <v>45609</v>
          </cell>
          <cell r="L64">
            <v>45666</v>
          </cell>
          <cell r="M64">
            <v>0</v>
          </cell>
          <cell r="N64">
            <v>0</v>
          </cell>
          <cell r="O64">
            <v>0</v>
          </cell>
          <cell r="P64">
            <v>115000</v>
          </cell>
          <cell r="Q64">
            <v>45596</v>
          </cell>
          <cell r="R64">
            <v>2024</v>
          </cell>
          <cell r="S64">
            <v>45716</v>
          </cell>
        </row>
        <row r="65">
          <cell r="B65" t="str">
            <v>FATURADO</v>
          </cell>
          <cell r="E65" t="str">
            <v>002096</v>
          </cell>
          <cell r="F65" t="str">
            <v>002096 MERCADAO ATACADISTA COM</v>
          </cell>
          <cell r="G65" t="str">
            <v>SP</v>
          </cell>
          <cell r="H65" t="str">
            <v>GMG MAQ500S DNQ 21D SL 38/22V</v>
          </cell>
          <cell r="I65" t="str">
            <v>SCANIA</v>
          </cell>
          <cell r="J65">
            <v>1</v>
          </cell>
          <cell r="K65" t="str">
            <v>OK</v>
          </cell>
          <cell r="L65">
            <v>45809</v>
          </cell>
          <cell r="M65">
            <v>0</v>
          </cell>
          <cell r="N65">
            <v>0</v>
          </cell>
          <cell r="O65">
            <v>0</v>
          </cell>
          <cell r="P65">
            <v>300000</v>
          </cell>
          <cell r="Q65">
            <v>45089</v>
          </cell>
          <cell r="R65" t="str">
            <v>ANTIGO</v>
          </cell>
          <cell r="S65">
            <v>45204</v>
          </cell>
          <cell r="T65" t="str">
            <v>OK</v>
          </cell>
          <cell r="AB65" t="str">
            <v>OK</v>
          </cell>
        </row>
        <row r="66">
          <cell r="B66" t="str">
            <v>caNCELADO</v>
          </cell>
          <cell r="E66" t="str">
            <v>006129</v>
          </cell>
          <cell r="F66" t="str">
            <v>006129/044494 AGGYO ADMINISTRA</v>
          </cell>
          <cell r="H66" t="str">
            <v>GMG MAQ720 DINAMIQ SCANIA 60HZ SIL</v>
          </cell>
          <cell r="I66" t="str">
            <v>SCANIA</v>
          </cell>
          <cell r="J66">
            <v>1</v>
          </cell>
          <cell r="M66">
            <v>0</v>
          </cell>
          <cell r="N66">
            <v>0</v>
          </cell>
          <cell r="O66">
            <v>0</v>
          </cell>
          <cell r="P66">
            <v>560000</v>
          </cell>
          <cell r="Q66">
            <v>45996</v>
          </cell>
          <cell r="R66">
            <v>2025</v>
          </cell>
          <cell r="S66">
            <v>46091</v>
          </cell>
        </row>
        <row r="67">
          <cell r="B67" t="str">
            <v>CANCELADO</v>
          </cell>
          <cell r="E67" t="str">
            <v>005479</v>
          </cell>
          <cell r="F67" t="str">
            <v>005479 CHEMYUNION LTDA</v>
          </cell>
          <cell r="G67" t="str">
            <v>SOROCABA-SP</v>
          </cell>
          <cell r="H67" t="str">
            <v>GMG MAQ450 DINAMIQ 60HZ SIL</v>
          </cell>
          <cell r="I67" t="str">
            <v>VOLVO</v>
          </cell>
          <cell r="J67">
            <v>2</v>
          </cell>
          <cell r="L67" t="str">
            <v>D + 3</v>
          </cell>
          <cell r="M67">
            <v>0</v>
          </cell>
          <cell r="N67">
            <v>0</v>
          </cell>
          <cell r="O67">
            <v>0</v>
          </cell>
          <cell r="P67">
            <v>629510</v>
          </cell>
          <cell r="Q67">
            <v>45861</v>
          </cell>
          <cell r="R67">
            <v>2025</v>
          </cell>
          <cell r="S67">
            <v>45925</v>
          </cell>
          <cell r="T67" t="e">
            <v>#REF!</v>
          </cell>
          <cell r="AB67">
            <v>45882</v>
          </cell>
        </row>
        <row r="68">
          <cell r="B68" t="str">
            <v>caNCELADO</v>
          </cell>
          <cell r="E68" t="str">
            <v>005896</v>
          </cell>
          <cell r="F68" t="str">
            <v>005896 CONSORCIO CONST  GLORIA</v>
          </cell>
          <cell r="G68" t="str">
            <v>RIO DE JANEIRO-RJ</v>
          </cell>
          <cell r="H68" t="str">
            <v>GMG MAQ290 DINAMIQ FPT 60HZ ABR</v>
          </cell>
          <cell r="I68" t="str">
            <v>FPT</v>
          </cell>
          <cell r="J68">
            <v>1</v>
          </cell>
          <cell r="K68">
            <v>45966</v>
          </cell>
          <cell r="L68" t="str">
            <v>D + 3</v>
          </cell>
          <cell r="M68">
            <v>0</v>
          </cell>
          <cell r="N68">
            <v>0</v>
          </cell>
          <cell r="O68">
            <v>0</v>
          </cell>
          <cell r="P68">
            <v>345333.33</v>
          </cell>
          <cell r="Q68">
            <v>45958</v>
          </cell>
          <cell r="R68">
            <v>2025</v>
          </cell>
          <cell r="S68">
            <v>45998</v>
          </cell>
          <cell r="T68" t="e">
            <v>#REF!</v>
          </cell>
          <cell r="AB68">
            <v>45961</v>
          </cell>
        </row>
        <row r="69">
          <cell r="B69" t="str">
            <v>CANCELADO</v>
          </cell>
          <cell r="E69" t="str">
            <v>006012</v>
          </cell>
          <cell r="F69" t="str">
            <v>006012 SUPERMERCADOS MUNDIAL</v>
          </cell>
          <cell r="G69" t="str">
            <v>RIO DE JANEIRO</v>
          </cell>
          <cell r="H69" t="str">
            <v>GMG MAQ750P DNQ 21D AB 22/12V</v>
          </cell>
          <cell r="I69" t="str">
            <v>PERKINS</v>
          </cell>
          <cell r="J69">
            <v>1</v>
          </cell>
          <cell r="M69">
            <v>0</v>
          </cell>
          <cell r="N69">
            <v>0</v>
          </cell>
          <cell r="O69">
            <v>0</v>
          </cell>
          <cell r="P69">
            <v>462640</v>
          </cell>
          <cell r="Q69">
            <v>46007</v>
          </cell>
          <cell r="R69">
            <v>2025</v>
          </cell>
          <cell r="S69">
            <v>46068</v>
          </cell>
        </row>
        <row r="70">
          <cell r="B70" t="str">
            <v>CANCELADO</v>
          </cell>
          <cell r="E70" t="str">
            <v>004291</v>
          </cell>
          <cell r="F70" t="str">
            <v>004291 CONCESSI DAS LINHAS 8 E</v>
          </cell>
          <cell r="G70" t="str">
            <v>BRASIL/OSASCO, SP/06010-160</v>
          </cell>
          <cell r="H70" t="str">
            <v xml:space="preserve">GMG MAQ175P DNQ DSE SL 22/12V </v>
          </cell>
          <cell r="I70" t="str">
            <v>FPT</v>
          </cell>
          <cell r="J70">
            <v>1</v>
          </cell>
          <cell r="K70">
            <v>45640</v>
          </cell>
          <cell r="M70">
            <v>0</v>
          </cell>
          <cell r="N70">
            <v>0</v>
          </cell>
          <cell r="O70">
            <v>0</v>
          </cell>
          <cell r="P70">
            <v>196915.57</v>
          </cell>
          <cell r="Q70">
            <v>45589</v>
          </cell>
          <cell r="R70">
            <v>2024</v>
          </cell>
          <cell r="S70">
            <v>45664</v>
          </cell>
        </row>
        <row r="71">
          <cell r="B71" t="str">
            <v>CANCELADO</v>
          </cell>
          <cell r="E71" t="str">
            <v>004289</v>
          </cell>
          <cell r="F71" t="str">
            <v>004289 CONCESSI DAS LINHAS 8 E</v>
          </cell>
          <cell r="G71" t="str">
            <v>BRASIL/OSASCO, SP/06010-160</v>
          </cell>
          <cell r="H71" t="str">
            <v xml:space="preserve">GMG MAQ175P DNQ DSE SL 22/12V </v>
          </cell>
          <cell r="I71" t="str">
            <v>FPT</v>
          </cell>
          <cell r="J71">
            <v>1</v>
          </cell>
          <cell r="K71">
            <v>45640</v>
          </cell>
          <cell r="M71">
            <v>0</v>
          </cell>
          <cell r="N71">
            <v>0</v>
          </cell>
          <cell r="O71">
            <v>0</v>
          </cell>
          <cell r="P71">
            <v>218969.13</v>
          </cell>
          <cell r="Q71">
            <v>45589</v>
          </cell>
          <cell r="R71">
            <v>2024</v>
          </cell>
          <cell r="S71">
            <v>45664</v>
          </cell>
        </row>
        <row r="72">
          <cell r="B72" t="str">
            <v>CANCELADO</v>
          </cell>
          <cell r="E72" t="str">
            <v>004299</v>
          </cell>
          <cell r="F72" t="str">
            <v>004299 CONCESSI DAS LINHAS 8 E</v>
          </cell>
          <cell r="G72" t="str">
            <v>BRASIL/OSASCO, SP/06010-160</v>
          </cell>
          <cell r="H72" t="str">
            <v xml:space="preserve">GMG MAQ175P DNQ DSE SL 22/12V </v>
          </cell>
          <cell r="I72" t="str">
            <v>FPT</v>
          </cell>
          <cell r="J72">
            <v>1</v>
          </cell>
          <cell r="K72">
            <v>45640</v>
          </cell>
          <cell r="M72">
            <v>0</v>
          </cell>
          <cell r="N72">
            <v>0</v>
          </cell>
          <cell r="O72">
            <v>0</v>
          </cell>
          <cell r="P72">
            <v>277881.37</v>
          </cell>
          <cell r="Q72">
            <v>45589</v>
          </cell>
          <cell r="R72">
            <v>2024</v>
          </cell>
          <cell r="S72">
            <v>45664</v>
          </cell>
        </row>
        <row r="73">
          <cell r="B73" t="str">
            <v>CANCELADO</v>
          </cell>
          <cell r="E73" t="str">
            <v>004297</v>
          </cell>
          <cell r="F73" t="str">
            <v>004297 CONCESSI DAS LINHAS 8 E</v>
          </cell>
          <cell r="G73" t="str">
            <v>BRASIL/OSASCO, SP/06010-160</v>
          </cell>
          <cell r="H73" t="str">
            <v xml:space="preserve">GMG MAQ175P DNQ DSE SL 22/12V </v>
          </cell>
          <cell r="I73" t="str">
            <v>FPT</v>
          </cell>
          <cell r="J73">
            <v>1</v>
          </cell>
          <cell r="K73">
            <v>45640</v>
          </cell>
          <cell r="M73">
            <v>0</v>
          </cell>
          <cell r="N73">
            <v>0</v>
          </cell>
          <cell r="O73">
            <v>0</v>
          </cell>
          <cell r="P73">
            <v>277881.37</v>
          </cell>
          <cell r="Q73">
            <v>45589</v>
          </cell>
          <cell r="R73">
            <v>2024</v>
          </cell>
          <cell r="S73">
            <v>45664</v>
          </cell>
        </row>
        <row r="74">
          <cell r="B74" t="str">
            <v>CANCELADO</v>
          </cell>
          <cell r="E74" t="str">
            <v>005370</v>
          </cell>
          <cell r="F74" t="str">
            <v>005370/043607 I9 SOLUCOES EM M</v>
          </cell>
          <cell r="G74" t="str">
            <v>SÃO PAULO - SP</v>
          </cell>
          <cell r="H74" t="str">
            <v>QTA COMUT 4P 400A ABB CTZ</v>
          </cell>
          <cell r="I74" t="str">
            <v>QTA</v>
          </cell>
          <cell r="J74">
            <v>1</v>
          </cell>
          <cell r="K74">
            <v>45841</v>
          </cell>
          <cell r="M74">
            <v>0</v>
          </cell>
          <cell r="N74">
            <v>0</v>
          </cell>
          <cell r="O74">
            <v>0</v>
          </cell>
          <cell r="P74">
            <v>20498</v>
          </cell>
          <cell r="Q74">
            <v>45826</v>
          </cell>
          <cell r="R74">
            <v>2025</v>
          </cell>
          <cell r="S74">
            <v>45855</v>
          </cell>
        </row>
        <row r="75">
          <cell r="B75" t="str">
            <v>CANCELADO</v>
          </cell>
          <cell r="E75" t="str">
            <v>005149</v>
          </cell>
          <cell r="F75" t="str">
            <v>005149 ORGANIZACAO VERDEMAR LT</v>
          </cell>
          <cell r="G75" t="str">
            <v>BRASIL/BELO HORIZONTE, MG</v>
          </cell>
          <cell r="H75" t="str">
            <v xml:space="preserve">GMG MAQ625S DNQ 22C AB 38/22V </v>
          </cell>
          <cell r="I75" t="str">
            <v>SCANIA</v>
          </cell>
          <cell r="J75">
            <v>1</v>
          </cell>
          <cell r="K75">
            <v>45800</v>
          </cell>
          <cell r="M75">
            <v>0</v>
          </cell>
          <cell r="N75">
            <v>0</v>
          </cell>
          <cell r="O75">
            <v>0</v>
          </cell>
          <cell r="P75">
            <v>395600</v>
          </cell>
          <cell r="R75" t="str">
            <v>ANTIGO</v>
          </cell>
          <cell r="S75">
            <v>45807</v>
          </cell>
          <cell r="AB75">
            <v>45793</v>
          </cell>
        </row>
        <row r="76">
          <cell r="B76" t="str">
            <v>COMPRAS</v>
          </cell>
          <cell r="E76" t="str">
            <v>005710</v>
          </cell>
          <cell r="F76" t="str">
            <v>005710/044010 INTERLIGACAO ELE</v>
          </cell>
          <cell r="G76" t="str">
            <v>NOVA SANTA RITA-RS</v>
          </cell>
          <cell r="H76" t="str">
            <v>GMG MAQ040 DINAMIQ PERKINS 60HZ SIL</v>
          </cell>
          <cell r="I76" t="str">
            <v>PERKINS</v>
          </cell>
          <cell r="J76">
            <v>1</v>
          </cell>
          <cell r="K76">
            <v>45999</v>
          </cell>
          <cell r="M76">
            <v>0</v>
          </cell>
          <cell r="N76">
            <v>0</v>
          </cell>
          <cell r="O76">
            <v>0</v>
          </cell>
          <cell r="P76">
            <v>297408.19</v>
          </cell>
          <cell r="Q76">
            <v>45917</v>
          </cell>
          <cell r="R76">
            <v>2025</v>
          </cell>
          <cell r="S76">
            <v>46007</v>
          </cell>
          <cell r="AB76">
            <v>45947</v>
          </cell>
        </row>
        <row r="77">
          <cell r="B77" t="str">
            <v>FATURADO</v>
          </cell>
          <cell r="E77" t="str">
            <v>005943</v>
          </cell>
          <cell r="F77" t="str">
            <v xml:space="preserve">005943/044047 BLBW TECNOLOGIA </v>
          </cell>
          <cell r="G77" t="str">
            <v>NOVA SANTA RITA-RS</v>
          </cell>
          <cell r="H77" t="str">
            <v>AUTOMAÇÃO QC</v>
          </cell>
          <cell r="I77" t="str">
            <v>QC</v>
          </cell>
          <cell r="J77">
            <v>1</v>
          </cell>
          <cell r="K77">
            <v>45986</v>
          </cell>
          <cell r="L77" t="str">
            <v>D + 3</v>
          </cell>
          <cell r="M77">
            <v>0</v>
          </cell>
          <cell r="N77">
            <v>0</v>
          </cell>
          <cell r="O77">
            <v>0</v>
          </cell>
          <cell r="P77">
            <v>150000</v>
          </cell>
          <cell r="Q77">
            <v>45926</v>
          </cell>
          <cell r="R77">
            <v>2025</v>
          </cell>
          <cell r="S77">
            <v>45986</v>
          </cell>
          <cell r="AB77">
            <v>45964</v>
          </cell>
        </row>
        <row r="78">
          <cell r="B78" t="str">
            <v>FATURADO</v>
          </cell>
          <cell r="E78" t="str">
            <v>004962</v>
          </cell>
          <cell r="F78" t="str">
            <v>004962 SSP TRANSMISSORA DE ENE</v>
          </cell>
          <cell r="G78" t="str">
            <v>ITABORAÍ - RJ</v>
          </cell>
          <cell r="H78" t="str">
            <v>GMG MAQ100 DINAMIQ PERKINS 60HZ SI</v>
          </cell>
          <cell r="I78" t="str">
            <v>PERKINS</v>
          </cell>
          <cell r="J78">
            <v>1</v>
          </cell>
          <cell r="K78">
            <v>45807</v>
          </cell>
          <cell r="L78" t="str">
            <v>D + 5</v>
          </cell>
          <cell r="M78">
            <v>0</v>
          </cell>
          <cell r="N78">
            <v>0</v>
          </cell>
          <cell r="O78">
            <v>0</v>
          </cell>
          <cell r="P78">
            <v>126300</v>
          </cell>
          <cell r="Q78">
            <v>45740</v>
          </cell>
          <cell r="R78">
            <v>2025</v>
          </cell>
          <cell r="S78">
            <v>45796</v>
          </cell>
          <cell r="T78">
            <v>90102.7</v>
          </cell>
          <cell r="AB78">
            <v>45803</v>
          </cell>
        </row>
        <row r="79">
          <cell r="B79" t="str">
            <v>FATURADO</v>
          </cell>
          <cell r="E79" t="str">
            <v>004964</v>
          </cell>
          <cell r="F79" t="str">
            <v>004964 SSP TRANSMISSORA DE ENE</v>
          </cell>
          <cell r="G79" t="str">
            <v>ITABORAÍ - RJ</v>
          </cell>
          <cell r="H79" t="str">
            <v>GMG MAQ140 DINAMIQ FPT 60HZ SIL</v>
          </cell>
          <cell r="I79" t="str">
            <v>FPT</v>
          </cell>
          <cell r="J79">
            <v>1</v>
          </cell>
          <cell r="K79">
            <v>45812</v>
          </cell>
          <cell r="L79" t="str">
            <v>D + 5</v>
          </cell>
          <cell r="M79">
            <v>0</v>
          </cell>
          <cell r="N79">
            <v>0</v>
          </cell>
          <cell r="O79">
            <v>0</v>
          </cell>
          <cell r="P79">
            <v>126445</v>
          </cell>
          <cell r="Q79">
            <v>45740</v>
          </cell>
          <cell r="R79">
            <v>2025</v>
          </cell>
          <cell r="S79">
            <v>45796</v>
          </cell>
          <cell r="T79">
            <v>93209.22</v>
          </cell>
          <cell r="AB79">
            <v>45803</v>
          </cell>
        </row>
        <row r="80">
          <cell r="B80" t="str">
            <v>FATURADO</v>
          </cell>
          <cell r="E80" t="str">
            <v>004966</v>
          </cell>
          <cell r="F80" t="str">
            <v>004966 SSP TRANSMISSORA DE ENE</v>
          </cell>
          <cell r="G80" t="str">
            <v>ITABORAÍ - RJ</v>
          </cell>
          <cell r="H80" t="str">
            <v>GMG MAQ100 DINAMIQ PERKINS 60HZ SI</v>
          </cell>
          <cell r="I80" t="str">
            <v>PERKINS</v>
          </cell>
          <cell r="J80">
            <v>1</v>
          </cell>
          <cell r="K80">
            <v>45812</v>
          </cell>
          <cell r="L80" t="str">
            <v>D + 5</v>
          </cell>
          <cell r="M80">
            <v>0</v>
          </cell>
          <cell r="N80">
            <v>0</v>
          </cell>
          <cell r="O80">
            <v>0</v>
          </cell>
          <cell r="P80">
            <v>122950</v>
          </cell>
          <cell r="Q80">
            <v>45740</v>
          </cell>
          <cell r="R80">
            <v>2025</v>
          </cell>
          <cell r="S80">
            <v>45796</v>
          </cell>
          <cell r="T80">
            <v>90102.7</v>
          </cell>
          <cell r="AB80">
            <v>45803</v>
          </cell>
        </row>
        <row r="81">
          <cell r="B81" t="str">
            <v>FATURADO</v>
          </cell>
          <cell r="E81" t="str">
            <v>004968</v>
          </cell>
          <cell r="F81" t="str">
            <v>004968 SSP TRANSMISSORA DE ENE</v>
          </cell>
          <cell r="G81" t="str">
            <v>ITABORAÍ - RJ</v>
          </cell>
          <cell r="H81" t="str">
            <v>GMG MAQ175 DINAMIQ FPT 60HZ SIL</v>
          </cell>
          <cell r="I81" t="str">
            <v>FPT</v>
          </cell>
          <cell r="J81">
            <v>1</v>
          </cell>
          <cell r="K81">
            <v>45812</v>
          </cell>
          <cell r="L81" t="str">
            <v>D + 5</v>
          </cell>
          <cell r="M81">
            <v>0</v>
          </cell>
          <cell r="N81">
            <v>0</v>
          </cell>
          <cell r="O81">
            <v>0</v>
          </cell>
          <cell r="P81">
            <v>149212</v>
          </cell>
          <cell r="Q81">
            <v>45740</v>
          </cell>
          <cell r="R81">
            <v>2025</v>
          </cell>
          <cell r="S81">
            <v>45796</v>
          </cell>
          <cell r="T81">
            <v>107990.17</v>
          </cell>
          <cell r="AB81">
            <v>45803</v>
          </cell>
        </row>
        <row r="82">
          <cell r="B82" t="str">
            <v>FATURADO</v>
          </cell>
          <cell r="E82" t="str">
            <v>004970</v>
          </cell>
          <cell r="F82" t="str">
            <v>004970 SSP TRANSMISSORA DE ENE</v>
          </cell>
          <cell r="G82" t="str">
            <v>SÃO GONÇALO - RJ</v>
          </cell>
          <cell r="H82" t="str">
            <v>GMG MAQ220 DINAMIQ FPT 60HZ SIL</v>
          </cell>
          <cell r="I82" t="str">
            <v>FPT</v>
          </cell>
          <cell r="J82">
            <v>1</v>
          </cell>
          <cell r="K82">
            <v>45812</v>
          </cell>
          <cell r="L82" t="str">
            <v>D + 5</v>
          </cell>
          <cell r="M82">
            <v>0</v>
          </cell>
          <cell r="N82">
            <v>0</v>
          </cell>
          <cell r="O82">
            <v>0</v>
          </cell>
          <cell r="P82">
            <v>152173</v>
          </cell>
          <cell r="Q82">
            <v>45740</v>
          </cell>
          <cell r="R82">
            <v>2025</v>
          </cell>
          <cell r="S82">
            <v>45796</v>
          </cell>
          <cell r="T82">
            <v>107904.91</v>
          </cell>
          <cell r="AB82">
            <v>45803</v>
          </cell>
        </row>
        <row r="83">
          <cell r="B83" t="str">
            <v>FATURADO</v>
          </cell>
          <cell r="E83" t="str">
            <v>006186</v>
          </cell>
          <cell r="F83" t="str">
            <v>006186 CLARO S A</v>
          </cell>
          <cell r="H83" t="str">
            <v>PAINEL KCPKTA PTTA 1250A</v>
          </cell>
          <cell r="I83" t="str">
            <v>QTA</v>
          </cell>
          <cell r="J83">
            <v>1</v>
          </cell>
          <cell r="M83">
            <v>0</v>
          </cell>
          <cell r="N83">
            <v>0</v>
          </cell>
          <cell r="O83">
            <v>0</v>
          </cell>
          <cell r="P83">
            <v>220760.9</v>
          </cell>
          <cell r="Q83">
            <v>46007</v>
          </cell>
          <cell r="R83">
            <v>2025</v>
          </cell>
          <cell r="S83">
            <v>46068</v>
          </cell>
        </row>
        <row r="84">
          <cell r="B84" t="str">
            <v>FINALIZADO</v>
          </cell>
          <cell r="E84" t="str">
            <v>005362</v>
          </cell>
          <cell r="F84" t="str">
            <v>005362/043606 ISA ENERGIA BRAS</v>
          </cell>
          <cell r="G84" t="str">
            <v>Pirajú- SP</v>
          </cell>
          <cell r="H84" t="str">
            <v>GMG MAQ175 DINAMIQ FPT 60HZ SIL</v>
          </cell>
          <cell r="I84" t="str">
            <v>FPT</v>
          </cell>
          <cell r="J84">
            <v>1</v>
          </cell>
          <cell r="K84">
            <v>45870</v>
          </cell>
          <cell r="M84">
            <v>0</v>
          </cell>
          <cell r="N84">
            <v>0</v>
          </cell>
          <cell r="O84">
            <v>0</v>
          </cell>
          <cell r="P84">
            <v>246000</v>
          </cell>
          <cell r="Q84">
            <v>45826</v>
          </cell>
          <cell r="R84">
            <v>2025</v>
          </cell>
          <cell r="S84">
            <v>45886</v>
          </cell>
          <cell r="T84" t="e">
            <v>#REF!</v>
          </cell>
          <cell r="AB84">
            <v>45863</v>
          </cell>
        </row>
        <row r="85">
          <cell r="B85" t="str">
            <v>FATURADO</v>
          </cell>
          <cell r="E85" t="str">
            <v>005012</v>
          </cell>
          <cell r="F85" t="str">
            <v>005012/043216 CLARO S A</v>
          </cell>
          <cell r="G85" t="str">
            <v>Lajes -FLORIANOPOLIS- SC</v>
          </cell>
          <cell r="H85" t="str">
            <v xml:space="preserve">GMG MAQ330V DNQ DSE AB 22/12V                     </v>
          </cell>
          <cell r="I85" t="str">
            <v>VOLVO</v>
          </cell>
          <cell r="J85">
            <v>1</v>
          </cell>
          <cell r="L85" t="str">
            <v>D + 5</v>
          </cell>
          <cell r="M85">
            <v>0</v>
          </cell>
          <cell r="N85">
            <v>0</v>
          </cell>
          <cell r="O85">
            <v>0</v>
          </cell>
          <cell r="P85">
            <v>521929.93</v>
          </cell>
          <cell r="Q85">
            <v>45742</v>
          </cell>
          <cell r="R85">
            <v>2025</v>
          </cell>
          <cell r="S85">
            <v>45892</v>
          </cell>
          <cell r="T85" t="e">
            <v>#REF!</v>
          </cell>
          <cell r="AB85">
            <v>45888</v>
          </cell>
        </row>
        <row r="86">
          <cell r="B86" t="str">
            <v>FATURADO</v>
          </cell>
          <cell r="E86" t="str">
            <v>005004</v>
          </cell>
          <cell r="F86" t="str">
            <v>005004/043212 CLARO S A</v>
          </cell>
          <cell r="G86" t="str">
            <v>MARAGOGI MACEIO- AL</v>
          </cell>
          <cell r="H86" t="str">
            <v>GMG MAQ060 DINAMIQ PERKINS 60HZ SIL</v>
          </cell>
          <cell r="I86" t="str">
            <v>PERKINS</v>
          </cell>
          <cell r="J86">
            <v>1</v>
          </cell>
          <cell r="K86">
            <v>45910</v>
          </cell>
          <cell r="L86" t="str">
            <v>D + 2</v>
          </cell>
          <cell r="M86">
            <v>0</v>
          </cell>
          <cell r="N86">
            <v>0</v>
          </cell>
          <cell r="O86">
            <v>0</v>
          </cell>
          <cell r="P86">
            <v>182591</v>
          </cell>
          <cell r="Q86">
            <v>45742</v>
          </cell>
          <cell r="R86">
            <v>2024</v>
          </cell>
          <cell r="S86">
            <v>45892</v>
          </cell>
          <cell r="T86" t="e">
            <v>#REF!</v>
          </cell>
          <cell r="AB86">
            <v>45902</v>
          </cell>
        </row>
        <row r="87">
          <cell r="B87" t="str">
            <v>FATURADO</v>
          </cell>
          <cell r="E87" t="str">
            <v>005369</v>
          </cell>
          <cell r="F87" t="str">
            <v>005369/043628 CLARO S.A</v>
          </cell>
          <cell r="G87" t="str">
            <v>ARAGUAINA - TO</v>
          </cell>
          <cell r="H87" t="str">
            <v xml:space="preserve">GMG MAQ100P DNQ DSE AB 22/12V                     </v>
          </cell>
          <cell r="I87" t="str">
            <v>PERKINS</v>
          </cell>
          <cell r="J87">
            <v>1</v>
          </cell>
          <cell r="K87">
            <v>45918</v>
          </cell>
          <cell r="L87" t="str">
            <v>D + 2</v>
          </cell>
          <cell r="M87">
            <v>0</v>
          </cell>
          <cell r="N87">
            <v>0</v>
          </cell>
          <cell r="O87">
            <v>0</v>
          </cell>
          <cell r="P87">
            <v>148862.01</v>
          </cell>
          <cell r="Q87">
            <v>45831</v>
          </cell>
          <cell r="R87">
            <v>2025</v>
          </cell>
          <cell r="S87">
            <v>45921</v>
          </cell>
          <cell r="T87" t="e">
            <v>#REF!</v>
          </cell>
          <cell r="AB87">
            <v>45911</v>
          </cell>
        </row>
        <row r="88">
          <cell r="B88" t="str">
            <v>FATURADO</v>
          </cell>
          <cell r="E88" t="str">
            <v>005542</v>
          </cell>
          <cell r="F88" t="str">
            <v>005542 CLARO S A</v>
          </cell>
          <cell r="G88" t="str">
            <v>PRESIDENTE VARGAS, 96 DUQUE DE CAXIAS-RJ</v>
          </cell>
          <cell r="H88" t="str">
            <v>GMG MAQ450 DINAMIQ VOLVO 60HZ ABR</v>
          </cell>
          <cell r="I88" t="str">
            <v>VOLVO</v>
          </cell>
          <cell r="J88">
            <v>1</v>
          </cell>
          <cell r="K88">
            <v>45973</v>
          </cell>
          <cell r="L88" t="str">
            <v>D + 5</v>
          </cell>
          <cell r="M88">
            <v>0</v>
          </cell>
          <cell r="N88">
            <v>0</v>
          </cell>
          <cell r="O88">
            <v>0</v>
          </cell>
          <cell r="P88">
            <v>584839.1</v>
          </cell>
          <cell r="Q88">
            <v>45873</v>
          </cell>
          <cell r="R88">
            <v>2025</v>
          </cell>
          <cell r="S88">
            <v>45976</v>
          </cell>
          <cell r="T88" t="e">
            <v>#REF!</v>
          </cell>
        </row>
        <row r="89">
          <cell r="B89" t="str">
            <v>FATURADO</v>
          </cell>
          <cell r="E89" t="str">
            <v>006160</v>
          </cell>
          <cell r="F89" t="str">
            <v>006160/044507 REDE DOR SAO LUI</v>
          </cell>
          <cell r="H89" t="str">
            <v>GMG MAQ075 DNQ 22C SIL 38/22V</v>
          </cell>
          <cell r="I89" t="str">
            <v>PERKINS</v>
          </cell>
          <cell r="J89">
            <v>1</v>
          </cell>
          <cell r="M89">
            <v>0</v>
          </cell>
          <cell r="N89">
            <v>0</v>
          </cell>
          <cell r="O89">
            <v>0</v>
          </cell>
          <cell r="P89">
            <v>80700</v>
          </cell>
          <cell r="R89">
            <v>2025</v>
          </cell>
          <cell r="T89" t="e">
            <v>#REF!</v>
          </cell>
        </row>
        <row r="90">
          <cell r="B90" t="str">
            <v>FATURADO</v>
          </cell>
          <cell r="E90" t="str">
            <v>005367</v>
          </cell>
          <cell r="F90" t="str">
            <v>005367 CLARO S A</v>
          </cell>
          <cell r="G90" t="str">
            <v>CURITIBA - PR</v>
          </cell>
          <cell r="H90" t="str">
            <v>GMG MAQ040P RBQ 7420 SL 22/12V</v>
          </cell>
          <cell r="I90" t="str">
            <v>PERKINS</v>
          </cell>
          <cell r="J90">
            <v>1</v>
          </cell>
          <cell r="M90">
            <v>0</v>
          </cell>
          <cell r="N90">
            <v>0</v>
          </cell>
          <cell r="O90">
            <v>0</v>
          </cell>
          <cell r="P90">
            <v>178460</v>
          </cell>
          <cell r="Q90">
            <v>45831</v>
          </cell>
          <cell r="R90">
            <v>2025</v>
          </cell>
          <cell r="S90">
            <v>45991</v>
          </cell>
          <cell r="T90" t="e">
            <v>#REF!</v>
          </cell>
        </row>
        <row r="91">
          <cell r="B91" t="str">
            <v>FATURADO</v>
          </cell>
          <cell r="E91" t="str">
            <v>004684</v>
          </cell>
          <cell r="F91" t="str">
            <v>004684/042987 ISA ENERGIA BRAS</v>
          </cell>
          <cell r="G91" t="str">
            <v>BAURU SP</v>
          </cell>
          <cell r="H91" t="str">
            <v>GMG MAQ330 DINAMIQ 60HZ SIL</v>
          </cell>
          <cell r="I91" t="str">
            <v>VOLVO</v>
          </cell>
          <cell r="J91">
            <v>2</v>
          </cell>
          <cell r="K91">
            <v>45877</v>
          </cell>
          <cell r="M91">
            <v>0</v>
          </cell>
          <cell r="N91">
            <v>0</v>
          </cell>
          <cell r="O91">
            <v>0</v>
          </cell>
          <cell r="P91">
            <v>740980</v>
          </cell>
          <cell r="Q91">
            <v>45685</v>
          </cell>
          <cell r="R91">
            <v>2025</v>
          </cell>
          <cell r="S91">
            <v>45805</v>
          </cell>
          <cell r="T91" t="e">
            <v>#REF!</v>
          </cell>
        </row>
        <row r="92">
          <cell r="B92" t="str">
            <v>FATURADO</v>
          </cell>
          <cell r="E92" t="str">
            <v>004685</v>
          </cell>
          <cell r="F92" t="str">
            <v>004685/042997 ISA ENERGIA BRAS</v>
          </cell>
          <cell r="G92" t="str">
            <v>CASA BRANCA -SP</v>
          </cell>
          <cell r="H92" t="str">
            <v>PAINEL CERTIFICADO RITTAL</v>
          </cell>
          <cell r="I92" t="str">
            <v>PAINEL</v>
          </cell>
          <cell r="J92">
            <v>1</v>
          </cell>
          <cell r="K92">
            <v>45814</v>
          </cell>
          <cell r="M92">
            <v>0</v>
          </cell>
          <cell r="N92">
            <v>0</v>
          </cell>
          <cell r="O92">
            <v>0</v>
          </cell>
          <cell r="P92">
            <v>158400</v>
          </cell>
          <cell r="Q92">
            <v>45687</v>
          </cell>
          <cell r="R92">
            <v>2025</v>
          </cell>
          <cell r="S92">
            <v>45777</v>
          </cell>
          <cell r="T92" t="e">
            <v>#REF!</v>
          </cell>
          <cell r="AB92">
            <v>45807</v>
          </cell>
        </row>
        <row r="93">
          <cell r="B93" t="str">
            <v>FATURADO</v>
          </cell>
          <cell r="E93" t="str">
            <v>004690</v>
          </cell>
          <cell r="F93" t="str">
            <v>004690/042999 ISA ENERGIA BRAS</v>
          </cell>
          <cell r="H93" t="str">
            <v>PAINEL CERTIFICADO RITTAL</v>
          </cell>
          <cell r="I93" t="str">
            <v>PAINEL</v>
          </cell>
          <cell r="J93">
            <v>1</v>
          </cell>
          <cell r="K93">
            <v>45817</v>
          </cell>
          <cell r="M93">
            <v>0</v>
          </cell>
          <cell r="N93">
            <v>0</v>
          </cell>
          <cell r="O93">
            <v>0</v>
          </cell>
          <cell r="P93">
            <v>158400</v>
          </cell>
          <cell r="Q93">
            <v>45687</v>
          </cell>
          <cell r="R93">
            <v>2025</v>
          </cell>
          <cell r="S93">
            <v>45777</v>
          </cell>
          <cell r="T93" t="e">
            <v>#REF!</v>
          </cell>
          <cell r="AB93">
            <v>45807</v>
          </cell>
        </row>
        <row r="94">
          <cell r="B94" t="str">
            <v>FATURADO</v>
          </cell>
          <cell r="E94" t="str">
            <v>005478</v>
          </cell>
          <cell r="F94" t="str">
            <v xml:space="preserve">005478/043744 UNIMED CAMPINAS </v>
          </cell>
          <cell r="G94" t="str">
            <v>CAMPINAS- SP</v>
          </cell>
          <cell r="H94" t="str">
            <v>GMG MAQ625 DINAMIQ 60HZ SIL</v>
          </cell>
          <cell r="I94" t="str">
            <v>SCANIA</v>
          </cell>
          <cell r="J94">
            <v>1</v>
          </cell>
          <cell r="K94">
            <v>45888</v>
          </cell>
          <cell r="M94">
            <v>0</v>
          </cell>
          <cell r="N94">
            <v>0</v>
          </cell>
          <cell r="O94">
            <v>0</v>
          </cell>
          <cell r="P94">
            <v>476400</v>
          </cell>
          <cell r="Q94">
            <v>45861</v>
          </cell>
          <cell r="R94">
            <v>2025</v>
          </cell>
          <cell r="S94">
            <v>45922</v>
          </cell>
          <cell r="T94" t="e">
            <v>#REF!</v>
          </cell>
          <cell r="AB94">
            <v>45874</v>
          </cell>
        </row>
        <row r="95">
          <cell r="B95" t="str">
            <v>FATURADO</v>
          </cell>
          <cell r="E95" t="str">
            <v>005520</v>
          </cell>
          <cell r="F95" t="str">
            <v>005520 COOP REGI CAFEICULTORES</v>
          </cell>
          <cell r="H95" t="str">
            <v>GMG MAQ290F DNQ 21D SL 22/12V</v>
          </cell>
          <cell r="I95" t="str">
            <v>FPT</v>
          </cell>
          <cell r="J95">
            <v>1</v>
          </cell>
          <cell r="K95">
            <v>45889</v>
          </cell>
          <cell r="M95">
            <v>0</v>
          </cell>
          <cell r="N95">
            <v>0</v>
          </cell>
          <cell r="O95">
            <v>0</v>
          </cell>
          <cell r="P95">
            <v>160000</v>
          </cell>
          <cell r="Q95">
            <v>45869</v>
          </cell>
          <cell r="R95">
            <v>2025</v>
          </cell>
          <cell r="S95">
            <v>45930</v>
          </cell>
          <cell r="T95" t="e">
            <v>#REF!</v>
          </cell>
        </row>
        <row r="96">
          <cell r="B96" t="str">
            <v>FATURADO</v>
          </cell>
          <cell r="E96" t="str">
            <v>005491</v>
          </cell>
          <cell r="F96" t="str">
            <v>005491 COOP REGI DE CAFEICULTO</v>
          </cell>
          <cell r="G96" t="str">
            <v>GUAXUPÉ - MG</v>
          </cell>
          <cell r="H96" t="str">
            <v>GMG MAQ650S DNQ 32D SL 44/25V</v>
          </cell>
          <cell r="I96" t="str">
            <v>SCANIA</v>
          </cell>
          <cell r="J96">
            <v>1</v>
          </cell>
          <cell r="K96">
            <v>45883</v>
          </cell>
          <cell r="M96">
            <v>0</v>
          </cell>
          <cell r="N96">
            <v>0</v>
          </cell>
          <cell r="O96">
            <v>0</v>
          </cell>
          <cell r="P96">
            <v>428000</v>
          </cell>
          <cell r="Q96">
            <v>45862</v>
          </cell>
          <cell r="R96">
            <v>2025</v>
          </cell>
          <cell r="S96">
            <v>45899</v>
          </cell>
          <cell r="T96" t="e">
            <v>#REF!</v>
          </cell>
          <cell r="AB96">
            <v>45869</v>
          </cell>
        </row>
        <row r="97">
          <cell r="B97" t="str">
            <v>FATURADO</v>
          </cell>
          <cell r="E97" t="str">
            <v>004294</v>
          </cell>
          <cell r="F97" t="str">
            <v>004294/042513 CONCESSI DAS LIN</v>
          </cell>
          <cell r="G97" t="str">
            <v>BRASIL/OSASCO, SP</v>
          </cell>
          <cell r="H97" t="str">
            <v>GMG MAQ125P DNQ DSE SL 22/12V</v>
          </cell>
          <cell r="I97" t="str">
            <v>PERKINS</v>
          </cell>
          <cell r="J97">
            <v>1</v>
          </cell>
          <cell r="K97">
            <v>45796</v>
          </cell>
          <cell r="M97">
            <v>0</v>
          </cell>
          <cell r="N97">
            <v>0</v>
          </cell>
          <cell r="O97">
            <v>0</v>
          </cell>
          <cell r="P97">
            <v>155000</v>
          </cell>
          <cell r="Q97">
            <v>45586</v>
          </cell>
          <cell r="R97">
            <v>2024</v>
          </cell>
          <cell r="S97">
            <v>45703</v>
          </cell>
          <cell r="AB97">
            <v>45791</v>
          </cell>
        </row>
        <row r="98">
          <cell r="B98" t="str">
            <v>FATURADO</v>
          </cell>
          <cell r="E98" t="str">
            <v>004295</v>
          </cell>
          <cell r="F98" t="str">
            <v>004295/042518 CONCESSI DAS LIN</v>
          </cell>
          <cell r="G98" t="str">
            <v>BRASIL/OSASCO, SP</v>
          </cell>
          <cell r="H98" t="str">
            <v>GMG MAQ125P DNQ DSE SL 22/12V</v>
          </cell>
          <cell r="I98" t="str">
            <v>PERKINS</v>
          </cell>
          <cell r="J98">
            <v>1</v>
          </cell>
          <cell r="K98">
            <v>45796</v>
          </cell>
          <cell r="M98">
            <v>0</v>
          </cell>
          <cell r="N98">
            <v>0</v>
          </cell>
          <cell r="O98">
            <v>0</v>
          </cell>
          <cell r="P98">
            <v>155000</v>
          </cell>
          <cell r="Q98">
            <v>45587</v>
          </cell>
          <cell r="R98">
            <v>2024</v>
          </cell>
          <cell r="S98">
            <v>45703</v>
          </cell>
          <cell r="AB98">
            <v>45791</v>
          </cell>
        </row>
        <row r="99">
          <cell r="B99" t="str">
            <v>FATURADO</v>
          </cell>
          <cell r="E99" t="str">
            <v>004301</v>
          </cell>
          <cell r="F99" t="str">
            <v>004301 CONCESSI DAS LINHAS 8 E</v>
          </cell>
          <cell r="G99" t="str">
            <v>OSASCO SP</v>
          </cell>
          <cell r="H99" t="str">
            <v xml:space="preserve">GMG MAQ125P DNQ DSE SL 22/12V </v>
          </cell>
          <cell r="I99" t="str">
            <v>PERKINS</v>
          </cell>
          <cell r="J99">
            <v>1</v>
          </cell>
          <cell r="K99">
            <v>45874</v>
          </cell>
          <cell r="M99">
            <v>0</v>
          </cell>
          <cell r="N99">
            <v>0</v>
          </cell>
          <cell r="O99">
            <v>0</v>
          </cell>
          <cell r="P99">
            <v>181126.56</v>
          </cell>
          <cell r="Q99">
            <v>45589</v>
          </cell>
          <cell r="R99">
            <v>2024</v>
          </cell>
          <cell r="S99">
            <v>45664</v>
          </cell>
          <cell r="T99" t="e">
            <v>#REF!</v>
          </cell>
        </row>
        <row r="100">
          <cell r="B100" t="str">
            <v>FATURADO</v>
          </cell>
          <cell r="E100" t="str">
            <v>005006</v>
          </cell>
          <cell r="F100" t="str">
            <v>005006 LUFT SOLUTIONS LOGISTIC</v>
          </cell>
          <cell r="G100" t="str">
            <v>CAJAMAR - SP</v>
          </cell>
          <cell r="H100" t="str">
            <v>GMG MAQ500 DINAMIQ 60HZ SIL</v>
          </cell>
          <cell r="I100" t="str">
            <v>SCANIA</v>
          </cell>
          <cell r="J100">
            <v>2</v>
          </cell>
          <cell r="K100">
            <v>45763</v>
          </cell>
          <cell r="M100">
            <v>0</v>
          </cell>
          <cell r="N100">
            <v>0</v>
          </cell>
          <cell r="O100">
            <v>0</v>
          </cell>
          <cell r="P100">
            <v>954655</v>
          </cell>
          <cell r="Q100">
            <v>45743</v>
          </cell>
          <cell r="R100">
            <v>2025</v>
          </cell>
          <cell r="S100">
            <v>45838</v>
          </cell>
          <cell r="AB100">
            <v>45770</v>
          </cell>
        </row>
        <row r="101">
          <cell r="B101" t="str">
            <v>FATURADO</v>
          </cell>
          <cell r="E101" t="str">
            <v>005427</v>
          </cell>
          <cell r="F101" t="str">
            <v>005427 COMPANHIA APOLO DE SUPE</v>
          </cell>
          <cell r="G101" t="str">
            <v>CAXIAS DO SUL - RS</v>
          </cell>
          <cell r="H101" t="str">
            <v>GMG MAQ140 DINAMIQ FPT 60HZ SIL</v>
          </cell>
          <cell r="I101" t="str">
            <v>FPT</v>
          </cell>
          <cell r="J101">
            <v>1</v>
          </cell>
          <cell r="K101">
            <v>45855</v>
          </cell>
          <cell r="M101">
            <v>0</v>
          </cell>
          <cell r="N101">
            <v>0</v>
          </cell>
          <cell r="O101">
            <v>0</v>
          </cell>
          <cell r="P101">
            <v>160410</v>
          </cell>
          <cell r="Q101">
            <v>45842</v>
          </cell>
          <cell r="R101">
            <v>2025</v>
          </cell>
          <cell r="S101">
            <v>45902</v>
          </cell>
          <cell r="T101" t="e">
            <v>#REF!</v>
          </cell>
        </row>
        <row r="102">
          <cell r="B102" t="str">
            <v>FATURADO</v>
          </cell>
          <cell r="E102" t="str">
            <v>004337</v>
          </cell>
          <cell r="F102" t="str">
            <v>004337 CASA SANTA LUZIA IMPORT</v>
          </cell>
          <cell r="G102" t="str">
            <v>SP</v>
          </cell>
          <cell r="H102" t="str">
            <v>GMG MAQ750V DNQ BRN SL 22/12V</v>
          </cell>
          <cell r="I102" t="str">
            <v>VOLVO</v>
          </cell>
          <cell r="J102">
            <v>2</v>
          </cell>
          <cell r="K102">
            <v>45624</v>
          </cell>
          <cell r="M102">
            <v>0</v>
          </cell>
          <cell r="N102">
            <v>0</v>
          </cell>
          <cell r="O102">
            <v>0</v>
          </cell>
          <cell r="P102">
            <v>1697500</v>
          </cell>
          <cell r="Q102">
            <v>45600</v>
          </cell>
          <cell r="R102">
            <v>2024</v>
          </cell>
          <cell r="S102">
            <v>45640</v>
          </cell>
        </row>
        <row r="103">
          <cell r="B103" t="str">
            <v>FATURADO</v>
          </cell>
          <cell r="E103" t="str">
            <v>004125</v>
          </cell>
          <cell r="F103" t="str">
            <v>004125 CLARO S.A. CASCAVEL</v>
          </cell>
          <cell r="G103" t="str">
            <v>PR</v>
          </cell>
          <cell r="H103" t="str">
            <v xml:space="preserve">GMG MAQ330V DNQ BRN SL 22/12V </v>
          </cell>
          <cell r="I103" t="str">
            <v>VOLVO</v>
          </cell>
          <cell r="J103">
            <v>1</v>
          </cell>
          <cell r="K103">
            <v>45631</v>
          </cell>
          <cell r="L103">
            <v>45671</v>
          </cell>
          <cell r="M103">
            <v>0</v>
          </cell>
          <cell r="N103">
            <v>0</v>
          </cell>
          <cell r="O103">
            <v>0</v>
          </cell>
          <cell r="P103">
            <v>772173.32</v>
          </cell>
          <cell r="Q103">
            <v>45551</v>
          </cell>
          <cell r="R103">
            <v>2024</v>
          </cell>
          <cell r="S103">
            <v>45671</v>
          </cell>
        </row>
        <row r="104">
          <cell r="B104" t="str">
            <v>FATURADO</v>
          </cell>
          <cell r="E104" t="str">
            <v>005496</v>
          </cell>
          <cell r="F104" t="str">
            <v>005496/043753 CENTRAL GERAL DO</v>
          </cell>
          <cell r="G104" t="str">
            <v>São Roque- SP</v>
          </cell>
          <cell r="H104" t="str">
            <v>GMG MAQ125 DINAMIQ PERKINS 60HZ SI</v>
          </cell>
          <cell r="I104" t="str">
            <v>PERKINS</v>
          </cell>
          <cell r="J104">
            <v>1</v>
          </cell>
          <cell r="K104">
            <v>45863</v>
          </cell>
          <cell r="M104">
            <v>0</v>
          </cell>
          <cell r="N104">
            <v>0</v>
          </cell>
          <cell r="O104">
            <v>0</v>
          </cell>
          <cell r="P104">
            <v>115000</v>
          </cell>
          <cell r="Q104">
            <v>45863</v>
          </cell>
          <cell r="R104">
            <v>2025</v>
          </cell>
          <cell r="S104">
            <v>45868</v>
          </cell>
        </row>
        <row r="105">
          <cell r="B105" t="str">
            <v>FATURADO</v>
          </cell>
          <cell r="E105" t="str">
            <v>004544</v>
          </cell>
          <cell r="F105" t="str">
            <v>004544 SUPERMERCADO PEIXOTO &amp;</v>
          </cell>
          <cell r="G105" t="str">
            <v>MG</v>
          </cell>
          <cell r="H105" t="str">
            <v>GMG MAQ250F DNQ 21D AB 22/12</v>
          </cell>
          <cell r="I105" t="str">
            <v>FPT</v>
          </cell>
          <cell r="J105">
            <v>1</v>
          </cell>
          <cell r="K105" t="str">
            <v>REVISÃO:?
07/02/2025</v>
          </cell>
          <cell r="M105">
            <v>0</v>
          </cell>
          <cell r="N105">
            <v>0</v>
          </cell>
          <cell r="O105">
            <v>0</v>
          </cell>
          <cell r="P105">
            <v>166000</v>
          </cell>
          <cell r="Q105">
            <v>45653</v>
          </cell>
          <cell r="R105">
            <v>2024</v>
          </cell>
          <cell r="S105">
            <v>45773</v>
          </cell>
        </row>
        <row r="106">
          <cell r="B106" t="str">
            <v>FATURADO</v>
          </cell>
          <cell r="E106" t="str">
            <v>005111</v>
          </cell>
          <cell r="F106" t="str">
            <v>005111 CONDOMINIO DO EDIFICIO</v>
          </cell>
          <cell r="G106" t="str">
            <v>RIO DE JANEIRO - RJ</v>
          </cell>
          <cell r="H106" t="str">
            <v xml:space="preserve">GMG MAQ140 DNQ 05C SL 22/12V  </v>
          </cell>
          <cell r="I106" t="str">
            <v>FPT</v>
          </cell>
          <cell r="J106">
            <v>1</v>
          </cell>
          <cell r="K106">
            <v>45776</v>
          </cell>
          <cell r="M106">
            <v>0</v>
          </cell>
          <cell r="N106">
            <v>0</v>
          </cell>
          <cell r="O106">
            <v>0</v>
          </cell>
          <cell r="P106">
            <v>179070</v>
          </cell>
          <cell r="Q106">
            <v>45771</v>
          </cell>
          <cell r="R106">
            <v>2025</v>
          </cell>
          <cell r="S106">
            <v>45828</v>
          </cell>
        </row>
        <row r="107">
          <cell r="B107" t="str">
            <v>FATURADO</v>
          </cell>
          <cell r="E107" t="str">
            <v>002978</v>
          </cell>
          <cell r="F107" t="str">
            <v>002978/041553 RGK CONSTR MONTA</v>
          </cell>
          <cell r="G107" t="str">
            <v>PINHAIS PR</v>
          </cell>
          <cell r="H107" t="str">
            <v xml:space="preserve">GMG MAQ250F DNQ 25C SL 22/12V </v>
          </cell>
          <cell r="I107" t="str">
            <v>FPT</v>
          </cell>
          <cell r="J107">
            <v>1</v>
          </cell>
          <cell r="K107">
            <v>45663</v>
          </cell>
          <cell r="L107">
            <v>45809</v>
          </cell>
          <cell r="M107">
            <v>0</v>
          </cell>
          <cell r="N107">
            <v>0</v>
          </cell>
          <cell r="O107">
            <v>0</v>
          </cell>
          <cell r="P107">
            <v>228610</v>
          </cell>
          <cell r="Q107">
            <v>45386</v>
          </cell>
          <cell r="R107">
            <v>2024</v>
          </cell>
          <cell r="S107">
            <v>45506</v>
          </cell>
        </row>
        <row r="108">
          <cell r="B108" t="str">
            <v>FATURADO</v>
          </cell>
          <cell r="E108" t="str">
            <v>004443</v>
          </cell>
          <cell r="F108" t="str">
            <v>004443/042753 UNIMED PINDAMONH</v>
          </cell>
          <cell r="G108" t="str">
            <v>PINDAMONHANGABA- SP</v>
          </cell>
          <cell r="H108" t="str">
            <v>GMG MAQ140F DNQ 22C SL 38/22V</v>
          </cell>
          <cell r="I108" t="str">
            <v>FPT</v>
          </cell>
          <cell r="J108">
            <v>1</v>
          </cell>
          <cell r="K108">
            <v>45646</v>
          </cell>
          <cell r="M108">
            <v>0</v>
          </cell>
          <cell r="N108">
            <v>0</v>
          </cell>
          <cell r="O108">
            <v>0</v>
          </cell>
          <cell r="P108">
            <v>116000</v>
          </cell>
          <cell r="Q108">
            <v>45623</v>
          </cell>
          <cell r="R108">
            <v>2024</v>
          </cell>
          <cell r="S108">
            <v>45681</v>
          </cell>
        </row>
        <row r="109">
          <cell r="B109" t="str">
            <v>FATURADO</v>
          </cell>
          <cell r="E109" t="str">
            <v>003441</v>
          </cell>
          <cell r="F109" t="str">
            <v>003441/041696 KINROSS BRASIL M</v>
          </cell>
          <cell r="G109" t="str">
            <v>GO</v>
          </cell>
          <cell r="H109" t="str">
            <v xml:space="preserve">GMG MAQ750V DNQ AB 48/27V     </v>
          </cell>
          <cell r="I109" t="str">
            <v>VOLVO</v>
          </cell>
          <cell r="J109">
            <v>1</v>
          </cell>
          <cell r="K109">
            <v>45582</v>
          </cell>
          <cell r="L109">
            <v>45809</v>
          </cell>
          <cell r="M109">
            <v>0</v>
          </cell>
          <cell r="N109">
            <v>0</v>
          </cell>
          <cell r="O109">
            <v>0</v>
          </cell>
          <cell r="P109">
            <v>698775</v>
          </cell>
          <cell r="Q109">
            <v>45523</v>
          </cell>
          <cell r="R109">
            <v>2024</v>
          </cell>
          <cell r="S109">
            <v>45564</v>
          </cell>
        </row>
        <row r="110">
          <cell r="B110" t="str">
            <v>FATURADO</v>
          </cell>
          <cell r="E110" t="str">
            <v>005115</v>
          </cell>
          <cell r="F110" t="str">
            <v>005115 CONSIGAZ DISTRIBUIDORA</v>
          </cell>
          <cell r="H110" t="str">
            <v xml:space="preserve">GMG MAQ400S DNQ 21D SL 38/22V </v>
          </cell>
          <cell r="I110" t="str">
            <v>SCANIA</v>
          </cell>
          <cell r="J110">
            <v>1</v>
          </cell>
          <cell r="M110">
            <v>0</v>
          </cell>
          <cell r="N110">
            <v>0</v>
          </cell>
          <cell r="O110">
            <v>0</v>
          </cell>
          <cell r="P110">
            <v>289000</v>
          </cell>
          <cell r="Q110">
            <v>45428</v>
          </cell>
          <cell r="R110">
            <v>2024</v>
          </cell>
          <cell r="S110">
            <v>45518</v>
          </cell>
          <cell r="T110" t="str">
            <v>OK</v>
          </cell>
        </row>
        <row r="111">
          <cell r="B111" t="str">
            <v>FATURADO</v>
          </cell>
          <cell r="E111" t="str">
            <v>005072</v>
          </cell>
          <cell r="F111" t="str">
            <v xml:space="preserve">005072/043293 TECNOGERA - LOCACAO E TRANSF DE ENERGIA </v>
          </cell>
          <cell r="G111" t="str">
            <v>SP</v>
          </cell>
          <cell r="H111" t="str">
            <v>GMG MAQ500 DINAMIQ 60HZ SIL</v>
          </cell>
          <cell r="I111" t="str">
            <v>SCANIA</v>
          </cell>
          <cell r="J111">
            <v>2</v>
          </cell>
          <cell r="M111">
            <v>27000</v>
          </cell>
          <cell r="N111">
            <v>0</v>
          </cell>
          <cell r="O111">
            <v>27000</v>
          </cell>
          <cell r="P111">
            <v>680200</v>
          </cell>
          <cell r="Q111">
            <v>45756</v>
          </cell>
          <cell r="R111">
            <v>45766</v>
          </cell>
          <cell r="S111">
            <v>45766</v>
          </cell>
        </row>
        <row r="112">
          <cell r="B112" t="str">
            <v>FATURADO</v>
          </cell>
          <cell r="E112" t="str">
            <v>003855</v>
          </cell>
          <cell r="F112" t="str">
            <v>003855 ORGANIZACAO VERDEMAR LT</v>
          </cell>
          <cell r="G112" t="str">
            <v>MG</v>
          </cell>
          <cell r="H112" t="str">
            <v xml:space="preserve">GMG MAQ625S DNQ 22C AB 38/22V </v>
          </cell>
          <cell r="I112" t="str">
            <v>SCANIA</v>
          </cell>
          <cell r="J112">
            <v>1</v>
          </cell>
          <cell r="K112">
            <v>45640</v>
          </cell>
          <cell r="L112">
            <v>45809</v>
          </cell>
          <cell r="M112">
            <v>0</v>
          </cell>
          <cell r="N112">
            <v>0</v>
          </cell>
          <cell r="O112">
            <v>0</v>
          </cell>
          <cell r="P112">
            <v>395600</v>
          </cell>
          <cell r="Q112">
            <v>45504</v>
          </cell>
          <cell r="R112">
            <v>2024</v>
          </cell>
          <cell r="S112">
            <v>45603</v>
          </cell>
        </row>
        <row r="113">
          <cell r="B113" t="str">
            <v>FATURADO</v>
          </cell>
          <cell r="E113" t="str">
            <v>003200</v>
          </cell>
          <cell r="F113" t="str">
            <v>003200/041609 HITACHI ENERGY</v>
          </cell>
          <cell r="G113" t="str">
            <v>Guarulhos - SP</v>
          </cell>
          <cell r="H113" t="str">
            <v>GMG MAQ175F DNQ USCA21D SIL 38</v>
          </cell>
          <cell r="I113" t="str">
            <v>PERKINS</v>
          </cell>
          <cell r="J113">
            <v>1</v>
          </cell>
          <cell r="K113">
            <v>45649</v>
          </cell>
          <cell r="L113">
            <v>45809</v>
          </cell>
          <cell r="M113">
            <v>0</v>
          </cell>
          <cell r="N113">
            <v>0</v>
          </cell>
          <cell r="O113">
            <v>0</v>
          </cell>
          <cell r="P113">
            <v>224010</v>
          </cell>
          <cell r="Q113">
            <v>45392</v>
          </cell>
          <cell r="R113">
            <v>2024</v>
          </cell>
          <cell r="S113">
            <v>45497</v>
          </cell>
        </row>
        <row r="114">
          <cell r="B114" t="str">
            <v>FATURADO</v>
          </cell>
          <cell r="E114" t="str">
            <v>002520</v>
          </cell>
          <cell r="F114" t="str">
            <v>002520/040904 CTEEP LESTE</v>
          </cell>
          <cell r="G114" t="str">
            <v>SP</v>
          </cell>
          <cell r="H114" t="str">
            <v xml:space="preserve">GMG MAQ500S PLS 25C SL 22/12V </v>
          </cell>
          <cell r="I114" t="str">
            <v>SCANIA</v>
          </cell>
          <cell r="J114">
            <v>1</v>
          </cell>
          <cell r="K114">
            <v>45645</v>
          </cell>
          <cell r="L114">
            <v>45809</v>
          </cell>
          <cell r="M114">
            <v>0</v>
          </cell>
          <cell r="N114">
            <v>0</v>
          </cell>
          <cell r="O114">
            <v>0</v>
          </cell>
          <cell r="P114">
            <v>418772</v>
          </cell>
          <cell r="Q114">
            <v>45300</v>
          </cell>
          <cell r="R114">
            <v>2024</v>
          </cell>
          <cell r="S114">
            <v>45390</v>
          </cell>
          <cell r="T114" t="str">
            <v>OK</v>
          </cell>
          <cell r="AB114" t="str">
            <v>Em aprov. (D+2)</v>
          </cell>
        </row>
        <row r="115">
          <cell r="B115" t="str">
            <v>FATURADO</v>
          </cell>
          <cell r="E115" t="str">
            <v>004010</v>
          </cell>
          <cell r="F115" t="str">
            <v>004010 GREENPLAC TECNOLOGIA IN</v>
          </cell>
          <cell r="H115" t="str">
            <v>QTA</v>
          </cell>
          <cell r="K115">
            <v>45649</v>
          </cell>
          <cell r="L115">
            <v>45809</v>
          </cell>
          <cell r="M115">
            <v>0</v>
          </cell>
          <cell r="N115">
            <v>0</v>
          </cell>
          <cell r="O115">
            <v>0</v>
          </cell>
          <cell r="R115" t="str">
            <v>ANTIGO</v>
          </cell>
        </row>
        <row r="116">
          <cell r="B116" t="str">
            <v>FATURADO</v>
          </cell>
          <cell r="E116" t="str">
            <v>004012</v>
          </cell>
          <cell r="F116" t="str">
            <v>004012 GREENPLAC TECNOLOGIA IN</v>
          </cell>
          <cell r="H116" t="str">
            <v>QTA</v>
          </cell>
          <cell r="K116">
            <v>45649</v>
          </cell>
          <cell r="L116">
            <v>45809</v>
          </cell>
          <cell r="M116">
            <v>0</v>
          </cell>
          <cell r="N116">
            <v>0</v>
          </cell>
          <cell r="O116">
            <v>0</v>
          </cell>
          <cell r="R116" t="str">
            <v>ANTIGO</v>
          </cell>
        </row>
        <row r="117">
          <cell r="B117" t="str">
            <v>FATURADO</v>
          </cell>
          <cell r="E117" t="str">
            <v>004540</v>
          </cell>
          <cell r="F117" t="str">
            <v>004540 SUPERMERCADO PEIXOTO</v>
          </cell>
          <cell r="G117" t="str">
            <v>MG</v>
          </cell>
          <cell r="H117" t="str">
            <v>MAQ290 DINAMIQ FPT 60HZ SIL</v>
          </cell>
          <cell r="I117" t="str">
            <v>FPT</v>
          </cell>
          <cell r="J117">
            <v>1</v>
          </cell>
          <cell r="K117">
            <v>45673</v>
          </cell>
          <cell r="M117">
            <v>0</v>
          </cell>
          <cell r="N117">
            <v>0</v>
          </cell>
          <cell r="O117">
            <v>0</v>
          </cell>
          <cell r="P117">
            <v>203000</v>
          </cell>
          <cell r="Q117">
            <v>45653</v>
          </cell>
          <cell r="R117">
            <v>2024</v>
          </cell>
          <cell r="S117">
            <v>45683</v>
          </cell>
        </row>
        <row r="118">
          <cell r="B118" t="str">
            <v>FATURADO</v>
          </cell>
          <cell r="E118" t="str">
            <v>003746</v>
          </cell>
          <cell r="F118" t="str">
            <v>003746/041987 JAN PARTICIPACOE</v>
          </cell>
          <cell r="G118" t="str">
            <v>SP</v>
          </cell>
          <cell r="H118" t="str">
            <v xml:space="preserve">GMG MAQ175 DNQ 21D SL 22/12V  </v>
          </cell>
          <cell r="I118" t="str">
            <v>FPT</v>
          </cell>
          <cell r="J118">
            <v>1</v>
          </cell>
          <cell r="K118">
            <v>45649</v>
          </cell>
          <cell r="L118">
            <v>45809</v>
          </cell>
          <cell r="M118">
            <v>0</v>
          </cell>
          <cell r="N118">
            <v>0</v>
          </cell>
          <cell r="O118">
            <v>0</v>
          </cell>
          <cell r="P118">
            <v>126000</v>
          </cell>
          <cell r="Q118">
            <v>45475</v>
          </cell>
          <cell r="R118" t="str">
            <v>FINALIZADO</v>
          </cell>
          <cell r="S118">
            <v>45559</v>
          </cell>
          <cell r="T118" t="str">
            <v>OK</v>
          </cell>
        </row>
        <row r="119">
          <cell r="B119" t="str">
            <v>FATURADO</v>
          </cell>
          <cell r="E119" t="str">
            <v>003821</v>
          </cell>
          <cell r="F119" t="str">
            <v>003821/042084 CONCESSI DAS LINHAS 8 E 9 METRO</v>
          </cell>
          <cell r="G119" t="str">
            <v>SP</v>
          </cell>
          <cell r="H119" t="str">
            <v xml:space="preserve">GMG MAQ125P DNQ 22C SL 22/12V </v>
          </cell>
          <cell r="I119" t="str">
            <v>PERKINS</v>
          </cell>
          <cell r="J119">
            <v>3</v>
          </cell>
          <cell r="K119">
            <v>45644</v>
          </cell>
          <cell r="L119">
            <v>45809</v>
          </cell>
          <cell r="M119">
            <v>0</v>
          </cell>
          <cell r="N119">
            <v>0</v>
          </cell>
          <cell r="O119">
            <v>0</v>
          </cell>
          <cell r="P119">
            <v>465000</v>
          </cell>
          <cell r="Q119">
            <v>45543</v>
          </cell>
          <cell r="R119">
            <v>2024</v>
          </cell>
          <cell r="S119">
            <v>45575</v>
          </cell>
        </row>
        <row r="120">
          <cell r="B120" t="str">
            <v>FATURADO</v>
          </cell>
          <cell r="E120" t="str">
            <v>004210</v>
          </cell>
          <cell r="F120" t="str">
            <v xml:space="preserve">004210 SJC BIOENERGIA LTDA    </v>
          </cell>
          <cell r="G120" t="str">
            <v>GO</v>
          </cell>
          <cell r="H120" t="str">
            <v xml:space="preserve">TORRE FOTOVOLT HELIQ PLUS#    </v>
          </cell>
          <cell r="I120" t="str">
            <v>TORRE</v>
          </cell>
          <cell r="J120">
            <v>2</v>
          </cell>
          <cell r="K120" t="str">
            <v>OK</v>
          </cell>
          <cell r="M120">
            <v>0</v>
          </cell>
          <cell r="N120">
            <v>0</v>
          </cell>
          <cell r="O120">
            <v>0</v>
          </cell>
          <cell r="P120">
            <v>60000</v>
          </cell>
          <cell r="R120" t="str">
            <v>ANTIGO</v>
          </cell>
          <cell r="S120">
            <v>75</v>
          </cell>
        </row>
        <row r="121">
          <cell r="B121" t="str">
            <v>FATURADO</v>
          </cell>
          <cell r="E121" t="str">
            <v>002460</v>
          </cell>
          <cell r="F121" t="str">
            <v>002460/ 040739 VOITH HYDRO LTD</v>
          </cell>
          <cell r="G121" t="str">
            <v>SP</v>
          </cell>
          <cell r="H121" t="str">
            <v>MAQ550 DINAMIQ 60HZ ABR</v>
          </cell>
          <cell r="I121" t="str">
            <v>SCANIA</v>
          </cell>
          <cell r="J121">
            <v>1</v>
          </cell>
          <cell r="K121" t="str">
            <v>OK</v>
          </cell>
          <cell r="L121" t="str">
            <v>21/11/2024</v>
          </cell>
          <cell r="M121">
            <v>0</v>
          </cell>
          <cell r="N121">
            <v>0</v>
          </cell>
          <cell r="O121">
            <v>0</v>
          </cell>
          <cell r="P121">
            <v>469174.87</v>
          </cell>
          <cell r="Q121">
            <v>45268</v>
          </cell>
          <cell r="R121" t="str">
            <v>FINALIZADO</v>
          </cell>
          <cell r="S121">
            <v>45388</v>
          </cell>
          <cell r="T121" t="str">
            <v>OK</v>
          </cell>
          <cell r="AB121" t="str">
            <v>OK</v>
          </cell>
        </row>
        <row r="122">
          <cell r="B122" t="str">
            <v>FATURADO</v>
          </cell>
          <cell r="E122" t="str">
            <v>002459</v>
          </cell>
          <cell r="F122" t="str">
            <v>002459/040737 VOITH HYDRO LTDA</v>
          </cell>
          <cell r="G122" t="str">
            <v>SP</v>
          </cell>
          <cell r="H122" t="str">
            <v>MAQ550 DINAMIQ 60HZ ABR</v>
          </cell>
          <cell r="I122" t="str">
            <v>SCANIA</v>
          </cell>
          <cell r="J122">
            <v>3</v>
          </cell>
          <cell r="K122" t="str">
            <v>OK</v>
          </cell>
          <cell r="L122" t="str">
            <v>21/11/2024</v>
          </cell>
          <cell r="M122">
            <v>0</v>
          </cell>
          <cell r="N122">
            <v>0</v>
          </cell>
          <cell r="O122">
            <v>0</v>
          </cell>
          <cell r="P122">
            <v>1262867.3999999999</v>
          </cell>
          <cell r="Q122">
            <v>45268</v>
          </cell>
          <cell r="R122" t="str">
            <v>FINALIZADO</v>
          </cell>
          <cell r="S122">
            <v>45388</v>
          </cell>
          <cell r="T122" t="str">
            <v>OK</v>
          </cell>
          <cell r="AB122" t="str">
            <v>OK</v>
          </cell>
        </row>
        <row r="123">
          <cell r="B123" t="str">
            <v>FATURADO</v>
          </cell>
          <cell r="E123" t="str">
            <v>003360</v>
          </cell>
          <cell r="F123" t="str">
            <v>003360/041442 CHURRASCARIA VIVANO</v>
          </cell>
          <cell r="H123" t="str">
            <v xml:space="preserve">GMG MAQ330S 21D SIL 22/12V    </v>
          </cell>
          <cell r="I123" t="str">
            <v>SCANIA</v>
          </cell>
          <cell r="J123">
            <v>1</v>
          </cell>
          <cell r="K123" t="str">
            <v>OK</v>
          </cell>
          <cell r="L123" t="str">
            <v>21/11/2024</v>
          </cell>
          <cell r="M123">
            <v>0</v>
          </cell>
          <cell r="N123">
            <v>0</v>
          </cell>
          <cell r="O123">
            <v>0</v>
          </cell>
          <cell r="P123">
            <v>310000</v>
          </cell>
          <cell r="Q123">
            <v>45412</v>
          </cell>
          <cell r="R123" t="str">
            <v>FINALIZADO</v>
          </cell>
          <cell r="S123">
            <v>45502</v>
          </cell>
          <cell r="T123" t="str">
            <v>OK</v>
          </cell>
        </row>
        <row r="124">
          <cell r="B124" t="str">
            <v>FATURADO</v>
          </cell>
          <cell r="E124" t="str">
            <v>004010</v>
          </cell>
          <cell r="F124" t="str">
            <v>004010 GREENPLAC TECNOLOGIA IN</v>
          </cell>
          <cell r="H124" t="str">
            <v>GMG MAQ500CS DNQ 31D SL 40/23V</v>
          </cell>
          <cell r="I124" t="str">
            <v>SCANIA</v>
          </cell>
          <cell r="J124">
            <v>4</v>
          </cell>
          <cell r="K124">
            <v>45579</v>
          </cell>
          <cell r="L124" t="str">
            <v>21/11/2024</v>
          </cell>
          <cell r="M124">
            <v>0</v>
          </cell>
          <cell r="N124">
            <v>0</v>
          </cell>
          <cell r="O124">
            <v>0</v>
          </cell>
          <cell r="P124">
            <v>1920000</v>
          </cell>
          <cell r="Q124">
            <v>45560</v>
          </cell>
          <cell r="R124" t="str">
            <v>FINALIZADO</v>
          </cell>
          <cell r="S124">
            <v>45611</v>
          </cell>
        </row>
        <row r="125">
          <cell r="B125" t="str">
            <v>FATURADO</v>
          </cell>
          <cell r="E125" t="str">
            <v>004012</v>
          </cell>
          <cell r="F125" t="str">
            <v>004012 GREENPLAC TECNOLOGIA IN</v>
          </cell>
          <cell r="H125" t="str">
            <v>GMG MAQ500CS DNQ 31D SL 40/23V</v>
          </cell>
          <cell r="I125" t="str">
            <v>SCANIA</v>
          </cell>
          <cell r="J125">
            <v>4</v>
          </cell>
          <cell r="K125">
            <v>45580</v>
          </cell>
          <cell r="L125" t="str">
            <v>21/11/2024</v>
          </cell>
          <cell r="M125">
            <v>0</v>
          </cell>
          <cell r="N125">
            <v>0</v>
          </cell>
          <cell r="O125">
            <v>0</v>
          </cell>
          <cell r="P125">
            <v>1920000</v>
          </cell>
          <cell r="Q125">
            <v>45560</v>
          </cell>
          <cell r="R125" t="str">
            <v>FINALIZADO</v>
          </cell>
          <cell r="S125">
            <v>45611</v>
          </cell>
        </row>
        <row r="126">
          <cell r="B126" t="str">
            <v>FATURADO</v>
          </cell>
          <cell r="E126" t="str">
            <v>003487</v>
          </cell>
          <cell r="F126" t="str">
            <v>003487/041720 ASSOC DOS AMIGOS RIVIERA</v>
          </cell>
          <cell r="H126" t="str">
            <v xml:space="preserve">GMG MAQ500S DNQ 21D SL 44/25V </v>
          </cell>
          <cell r="I126" t="str">
            <v>SCANIA</v>
          </cell>
          <cell r="J126">
            <v>1</v>
          </cell>
          <cell r="K126" t="str">
            <v>OK</v>
          </cell>
          <cell r="L126" t="str">
            <v>OK</v>
          </cell>
          <cell r="M126">
            <v>0</v>
          </cell>
          <cell r="N126">
            <v>0</v>
          </cell>
          <cell r="O126">
            <v>0</v>
          </cell>
          <cell r="P126">
            <v>335000</v>
          </cell>
          <cell r="Q126">
            <v>45500</v>
          </cell>
          <cell r="R126" t="str">
            <v>FINALIZADO</v>
          </cell>
          <cell r="S126">
            <v>45551</v>
          </cell>
          <cell r="T126" t="str">
            <v>OK</v>
          </cell>
        </row>
        <row r="127">
          <cell r="B127" t="str">
            <v>FATURADO</v>
          </cell>
          <cell r="E127" t="str">
            <v>002250</v>
          </cell>
          <cell r="F127" t="str">
            <v>002250/039805 CTEEP UBARANA</v>
          </cell>
          <cell r="G127" t="str">
            <v>SP</v>
          </cell>
          <cell r="H127" t="str">
            <v>GMG MAQ050P DNQ 25C AB 22/12V</v>
          </cell>
          <cell r="I127" t="str">
            <v>PERKINS</v>
          </cell>
          <cell r="J127">
            <v>1</v>
          </cell>
          <cell r="K127" t="str">
            <v>OK</v>
          </cell>
          <cell r="L127" t="str">
            <v>OK</v>
          </cell>
          <cell r="M127">
            <v>0</v>
          </cell>
          <cell r="N127">
            <v>0</v>
          </cell>
          <cell r="O127">
            <v>0</v>
          </cell>
          <cell r="P127">
            <v>192472</v>
          </cell>
          <cell r="Q127">
            <v>45159</v>
          </cell>
          <cell r="R127" t="str">
            <v>FINALIZADO</v>
          </cell>
          <cell r="S127">
            <v>45224</v>
          </cell>
          <cell r="T127" t="str">
            <v>OK</v>
          </cell>
          <cell r="AB127" t="str">
            <v>OK</v>
          </cell>
        </row>
        <row r="128">
          <cell r="B128" t="str">
            <v>FATURADO</v>
          </cell>
          <cell r="E128" t="str">
            <v>002448</v>
          </cell>
          <cell r="F128" t="str">
            <v>002448 SIEGWERK BRASIL INDUSTR</v>
          </cell>
          <cell r="G128" t="str">
            <v>SP</v>
          </cell>
          <cell r="H128" t="str">
            <v>GMG MAQ140F DNQ 21D SL 22/12V</v>
          </cell>
          <cell r="I128" t="str">
            <v>FPT</v>
          </cell>
          <cell r="J128">
            <v>1</v>
          </cell>
          <cell r="K128" t="str">
            <v>OK</v>
          </cell>
          <cell r="L128" t="str">
            <v>OK</v>
          </cell>
          <cell r="M128">
            <v>0</v>
          </cell>
          <cell r="N128">
            <v>0</v>
          </cell>
          <cell r="O128">
            <v>0</v>
          </cell>
          <cell r="P128">
            <v>125000</v>
          </cell>
          <cell r="Q128">
            <v>45258</v>
          </cell>
          <cell r="R128" t="str">
            <v>FINALIZADO</v>
          </cell>
          <cell r="S128">
            <v>45345</v>
          </cell>
          <cell r="T128" t="str">
            <v>OK</v>
          </cell>
          <cell r="AB128">
            <v>45401</v>
          </cell>
        </row>
        <row r="129">
          <cell r="B129" t="str">
            <v>FATURADO</v>
          </cell>
          <cell r="E129" t="str">
            <v>003416</v>
          </cell>
          <cell r="F129" t="str">
            <v>003416/041439 SPX SERVICOS DE</v>
          </cell>
          <cell r="H129" t="str">
            <v xml:space="preserve">GMG MAQ140F DNQ 21D SL 22/12V </v>
          </cell>
          <cell r="I129" t="str">
            <v>FPT</v>
          </cell>
          <cell r="J129">
            <v>1</v>
          </cell>
          <cell r="L129" t="str">
            <v>OK</v>
          </cell>
          <cell r="M129">
            <v>0</v>
          </cell>
          <cell r="N129">
            <v>0</v>
          </cell>
          <cell r="O129">
            <v>0</v>
          </cell>
          <cell r="P129">
            <v>155000</v>
          </cell>
          <cell r="Q129">
            <v>45412</v>
          </cell>
          <cell r="R129">
            <v>2024</v>
          </cell>
          <cell r="S129">
            <v>45502</v>
          </cell>
          <cell r="T129" t="str">
            <v>OK</v>
          </cell>
        </row>
        <row r="130">
          <cell r="B130" t="str">
            <v>FATURADO</v>
          </cell>
          <cell r="E130" t="str">
            <v>004237</v>
          </cell>
          <cell r="F130" t="str">
            <v xml:space="preserve">004237 ANACLETO SACCHI        </v>
          </cell>
          <cell r="H130" t="str">
            <v>GMG MAQ075 DNQ 22C SIL 22/12V</v>
          </cell>
          <cell r="I130" t="str">
            <v>PERKINS</v>
          </cell>
          <cell r="J130">
            <v>1</v>
          </cell>
          <cell r="L130" t="str">
            <v>OK</v>
          </cell>
          <cell r="M130">
            <v>0</v>
          </cell>
          <cell r="N130">
            <v>0</v>
          </cell>
          <cell r="O130">
            <v>0</v>
          </cell>
          <cell r="P130">
            <v>105810</v>
          </cell>
          <cell r="Q130">
            <v>45581</v>
          </cell>
          <cell r="R130">
            <v>2024</v>
          </cell>
          <cell r="S130">
            <v>45606</v>
          </cell>
        </row>
        <row r="131">
          <cell r="B131" t="str">
            <v>FATURADO</v>
          </cell>
          <cell r="E131" t="str">
            <v>004094</v>
          </cell>
          <cell r="F131" t="str">
            <v>DIAS GERADORES LTDA</v>
          </cell>
          <cell r="G131" t="str">
            <v>SP</v>
          </cell>
          <cell r="H131" t="str">
            <v>GMG MAQ055 DINAMIQ SIL 22/12</v>
          </cell>
          <cell r="I131" t="str">
            <v>PERKINS</v>
          </cell>
          <cell r="J131">
            <v>1</v>
          </cell>
          <cell r="L131" t="str">
            <v>OK</v>
          </cell>
          <cell r="M131">
            <v>0</v>
          </cell>
          <cell r="N131">
            <v>0</v>
          </cell>
          <cell r="O131">
            <v>0</v>
          </cell>
          <cell r="P131">
            <v>115000</v>
          </cell>
          <cell r="Q131">
            <v>45551</v>
          </cell>
          <cell r="R131" t="str">
            <v>FINALIZADO</v>
          </cell>
          <cell r="S131">
            <v>45551</v>
          </cell>
          <cell r="T131" t="str">
            <v>-</v>
          </cell>
        </row>
        <row r="132">
          <cell r="B132" t="str">
            <v>FATURADO</v>
          </cell>
          <cell r="E132" t="str">
            <v>004122</v>
          </cell>
          <cell r="F132" t="str">
            <v>DIAS GERADORES LTDA</v>
          </cell>
          <cell r="G132" t="str">
            <v>SP</v>
          </cell>
          <cell r="H132" t="str">
            <v>GMG MAQ100P DNQ 25C SL 22/12V</v>
          </cell>
          <cell r="I132" t="str">
            <v>PERKINS</v>
          </cell>
          <cell r="J132">
            <v>1</v>
          </cell>
          <cell r="L132" t="str">
            <v>OK</v>
          </cell>
          <cell r="M132">
            <v>0</v>
          </cell>
          <cell r="N132">
            <v>0</v>
          </cell>
          <cell r="O132">
            <v>0</v>
          </cell>
          <cell r="P132">
            <v>147000</v>
          </cell>
          <cell r="Q132">
            <v>45551</v>
          </cell>
          <cell r="R132" t="str">
            <v>FINALIZADO</v>
          </cell>
          <cell r="S132">
            <v>45551</v>
          </cell>
          <cell r="T132" t="str">
            <v>-</v>
          </cell>
        </row>
        <row r="133">
          <cell r="B133" t="str">
            <v>FATURADO</v>
          </cell>
          <cell r="E133" t="str">
            <v>003329</v>
          </cell>
          <cell r="F133" t="str">
            <v>003329/041597 ROYAL FIC DISTRI</v>
          </cell>
          <cell r="H133" t="str">
            <v>GMG MAQ500S DNQ 21D CRN 38/22V</v>
          </cell>
          <cell r="I133" t="str">
            <v>SCANIA</v>
          </cell>
          <cell r="J133">
            <v>1</v>
          </cell>
          <cell r="L133" t="str">
            <v>OK</v>
          </cell>
          <cell r="M133">
            <v>0</v>
          </cell>
          <cell r="N133">
            <v>0</v>
          </cell>
          <cell r="O133">
            <v>0</v>
          </cell>
          <cell r="P133">
            <v>464000</v>
          </cell>
          <cell r="Q133">
            <v>45426</v>
          </cell>
          <cell r="R133" t="str">
            <v>FINALIZADO</v>
          </cell>
          <cell r="S133">
            <v>45516</v>
          </cell>
          <cell r="T133" t="str">
            <v>OK</v>
          </cell>
        </row>
        <row r="134">
          <cell r="B134" t="str">
            <v>FATURADO</v>
          </cell>
          <cell r="E134" t="str">
            <v>001917</v>
          </cell>
          <cell r="F134" t="str">
            <v>001917/037987 MARIA BISPO RODR</v>
          </cell>
          <cell r="G134" t="str">
            <v>GO</v>
          </cell>
          <cell r="H134" t="str">
            <v>GMG MAQ500S DNQ 21D SL 38/22V</v>
          </cell>
          <cell r="I134" t="str">
            <v>BAUDOUIN</v>
          </cell>
          <cell r="J134">
            <v>1</v>
          </cell>
          <cell r="L134" t="str">
            <v>OK</v>
          </cell>
          <cell r="M134">
            <v>0</v>
          </cell>
          <cell r="N134">
            <v>0</v>
          </cell>
          <cell r="O134">
            <v>0</v>
          </cell>
          <cell r="P134" t="str">
            <v>-</v>
          </cell>
          <cell r="Q134">
            <v>45286</v>
          </cell>
          <cell r="R134" t="str">
            <v>FINALIZADO</v>
          </cell>
          <cell r="S134">
            <v>45322</v>
          </cell>
          <cell r="T134" t="str">
            <v>OK</v>
          </cell>
        </row>
        <row r="135">
          <cell r="B135" t="str">
            <v>FATURADO</v>
          </cell>
          <cell r="E135" t="str">
            <v>002518</v>
          </cell>
          <cell r="F135" t="str">
            <v>LEPE INDUSTRIA E COMERCIO LTDA</v>
          </cell>
          <cell r="G135" t="str">
            <v>SP</v>
          </cell>
          <cell r="H135" t="str">
            <v>GMG MAQ400S DNQ 22C AB 38/22V</v>
          </cell>
          <cell r="I135" t="str">
            <v>SCANIA</v>
          </cell>
          <cell r="J135">
            <v>1</v>
          </cell>
          <cell r="L135" t="str">
            <v>OK</v>
          </cell>
          <cell r="M135">
            <v>0</v>
          </cell>
          <cell r="N135">
            <v>0</v>
          </cell>
          <cell r="O135">
            <v>0</v>
          </cell>
          <cell r="P135">
            <v>258000</v>
          </cell>
          <cell r="Q135">
            <v>45300</v>
          </cell>
          <cell r="R135" t="str">
            <v>FINALIZADO</v>
          </cell>
          <cell r="S135">
            <v>45390</v>
          </cell>
          <cell r="AB135" t="str">
            <v>OK</v>
          </cell>
        </row>
        <row r="136">
          <cell r="B136" t="str">
            <v>FATURADO</v>
          </cell>
          <cell r="E136" t="str">
            <v>002427</v>
          </cell>
          <cell r="F136" t="str">
            <v>BALBAS CONSTR E EMPREED IMOB LTDA</v>
          </cell>
          <cell r="G136" t="str">
            <v>SP</v>
          </cell>
          <cell r="H136" t="str">
            <v>GMG MAQ290F DNQ 21D AB 22/12V</v>
          </cell>
          <cell r="I136" t="str">
            <v>FPT</v>
          </cell>
          <cell r="J136">
            <v>1</v>
          </cell>
          <cell r="L136" t="str">
            <v>OK</v>
          </cell>
          <cell r="M136">
            <v>0</v>
          </cell>
          <cell r="N136">
            <v>0</v>
          </cell>
          <cell r="O136">
            <v>0</v>
          </cell>
          <cell r="P136">
            <v>214000</v>
          </cell>
          <cell r="Q136">
            <v>45253</v>
          </cell>
          <cell r="R136" t="str">
            <v>FINALIZADO</v>
          </cell>
          <cell r="S136">
            <v>45343</v>
          </cell>
          <cell r="AB136" t="str">
            <v>OK</v>
          </cell>
        </row>
        <row r="137">
          <cell r="B137" t="str">
            <v>FATURADO</v>
          </cell>
          <cell r="E137" t="str">
            <v>001681</v>
          </cell>
          <cell r="F137" t="str">
            <v>EMPRESA LITORANEA DE TRANS. DE ENERGIA S</v>
          </cell>
          <cell r="G137" t="str">
            <v>SP</v>
          </cell>
          <cell r="H137" t="str">
            <v>GMG MAQ175F DNQ 21C SL 38/22V</v>
          </cell>
          <cell r="I137" t="str">
            <v>FPT</v>
          </cell>
          <cell r="J137">
            <v>1</v>
          </cell>
          <cell r="L137" t="str">
            <v>OK</v>
          </cell>
          <cell r="M137">
            <v>0</v>
          </cell>
          <cell r="N137">
            <v>0</v>
          </cell>
          <cell r="O137">
            <v>0</v>
          </cell>
          <cell r="P137">
            <v>215000</v>
          </cell>
          <cell r="Q137">
            <v>44887</v>
          </cell>
          <cell r="R137" t="str">
            <v>FINALIZADO</v>
          </cell>
          <cell r="S137">
            <v>45005</v>
          </cell>
          <cell r="T137" t="str">
            <v>OK</v>
          </cell>
          <cell r="AB137" t="str">
            <v>OK</v>
          </cell>
        </row>
        <row r="138">
          <cell r="B138" t="str">
            <v>FATURADO</v>
          </cell>
          <cell r="E138" t="str">
            <v>001680</v>
          </cell>
          <cell r="F138" t="str">
            <v>EMPRESA LITORANEA DE TRANS. DE ENERGIA S</v>
          </cell>
          <cell r="G138" t="str">
            <v>SP</v>
          </cell>
          <cell r="H138" t="str">
            <v>GMG MAQ175F DNQ 21C SL 38/22V</v>
          </cell>
          <cell r="I138" t="str">
            <v>FPT</v>
          </cell>
          <cell r="J138">
            <v>1</v>
          </cell>
          <cell r="L138" t="str">
            <v>OK</v>
          </cell>
          <cell r="M138">
            <v>0</v>
          </cell>
          <cell r="N138">
            <v>0</v>
          </cell>
          <cell r="O138">
            <v>0</v>
          </cell>
          <cell r="P138">
            <v>205000</v>
          </cell>
          <cell r="Q138">
            <v>44887</v>
          </cell>
          <cell r="R138" t="str">
            <v>FINALIZADO</v>
          </cell>
          <cell r="S138">
            <v>45005</v>
          </cell>
          <cell r="T138" t="str">
            <v>OK</v>
          </cell>
          <cell r="AB138" t="str">
            <v>OK</v>
          </cell>
        </row>
        <row r="139">
          <cell r="B139" t="str">
            <v>FATURADO</v>
          </cell>
          <cell r="E139" t="str">
            <v>002273</v>
          </cell>
          <cell r="F139" t="str">
            <v>INTERLIGACAO ELET. NORT. E NORDESTE S.A</v>
          </cell>
          <cell r="G139" t="str">
            <v>PI</v>
          </cell>
          <cell r="H139" t="str">
            <v>GMG MAQ175F DNQ 25C SL 22/12V</v>
          </cell>
          <cell r="I139" t="str">
            <v>FPT</v>
          </cell>
          <cell r="J139">
            <v>1</v>
          </cell>
          <cell r="L139" t="str">
            <v>OK</v>
          </cell>
          <cell r="M139">
            <v>0</v>
          </cell>
          <cell r="N139">
            <v>0</v>
          </cell>
          <cell r="O139">
            <v>0</v>
          </cell>
          <cell r="P139">
            <v>231416</v>
          </cell>
          <cell r="Q139">
            <v>45168</v>
          </cell>
          <cell r="R139" t="str">
            <v>FINALIZADO</v>
          </cell>
          <cell r="S139">
            <v>45324</v>
          </cell>
          <cell r="T139" t="str">
            <v>OK</v>
          </cell>
          <cell r="AB139" t="str">
            <v>OK</v>
          </cell>
        </row>
        <row r="140">
          <cell r="B140" t="str">
            <v>FATURADO</v>
          </cell>
          <cell r="E140" t="str">
            <v>002275</v>
          </cell>
          <cell r="F140" t="str">
            <v>002275/039909 CTEEP RIO CLARO</v>
          </cell>
          <cell r="G140" t="str">
            <v>SP</v>
          </cell>
          <cell r="H140" t="str">
            <v>GMG MAQ075 DNQ 25C SIL 22/12V</v>
          </cell>
          <cell r="I140" t="str">
            <v>PERKINS</v>
          </cell>
          <cell r="J140">
            <v>1</v>
          </cell>
          <cell r="L140" t="str">
            <v>OK</v>
          </cell>
          <cell r="M140">
            <v>0</v>
          </cell>
          <cell r="N140">
            <v>0</v>
          </cell>
          <cell r="O140">
            <v>0</v>
          </cell>
          <cell r="P140">
            <v>222300</v>
          </cell>
          <cell r="Q140">
            <v>45169</v>
          </cell>
          <cell r="R140" t="str">
            <v>FINALIZADO</v>
          </cell>
          <cell r="S140">
            <v>45258</v>
          </cell>
          <cell r="T140" t="str">
            <v>OK</v>
          </cell>
          <cell r="AB140" t="str">
            <v>OK</v>
          </cell>
        </row>
        <row r="141">
          <cell r="B141" t="str">
            <v>FATURADO</v>
          </cell>
          <cell r="E141" t="str">
            <v>001621</v>
          </cell>
          <cell r="F141" t="str">
            <v>001621 CTEEP LIMEIRA</v>
          </cell>
          <cell r="G141" t="str">
            <v>SP</v>
          </cell>
          <cell r="H141" t="str">
            <v>GMG MAQ075 DNQ BORN ABR 22/12V</v>
          </cell>
          <cell r="I141" t="str">
            <v>PERKINS</v>
          </cell>
          <cell r="J141">
            <v>1</v>
          </cell>
          <cell r="L141" t="str">
            <v>OK</v>
          </cell>
          <cell r="M141">
            <v>0</v>
          </cell>
          <cell r="N141">
            <v>0</v>
          </cell>
          <cell r="O141">
            <v>0</v>
          </cell>
          <cell r="P141">
            <v>163505</v>
          </cell>
          <cell r="Q141">
            <v>44862</v>
          </cell>
          <cell r="R141" t="str">
            <v>FINALIZADO</v>
          </cell>
          <cell r="S141">
            <v>45205</v>
          </cell>
          <cell r="T141" t="str">
            <v>OK</v>
          </cell>
          <cell r="AB141" t="str">
            <v>OK</v>
          </cell>
        </row>
        <row r="142">
          <cell r="B142" t="str">
            <v>FATURADO</v>
          </cell>
          <cell r="E142" t="str">
            <v>002274</v>
          </cell>
          <cell r="F142" t="str">
            <v>002274/039906 CTEEP CASA BRANCA</v>
          </cell>
          <cell r="G142" t="str">
            <v>SP</v>
          </cell>
          <cell r="H142" t="str">
            <v>GMG MAQ040P DNQ 25C AB 22/12V</v>
          </cell>
          <cell r="I142" t="str">
            <v>PERKINS</v>
          </cell>
          <cell r="J142">
            <v>1</v>
          </cell>
          <cell r="L142" t="str">
            <v>OK</v>
          </cell>
          <cell r="M142">
            <v>0</v>
          </cell>
          <cell r="N142">
            <v>0</v>
          </cell>
          <cell r="O142">
            <v>0</v>
          </cell>
          <cell r="P142">
            <v>134185</v>
          </cell>
          <cell r="Q142">
            <v>45168</v>
          </cell>
          <cell r="R142" t="str">
            <v>FINALIZADO</v>
          </cell>
          <cell r="S142">
            <v>45258</v>
          </cell>
          <cell r="T142" t="str">
            <v>OK</v>
          </cell>
          <cell r="AB142" t="str">
            <v>OK</v>
          </cell>
        </row>
        <row r="143">
          <cell r="B143" t="str">
            <v>FATURADO</v>
          </cell>
          <cell r="E143" t="str">
            <v>003202</v>
          </cell>
          <cell r="F143" t="str">
            <v>003202 TORRENT DO BRASIL LTDA</v>
          </cell>
          <cell r="G143" t="str">
            <v>GO</v>
          </cell>
          <cell r="H143" t="str">
            <v>GMG MAQ500V DNQ 21D SL 38/22V</v>
          </cell>
          <cell r="I143" t="str">
            <v>SCANIA</v>
          </cell>
          <cell r="J143">
            <v>1</v>
          </cell>
          <cell r="L143" t="str">
            <v>OK</v>
          </cell>
          <cell r="M143">
            <v>0</v>
          </cell>
          <cell r="N143">
            <v>0</v>
          </cell>
          <cell r="O143">
            <v>0</v>
          </cell>
          <cell r="P143">
            <v>264915</v>
          </cell>
          <cell r="Q143">
            <v>45411</v>
          </cell>
          <cell r="R143" t="str">
            <v>FINALIZADO</v>
          </cell>
          <cell r="S143">
            <v>45471</v>
          </cell>
          <cell r="T143" t="str">
            <v>OK</v>
          </cell>
        </row>
        <row r="144">
          <cell r="B144" t="str">
            <v>FATURADO</v>
          </cell>
          <cell r="E144" t="str">
            <v>001699</v>
          </cell>
          <cell r="F144" t="str">
            <v>001699/036967 MARCOS DA CRUZ</v>
          </cell>
          <cell r="G144" t="str">
            <v>SP</v>
          </cell>
          <cell r="H144" t="str">
            <v>GMG MAQ075P DNQ 21D SL 22/12V</v>
          </cell>
          <cell r="I144" t="str">
            <v>PERKINS</v>
          </cell>
          <cell r="J144">
            <v>1</v>
          </cell>
          <cell r="L144" t="str">
            <v>OK</v>
          </cell>
          <cell r="M144">
            <v>0</v>
          </cell>
          <cell r="N144">
            <v>0</v>
          </cell>
          <cell r="O144">
            <v>0</v>
          </cell>
          <cell r="P144">
            <v>103000</v>
          </cell>
          <cell r="Q144">
            <v>44897</v>
          </cell>
          <cell r="R144" t="str">
            <v>FINALIZADO</v>
          </cell>
          <cell r="S144">
            <v>44984</v>
          </cell>
          <cell r="T144" t="str">
            <v>OK</v>
          </cell>
          <cell r="AB144">
            <v>45399</v>
          </cell>
        </row>
        <row r="145">
          <cell r="B145" t="str">
            <v>FATURADO</v>
          </cell>
          <cell r="E145" t="str">
            <v>002138</v>
          </cell>
          <cell r="F145" t="str">
            <v>002138/038804 CTEEP IBITINGA</v>
          </cell>
          <cell r="G145" t="str">
            <v>SP</v>
          </cell>
          <cell r="H145" t="str">
            <v>GMG MAQ040P DNQ 25C AB 22/12V</v>
          </cell>
          <cell r="I145" t="str">
            <v>PERKINS</v>
          </cell>
          <cell r="J145">
            <v>1</v>
          </cell>
          <cell r="K145" t="str">
            <v>OK</v>
          </cell>
          <cell r="L145" t="str">
            <v>21/11/2024</v>
          </cell>
          <cell r="M145">
            <v>0</v>
          </cell>
          <cell r="N145">
            <v>0</v>
          </cell>
          <cell r="O145">
            <v>0</v>
          </cell>
          <cell r="P145">
            <v>160425</v>
          </cell>
          <cell r="Q145">
            <v>45103</v>
          </cell>
          <cell r="R145" t="str">
            <v>FINALIZADO</v>
          </cell>
          <cell r="S145">
            <v>45223</v>
          </cell>
          <cell r="T145" t="str">
            <v>OK</v>
          </cell>
          <cell r="AB145" t="str">
            <v>OK</v>
          </cell>
        </row>
        <row r="146">
          <cell r="B146" t="str">
            <v>FATURADO</v>
          </cell>
          <cell r="E146" t="str">
            <v>004232</v>
          </cell>
          <cell r="F146" t="str">
            <v>004232/042375 OXITENO S A INDU</v>
          </cell>
          <cell r="H146" t="str">
            <v>PS-AUTOMACAO / QD QTA 22/12 31C 0800A - CTZ</v>
          </cell>
          <cell r="K146">
            <v>45583</v>
          </cell>
          <cell r="L146">
            <v>45809</v>
          </cell>
          <cell r="M146">
            <v>0</v>
          </cell>
          <cell r="N146">
            <v>0</v>
          </cell>
          <cell r="O146">
            <v>0</v>
          </cell>
          <cell r="P146">
            <v>66563</v>
          </cell>
          <cell r="Q146">
            <v>45562</v>
          </cell>
          <cell r="R146">
            <v>2024</v>
          </cell>
          <cell r="S146" t="e">
            <v>#REF!</v>
          </cell>
        </row>
        <row r="147">
          <cell r="B147" t="str">
            <v>FATURADO</v>
          </cell>
          <cell r="E147" t="str">
            <v>005074</v>
          </cell>
          <cell r="F147" t="str">
            <v>005074/043306 RODRIGO TERPINS</v>
          </cell>
          <cell r="G147" t="str">
            <v>SP</v>
          </cell>
          <cell r="H147" t="str">
            <v>QTA</v>
          </cell>
          <cell r="J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18000</v>
          </cell>
          <cell r="Q147">
            <v>45756</v>
          </cell>
          <cell r="R147">
            <v>45757</v>
          </cell>
          <cell r="S147">
            <v>45769</v>
          </cell>
        </row>
        <row r="148">
          <cell r="B148" t="str">
            <v>FATURADO</v>
          </cell>
          <cell r="E148" t="str">
            <v>004834</v>
          </cell>
          <cell r="F148" t="str">
            <v>004834 BR PULSES COMERCIO IMPO</v>
          </cell>
          <cell r="G148" t="str">
            <v>UNAÍ MG</v>
          </cell>
          <cell r="H148" t="str">
            <v>GMG MAQ140F SL</v>
          </cell>
          <cell r="I148" t="str">
            <v>FPT</v>
          </cell>
          <cell r="J148">
            <v>1</v>
          </cell>
          <cell r="K148">
            <v>45728</v>
          </cell>
          <cell r="M148">
            <v>0</v>
          </cell>
          <cell r="N148">
            <v>0</v>
          </cell>
          <cell r="P148">
            <v>143800</v>
          </cell>
          <cell r="S148">
            <v>45756</v>
          </cell>
        </row>
        <row r="149">
          <cell r="B149" t="str">
            <v>FATURADO</v>
          </cell>
          <cell r="E149" t="str">
            <v>004542</v>
          </cell>
          <cell r="F149" t="str">
            <v>004542 SUPERMERCADO PEIXOTO &amp;</v>
          </cell>
          <cell r="G149" t="str">
            <v>PARÁ DE MINAS MG</v>
          </cell>
          <cell r="H149" t="str">
            <v xml:space="preserve">GMG MAQ050P PTQ 21D AB 22/12V </v>
          </cell>
          <cell r="I149" t="str">
            <v>PERKINS</v>
          </cell>
          <cell r="J149">
            <v>1</v>
          </cell>
          <cell r="K149">
            <v>45692</v>
          </cell>
          <cell r="M149">
            <v>0</v>
          </cell>
          <cell r="N149">
            <v>0</v>
          </cell>
          <cell r="O149">
            <v>0</v>
          </cell>
          <cell r="P149">
            <v>72000</v>
          </cell>
          <cell r="Q149">
            <v>45653</v>
          </cell>
          <cell r="R149">
            <v>2024</v>
          </cell>
          <cell r="S149">
            <v>45723</v>
          </cell>
        </row>
        <row r="150">
          <cell r="B150" t="str">
            <v>FATURADO</v>
          </cell>
          <cell r="E150" t="str">
            <v>002486</v>
          </cell>
          <cell r="F150" t="str">
            <v>002486/040807 MARCOS PRADO</v>
          </cell>
          <cell r="G150" t="str">
            <v>JATAÍ GO</v>
          </cell>
          <cell r="H150" t="str">
            <v>GMG MAQ500S DNQ 21D SL 38/22V</v>
          </cell>
          <cell r="I150" t="str">
            <v>SCANIA</v>
          </cell>
          <cell r="J150">
            <v>1</v>
          </cell>
          <cell r="K150">
            <v>45642</v>
          </cell>
          <cell r="L150">
            <v>45809</v>
          </cell>
          <cell r="M150">
            <v>0</v>
          </cell>
          <cell r="N150">
            <v>0</v>
          </cell>
          <cell r="O150">
            <v>0</v>
          </cell>
          <cell r="P150">
            <v>248000</v>
          </cell>
          <cell r="Q150">
            <v>45286</v>
          </cell>
          <cell r="R150" t="str">
            <v>ANTIGO</v>
          </cell>
          <cell r="S150">
            <v>45322</v>
          </cell>
          <cell r="T150" t="str">
            <v>OK</v>
          </cell>
          <cell r="AB150">
            <v>45408</v>
          </cell>
        </row>
        <row r="151">
          <cell r="B151" t="str">
            <v>FATURADO</v>
          </cell>
          <cell r="E151" t="str">
            <v>003346</v>
          </cell>
          <cell r="F151" t="str">
            <v>003346 CONSIGAZ DISTRIBUIDORA</v>
          </cell>
          <cell r="H151" t="str">
            <v xml:space="preserve">GMG MAQ400S DNQ 21D SL 38/22V </v>
          </cell>
          <cell r="I151" t="str">
            <v>SCANIA</v>
          </cell>
          <cell r="J151">
            <v>1</v>
          </cell>
          <cell r="K151">
            <v>45643</v>
          </cell>
          <cell r="L151">
            <v>45809</v>
          </cell>
          <cell r="M151">
            <v>0</v>
          </cell>
          <cell r="N151">
            <v>0</v>
          </cell>
          <cell r="O151">
            <v>0</v>
          </cell>
          <cell r="P151">
            <v>289000</v>
          </cell>
          <cell r="Q151">
            <v>45428</v>
          </cell>
          <cell r="R151">
            <v>2024</v>
          </cell>
          <cell r="S151">
            <v>45518</v>
          </cell>
          <cell r="T151" t="str">
            <v>OK</v>
          </cell>
        </row>
        <row r="152">
          <cell r="B152" t="str">
            <v>FATURADO</v>
          </cell>
          <cell r="E152" t="str">
            <v>002137</v>
          </cell>
          <cell r="F152" t="str">
            <v>002137/038893 CTEEP EMBU GUACU</v>
          </cell>
          <cell r="G152" t="str">
            <v>SP</v>
          </cell>
          <cell r="H152" t="str">
            <v>GMG MAQ360S DNQ BRN AB 44/25V</v>
          </cell>
          <cell r="I152" t="str">
            <v>SCANIA</v>
          </cell>
          <cell r="J152">
            <v>2</v>
          </cell>
          <cell r="K152">
            <v>45646</v>
          </cell>
          <cell r="L152">
            <v>45665</v>
          </cell>
          <cell r="M152">
            <v>0</v>
          </cell>
          <cell r="N152">
            <v>0</v>
          </cell>
          <cell r="O152">
            <v>0</v>
          </cell>
          <cell r="P152">
            <v>658987</v>
          </cell>
          <cell r="Q152">
            <v>45107</v>
          </cell>
          <cell r="R152" t="str">
            <v>ANTIGO</v>
          </cell>
          <cell r="S152">
            <v>45223</v>
          </cell>
          <cell r="T152" t="str">
            <v>OK</v>
          </cell>
          <cell r="AB152" t="str">
            <v>OK</v>
          </cell>
        </row>
        <row r="153">
          <cell r="B153" t="str">
            <v>FATURADO</v>
          </cell>
          <cell r="E153" t="str">
            <v>001672</v>
          </cell>
          <cell r="F153" t="str">
            <v>001672 CTEEP INTERLAGOS</v>
          </cell>
          <cell r="G153" t="str">
            <v>SP</v>
          </cell>
          <cell r="H153" t="str">
            <v>GMG MAQ500S BORNE ABR 22/12V</v>
          </cell>
          <cell r="I153" t="str">
            <v>SCANIA</v>
          </cell>
          <cell r="J153">
            <v>1</v>
          </cell>
          <cell r="K153" t="str">
            <v>OK</v>
          </cell>
          <cell r="L153" t="str">
            <v>OK</v>
          </cell>
          <cell r="M153">
            <v>0</v>
          </cell>
          <cell r="N153">
            <v>0</v>
          </cell>
          <cell r="O153">
            <v>0</v>
          </cell>
          <cell r="P153">
            <v>330640</v>
          </cell>
          <cell r="Q153">
            <v>44888</v>
          </cell>
          <cell r="R153" t="str">
            <v>FINALIZADO</v>
          </cell>
          <cell r="S153">
            <v>45209</v>
          </cell>
          <cell r="T153" t="str">
            <v>OK</v>
          </cell>
          <cell r="AB153" t="str">
            <v>OK</v>
          </cell>
        </row>
        <row r="154">
          <cell r="B154" t="str">
            <v>FATURADO</v>
          </cell>
          <cell r="E154" t="str">
            <v>004491</v>
          </cell>
          <cell r="F154" t="str">
            <v>004491/042822 BANCO CITIBANK</v>
          </cell>
          <cell r="G154" t="str">
            <v>SP</v>
          </cell>
          <cell r="H154" t="str">
            <v xml:space="preserve">GMG MAQ330V DTQ 22C SL 38/22V </v>
          </cell>
          <cell r="I154" t="str">
            <v>VOLVO</v>
          </cell>
          <cell r="J154">
            <v>1</v>
          </cell>
          <cell r="K154">
            <v>45677</v>
          </cell>
          <cell r="M154">
            <v>0</v>
          </cell>
          <cell r="N154">
            <v>0</v>
          </cell>
          <cell r="O154">
            <v>0</v>
          </cell>
          <cell r="P154">
            <v>292000</v>
          </cell>
          <cell r="Q154">
            <v>45637</v>
          </cell>
          <cell r="R154">
            <v>2024</v>
          </cell>
          <cell r="S154">
            <v>45722</v>
          </cell>
        </row>
        <row r="155">
          <cell r="B155" t="str">
            <v>FATURADO</v>
          </cell>
          <cell r="E155" t="str">
            <v>005190</v>
          </cell>
          <cell r="F155" t="str">
            <v>005190/042899 HITACHI ENERGY B</v>
          </cell>
          <cell r="H155" t="str">
            <v>REFORMA DE GRUPO</v>
          </cell>
          <cell r="I155" t="str">
            <v>MWM</v>
          </cell>
          <cell r="J155">
            <v>1</v>
          </cell>
          <cell r="M155">
            <v>0</v>
          </cell>
          <cell r="N155">
            <v>0</v>
          </cell>
          <cell r="O155">
            <v>0</v>
          </cell>
          <cell r="P155">
            <v>96823.26</v>
          </cell>
          <cell r="Q155">
            <v>45664</v>
          </cell>
          <cell r="R155">
            <v>2025</v>
          </cell>
          <cell r="S155">
            <v>45730</v>
          </cell>
        </row>
        <row r="156">
          <cell r="B156" t="str">
            <v>FATURADO</v>
          </cell>
          <cell r="E156" t="str">
            <v>005363</v>
          </cell>
          <cell r="F156" t="str">
            <v>005363/043610 ENGETAL ENGENHAR</v>
          </cell>
          <cell r="H156" t="str">
            <v>GMG MAQ500 DINAMIQ 60HZ ABR</v>
          </cell>
          <cell r="I156" t="str">
            <v>SCANIA</v>
          </cell>
          <cell r="J156">
            <v>1</v>
          </cell>
          <cell r="K156">
            <v>45852</v>
          </cell>
          <cell r="M156">
            <v>0</v>
          </cell>
          <cell r="N156">
            <v>0</v>
          </cell>
          <cell r="O156">
            <v>0</v>
          </cell>
          <cell r="P156">
            <v>316000</v>
          </cell>
          <cell r="Q156">
            <v>45826</v>
          </cell>
          <cell r="R156">
            <v>2025</v>
          </cell>
          <cell r="S156">
            <v>45884</v>
          </cell>
        </row>
        <row r="157">
          <cell r="B157" t="str">
            <v>FATURADO</v>
          </cell>
          <cell r="E157" t="str">
            <v>004992</v>
          </cell>
          <cell r="F157" t="str">
            <v>004992/043207 HEATING COOLING</v>
          </cell>
          <cell r="G157" t="str">
            <v>SÃO PAULO - SP</v>
          </cell>
          <cell r="H157" t="str">
            <v>GMG MAQ290 DINAMIQ FPT 60HZ SIL</v>
          </cell>
          <cell r="I157" t="str">
            <v>FPT</v>
          </cell>
          <cell r="J157">
            <v>1</v>
          </cell>
          <cell r="K157">
            <v>45772</v>
          </cell>
          <cell r="M157">
            <v>0</v>
          </cell>
          <cell r="N157">
            <v>0</v>
          </cell>
          <cell r="O157">
            <v>0</v>
          </cell>
          <cell r="P157">
            <v>212910</v>
          </cell>
          <cell r="Q157">
            <v>45742</v>
          </cell>
          <cell r="R157">
            <v>2025</v>
          </cell>
          <cell r="S157">
            <v>45796</v>
          </cell>
          <cell r="AB157">
            <v>45764</v>
          </cell>
        </row>
        <row r="158">
          <cell r="B158" t="str">
            <v>FATURADO</v>
          </cell>
          <cell r="E158" t="str">
            <v>003415</v>
          </cell>
          <cell r="F158" t="str">
            <v>003415/041435 PLD DUTRA RJ II</v>
          </cell>
          <cell r="H158" t="str">
            <v xml:space="preserve">GMG MAQ075 DNQ 22C SIL 38/22V  </v>
          </cell>
          <cell r="I158" t="str">
            <v>PERKINS</v>
          </cell>
          <cell r="J158">
            <v>1</v>
          </cell>
          <cell r="L158" t="str">
            <v>OK</v>
          </cell>
          <cell r="O158">
            <v>0</v>
          </cell>
          <cell r="P158">
            <v>99730</v>
          </cell>
          <cell r="Q158">
            <v>45412</v>
          </cell>
          <cell r="R158">
            <v>2024</v>
          </cell>
          <cell r="S158">
            <v>45500</v>
          </cell>
          <cell r="T158" t="str">
            <v>OK</v>
          </cell>
        </row>
        <row r="159">
          <cell r="B159" t="str">
            <v>FATURADO</v>
          </cell>
          <cell r="E159" t="str">
            <v>002376</v>
          </cell>
          <cell r="F159" t="str">
            <v>002376/040339 CENTRAIS ELETRIC</v>
          </cell>
          <cell r="H159" t="str">
            <v>GMG MAQ750P SIL</v>
          </cell>
          <cell r="I159" t="str">
            <v>PERKINS</v>
          </cell>
          <cell r="J159">
            <v>9</v>
          </cell>
          <cell r="P159">
            <v>1160918.9100000001</v>
          </cell>
        </row>
        <row r="160">
          <cell r="B160" t="str">
            <v>FATURADO</v>
          </cell>
          <cell r="E160" t="str">
            <v>002375</v>
          </cell>
          <cell r="F160" t="str">
            <v>002375/040341 CENTRAIS ELETRIC</v>
          </cell>
          <cell r="H160" t="str">
            <v>GMG MAQ750P SIL</v>
          </cell>
          <cell r="I160" t="str">
            <v>PERKINS</v>
          </cell>
          <cell r="J160">
            <v>1</v>
          </cell>
          <cell r="P160">
            <v>128990.99</v>
          </cell>
        </row>
        <row r="161">
          <cell r="B161" t="str">
            <v>FATURADO</v>
          </cell>
          <cell r="E161" t="str">
            <v>002377</v>
          </cell>
          <cell r="F161" t="str">
            <v>002377/040343 CENTRAIS ELETRIC</v>
          </cell>
          <cell r="H161" t="str">
            <v>GMG MAQ750P SIL</v>
          </cell>
          <cell r="I161" t="str">
            <v>PERKINS</v>
          </cell>
          <cell r="J161">
            <v>8</v>
          </cell>
          <cell r="P161">
            <v>1031927.92</v>
          </cell>
        </row>
        <row r="162">
          <cell r="B162" t="str">
            <v>FATURADO</v>
          </cell>
          <cell r="E162" t="str">
            <v>002378</v>
          </cell>
          <cell r="F162" t="str">
            <v>002378/040345 CENTRAIS ELETRIC</v>
          </cell>
          <cell r="H162" t="str">
            <v>GMG MAQ750P SIL</v>
          </cell>
          <cell r="I162" t="str">
            <v>PERKINS</v>
          </cell>
          <cell r="J162">
            <v>8</v>
          </cell>
          <cell r="P162">
            <v>1031927.92</v>
          </cell>
        </row>
        <row r="163">
          <cell r="B163" t="str">
            <v>FATURADO</v>
          </cell>
          <cell r="E163" t="str">
            <v>002379</v>
          </cell>
          <cell r="F163" t="str">
            <v>002379/040347 CENTRAIS ELETRIC</v>
          </cell>
          <cell r="H163" t="str">
            <v>GMG MAQ750P SIL</v>
          </cell>
          <cell r="I163" t="str">
            <v>PERKINS</v>
          </cell>
          <cell r="J163">
            <v>4</v>
          </cell>
          <cell r="P163">
            <v>515963.96</v>
          </cell>
        </row>
        <row r="164">
          <cell r="B164" t="str">
            <v>FATURADO</v>
          </cell>
          <cell r="E164" t="str">
            <v>002253</v>
          </cell>
          <cell r="F164" t="str">
            <v>002253 CONCESSIONARIA DOS AERO</v>
          </cell>
          <cell r="H164" t="str">
            <v>GMG MAQ750P SIL</v>
          </cell>
          <cell r="I164" t="str">
            <v>PERKINS</v>
          </cell>
          <cell r="J164">
            <v>2</v>
          </cell>
          <cell r="P164">
            <v>642562.92000000004</v>
          </cell>
        </row>
        <row r="165">
          <cell r="B165" t="str">
            <v>FATURADO</v>
          </cell>
          <cell r="E165" t="str">
            <v>001413</v>
          </cell>
          <cell r="F165" t="str">
            <v>001413 CTEEP CIA TRANS ENERGIA</v>
          </cell>
          <cell r="H165" t="str">
            <v>GMG MAQ750P SIL</v>
          </cell>
          <cell r="I165" t="str">
            <v>PERKINS</v>
          </cell>
          <cell r="J165">
            <v>1</v>
          </cell>
          <cell r="P165">
            <v>167788</v>
          </cell>
        </row>
        <row r="166">
          <cell r="B166" t="str">
            <v>FATURADO</v>
          </cell>
          <cell r="E166" t="str">
            <v>002379</v>
          </cell>
          <cell r="F166" t="str">
            <v>002379/040347 CENTRAIS ELETRIC</v>
          </cell>
          <cell r="H166" t="str">
            <v>GMG MAQ750P SIL</v>
          </cell>
          <cell r="I166" t="str">
            <v>PERKINS</v>
          </cell>
          <cell r="J166">
            <v>5</v>
          </cell>
          <cell r="P166">
            <v>644954.95000000007</v>
          </cell>
        </row>
        <row r="167">
          <cell r="B167" t="str">
            <v>FATURADO</v>
          </cell>
          <cell r="E167" t="str">
            <v>002380</v>
          </cell>
          <cell r="F167" t="str">
            <v>002380/040349 CENTRAIS ELETRIC</v>
          </cell>
          <cell r="H167" t="str">
            <v>GMG MAQ750P SIL</v>
          </cell>
          <cell r="I167" t="str">
            <v>PERKINS</v>
          </cell>
          <cell r="J167">
            <v>8</v>
          </cell>
          <cell r="P167">
            <v>1031927.92</v>
          </cell>
        </row>
        <row r="168">
          <cell r="B168" t="str">
            <v>FATURADO</v>
          </cell>
          <cell r="E168" t="str">
            <v>002381</v>
          </cell>
          <cell r="F168" t="str">
            <v>002381/040351 CENTRAIS ELETRIC</v>
          </cell>
          <cell r="H168" t="str">
            <v>GMG MAQ750P SIL</v>
          </cell>
          <cell r="I168" t="str">
            <v>PERKINS</v>
          </cell>
          <cell r="J168">
            <v>5</v>
          </cell>
          <cell r="P168">
            <v>644954.95000000007</v>
          </cell>
        </row>
        <row r="169">
          <cell r="B169" t="str">
            <v>FATURADO</v>
          </cell>
          <cell r="E169" t="str">
            <v>002270</v>
          </cell>
          <cell r="F169" t="str">
            <v xml:space="preserve"> 002270/039869 CTEEP CIA TRANS</v>
          </cell>
          <cell r="H169" t="str">
            <v xml:space="preserve">GMG MAQ360S DNQ BRN AB 44/25V </v>
          </cell>
          <cell r="I169" t="str">
            <v>PERKINS</v>
          </cell>
          <cell r="J169">
            <v>1</v>
          </cell>
          <cell r="P169">
            <v>517839</v>
          </cell>
        </row>
        <row r="170">
          <cell r="B170" t="str">
            <v>FATURADO</v>
          </cell>
          <cell r="E170" t="str">
            <v>002318</v>
          </cell>
          <cell r="F170" t="str">
            <v>002318 CONCESSIONARIA DOS AERO</v>
          </cell>
          <cell r="H170" t="str">
            <v xml:space="preserve">GMG MAQ385B 31C ABR 38/22V    </v>
          </cell>
          <cell r="I170" t="str">
            <v>BAUDOUIN</v>
          </cell>
          <cell r="J170">
            <v>1</v>
          </cell>
          <cell r="P170">
            <v>344000</v>
          </cell>
        </row>
        <row r="171">
          <cell r="B171" t="str">
            <v>FATURADO</v>
          </cell>
          <cell r="E171" t="str">
            <v>002318</v>
          </cell>
          <cell r="F171" t="str">
            <v>002318 CONCESSIONARIA DOS AERO</v>
          </cell>
          <cell r="H171" t="str">
            <v xml:space="preserve">GMG MAQ500V 31C ABR 38/22V    </v>
          </cell>
          <cell r="I171" t="str">
            <v>VOLVO</v>
          </cell>
          <cell r="J171">
            <v>1</v>
          </cell>
          <cell r="P171">
            <v>344000</v>
          </cell>
        </row>
        <row r="172">
          <cell r="B172" t="str">
            <v>FATURADO</v>
          </cell>
          <cell r="E172" t="str">
            <v>002381</v>
          </cell>
          <cell r="F172" t="str">
            <v>002381/040351 CENTRAIS ELETRIC</v>
          </cell>
          <cell r="H172" t="str">
            <v>GMG MAQ750P SIL</v>
          </cell>
          <cell r="I172" t="str">
            <v>PERKINS</v>
          </cell>
          <cell r="J172">
            <v>5</v>
          </cell>
          <cell r="P172">
            <v>644954.95000000007</v>
          </cell>
        </row>
        <row r="173">
          <cell r="B173" t="str">
            <v>FATURADO</v>
          </cell>
          <cell r="E173" t="str">
            <v>002382</v>
          </cell>
          <cell r="F173" t="str">
            <v>002382/040353 CENTRAIS ELETRIC</v>
          </cell>
          <cell r="H173" t="str">
            <v>GMG MAQ750P SIL</v>
          </cell>
          <cell r="I173" t="str">
            <v>PERKINS</v>
          </cell>
          <cell r="J173">
            <v>6</v>
          </cell>
          <cell r="P173">
            <v>773945.94000000006</v>
          </cell>
        </row>
        <row r="174">
          <cell r="B174" t="str">
            <v>FATURADO</v>
          </cell>
          <cell r="E174" t="str">
            <v>002383</v>
          </cell>
          <cell r="F174" t="str">
            <v>002383/040355 CENTRAIS ELETRIC</v>
          </cell>
          <cell r="H174" t="str">
            <v>GMG MAQ750P SIL</v>
          </cell>
          <cell r="I174" t="str">
            <v>PERKINS</v>
          </cell>
          <cell r="J174">
            <v>9</v>
          </cell>
          <cell r="P174">
            <v>1160918.9100000001</v>
          </cell>
        </row>
        <row r="175">
          <cell r="B175" t="str">
            <v>FATURADO</v>
          </cell>
          <cell r="E175" t="str">
            <v>002384</v>
          </cell>
          <cell r="F175" t="str">
            <v>002384/040357 CENTRAIS ELETRIC</v>
          </cell>
          <cell r="H175" t="str">
            <v>GMG MAQ750P SIL</v>
          </cell>
          <cell r="I175" t="str">
            <v>PERKINS</v>
          </cell>
          <cell r="J175">
            <v>4</v>
          </cell>
          <cell r="P175">
            <v>515963.96</v>
          </cell>
        </row>
        <row r="176">
          <cell r="B176" t="str">
            <v>FATURADO</v>
          </cell>
          <cell r="E176" t="str">
            <v>002654</v>
          </cell>
          <cell r="F176" t="str">
            <v>002654/041138 ATAKAREJO DISTRI</v>
          </cell>
          <cell r="H176" t="str">
            <v xml:space="preserve">GMG MAQ550S DNQ 31C AB 38/22V </v>
          </cell>
          <cell r="I176" t="str">
            <v>SCANIA</v>
          </cell>
          <cell r="J176">
            <v>1</v>
          </cell>
          <cell r="P176">
            <v>297500</v>
          </cell>
        </row>
        <row r="177">
          <cell r="B177" t="str">
            <v>FATURADO</v>
          </cell>
          <cell r="E177" t="str">
            <v>002384</v>
          </cell>
          <cell r="F177" t="str">
            <v>002384/040357 CENTRAIS ELETRIC</v>
          </cell>
          <cell r="H177" t="str">
            <v>GMG MAQ750P SIL</v>
          </cell>
          <cell r="I177" t="str">
            <v>PERKINS</v>
          </cell>
          <cell r="J177">
            <v>3</v>
          </cell>
          <cell r="P177">
            <v>386972.97000000003</v>
          </cell>
        </row>
        <row r="178">
          <cell r="B178" t="str">
            <v>FATURADO</v>
          </cell>
          <cell r="E178" t="str">
            <v>002385</v>
          </cell>
          <cell r="F178" t="str">
            <v>002385/040359 CENTRAIS ELETRIC</v>
          </cell>
          <cell r="H178" t="str">
            <v>GMG MAQ750P SIL</v>
          </cell>
          <cell r="I178" t="str">
            <v>PERKINS</v>
          </cell>
          <cell r="J178">
            <v>8</v>
          </cell>
          <cell r="P178">
            <v>1031927.92</v>
          </cell>
        </row>
        <row r="179">
          <cell r="B179" t="str">
            <v>FATURADO</v>
          </cell>
          <cell r="E179" t="str">
            <v>002386</v>
          </cell>
          <cell r="F179" t="str">
            <v>002386/040361 CENTRAIS ELETRIC</v>
          </cell>
          <cell r="H179" t="str">
            <v>GMG MAQ750P SIL</v>
          </cell>
          <cell r="I179" t="str">
            <v>PERKINS</v>
          </cell>
          <cell r="J179">
            <v>9</v>
          </cell>
          <cell r="P179">
            <v>1160918.9100000001</v>
          </cell>
        </row>
        <row r="180">
          <cell r="B180" t="str">
            <v>FATURADO</v>
          </cell>
          <cell r="E180" t="str">
            <v>002387</v>
          </cell>
          <cell r="F180" t="str">
            <v>002387/040363 CENTRAIS ELETRIC</v>
          </cell>
          <cell r="H180" t="str">
            <v>GMG MAQ750P SIL</v>
          </cell>
          <cell r="I180" t="str">
            <v>PERKINS</v>
          </cell>
          <cell r="J180">
            <v>7</v>
          </cell>
          <cell r="P180">
            <v>902936.93</v>
          </cell>
        </row>
        <row r="181">
          <cell r="B181" t="str">
            <v>FATURADO</v>
          </cell>
          <cell r="E181" t="str">
            <v>002388</v>
          </cell>
          <cell r="F181" t="str">
            <v>002388/040365 CENTRAIS ELETRIC</v>
          </cell>
          <cell r="H181" t="str">
            <v>GMG MAQ750P SIL</v>
          </cell>
          <cell r="I181" t="str">
            <v>PERKINS</v>
          </cell>
          <cell r="J181">
            <v>8</v>
          </cell>
          <cell r="P181">
            <v>1031927.92</v>
          </cell>
        </row>
        <row r="182">
          <cell r="B182" t="str">
            <v>FATURADO</v>
          </cell>
          <cell r="E182" t="str">
            <v>002389</v>
          </cell>
          <cell r="F182" t="str">
            <v>002389/040367 CENTRAIS ELETRIC</v>
          </cell>
          <cell r="H182" t="str">
            <v>GMG MAQ750P SIL</v>
          </cell>
          <cell r="I182" t="str">
            <v>PERKINS</v>
          </cell>
          <cell r="J182">
            <v>8</v>
          </cell>
          <cell r="P182">
            <v>1031927.92</v>
          </cell>
        </row>
        <row r="183">
          <cell r="B183" t="str">
            <v>FATURADO</v>
          </cell>
          <cell r="E183" t="str">
            <v>002390</v>
          </cell>
          <cell r="F183" t="str">
            <v>002390/040369 CENTRAIS ELETRIC</v>
          </cell>
          <cell r="H183" t="str">
            <v>GMG MAQ750P SIL</v>
          </cell>
          <cell r="I183" t="str">
            <v>PERKINS</v>
          </cell>
          <cell r="J183">
            <v>8</v>
          </cell>
          <cell r="P183">
            <v>1031927.92</v>
          </cell>
        </row>
        <row r="184">
          <cell r="B184" t="str">
            <v>FATURADO</v>
          </cell>
          <cell r="E184" t="str">
            <v>002651</v>
          </cell>
          <cell r="F184" t="str">
            <v>002651 ARNALDO JOSÉ</v>
          </cell>
          <cell r="H184" t="str">
            <v>GMG MAQ220F DNQ 21D AB 22/12V</v>
          </cell>
          <cell r="I184" t="str">
            <v>SCANIA</v>
          </cell>
          <cell r="J184">
            <v>1</v>
          </cell>
          <cell r="P184">
            <v>130000</v>
          </cell>
        </row>
        <row r="185">
          <cell r="B185" t="str">
            <v>FATURADO</v>
          </cell>
          <cell r="E185" t="str">
            <v>002393</v>
          </cell>
          <cell r="F185" t="str">
            <v>002393/040375 CENTRAIS ELETRIC</v>
          </cell>
          <cell r="H185" t="str">
            <v>GMG MAQ750P SIL</v>
          </cell>
          <cell r="I185" t="str">
            <v>PERKINS</v>
          </cell>
          <cell r="J185">
            <v>4</v>
          </cell>
          <cell r="P185">
            <v>515963.96</v>
          </cell>
        </row>
        <row r="186">
          <cell r="B186" t="str">
            <v>FATURADO</v>
          </cell>
          <cell r="E186" t="str">
            <v>002392</v>
          </cell>
          <cell r="F186" t="str">
            <v>002392/040373 CENTRAIS ELETRIC</v>
          </cell>
          <cell r="H186" t="str">
            <v>GMG MAQ750P SIL</v>
          </cell>
          <cell r="I186" t="str">
            <v>PERKINS</v>
          </cell>
          <cell r="J186">
            <v>8</v>
          </cell>
          <cell r="P186">
            <v>1031927.92</v>
          </cell>
        </row>
        <row r="187">
          <cell r="B187" t="str">
            <v>FATURADO</v>
          </cell>
          <cell r="E187" t="str">
            <v>002391</v>
          </cell>
          <cell r="F187" t="str">
            <v>002391/040371 CENTRAIS ELETRIC</v>
          </cell>
          <cell r="H187" t="str">
            <v>GMG MAQ750P SIL</v>
          </cell>
          <cell r="I187" t="str">
            <v>PERKINS</v>
          </cell>
          <cell r="J187">
            <v>8</v>
          </cell>
          <cell r="P187">
            <v>1031927.92</v>
          </cell>
        </row>
        <row r="188">
          <cell r="B188" t="str">
            <v>FATURADO</v>
          </cell>
          <cell r="E188" t="str">
            <v>002222</v>
          </cell>
          <cell r="F188" t="str">
            <v>002222/039520 CONCESS. SIST. A - CCR</v>
          </cell>
          <cell r="H188" t="str">
            <v>GMG MAQ175F DNQ KVA SL 22/12V</v>
          </cell>
          <cell r="I188" t="str">
            <v>FPT</v>
          </cell>
          <cell r="J188">
            <v>1</v>
          </cell>
          <cell r="P188">
            <v>253000</v>
          </cell>
        </row>
        <row r="189">
          <cell r="B189" t="str">
            <v>FATURADO</v>
          </cell>
          <cell r="E189" t="str">
            <v>002138</v>
          </cell>
          <cell r="F189" t="str">
            <v>002138/038804 CTEEP - MO IBITINGA</v>
          </cell>
          <cell r="H189" t="str">
            <v>GMG MAQ040P DNQ 25C AB 22/12V</v>
          </cell>
          <cell r="I189" t="str">
            <v>PERKINS</v>
          </cell>
          <cell r="J189">
            <v>1</v>
          </cell>
          <cell r="P189">
            <v>160425</v>
          </cell>
        </row>
        <row r="190">
          <cell r="B190" t="str">
            <v>FATURADO</v>
          </cell>
          <cell r="E190" t="str">
            <v>002701</v>
          </cell>
          <cell r="F190" t="str">
            <v xml:space="preserve">002701 REDE DOR SAO LUIZ S.A  </v>
          </cell>
          <cell r="H190" t="str">
            <v xml:space="preserve">GMG MAQ125P DNQ 22C SL 38/22V </v>
          </cell>
          <cell r="I190" t="str">
            <v>PERKINS</v>
          </cell>
          <cell r="J190">
            <v>1</v>
          </cell>
          <cell r="P190">
            <v>189520</v>
          </cell>
        </row>
        <row r="191">
          <cell r="B191" t="str">
            <v>FATURADO</v>
          </cell>
          <cell r="E191" t="str">
            <v>002393</v>
          </cell>
          <cell r="F191" t="str">
            <v>002393/040375 CENTRAIS ELETRIC</v>
          </cell>
          <cell r="H191" t="str">
            <v>GMG MAQ750P SIL</v>
          </cell>
          <cell r="I191" t="str">
            <v>PERKINS</v>
          </cell>
          <cell r="J191">
            <v>2</v>
          </cell>
          <cell r="P191">
            <v>257981.98</v>
          </cell>
        </row>
        <row r="192">
          <cell r="B192" t="str">
            <v>FATURADO</v>
          </cell>
          <cell r="E192" t="str">
            <v>001672</v>
          </cell>
          <cell r="F192" t="str">
            <v>001672 CTEEP CIA TRANS ENERGIA</v>
          </cell>
          <cell r="H192" t="str">
            <v>GMG MAQ500S BORNE ABR 22/12V</v>
          </cell>
          <cell r="I192" t="str">
            <v>SCANIA</v>
          </cell>
          <cell r="J192">
            <v>1</v>
          </cell>
          <cell r="P192">
            <v>330640</v>
          </cell>
        </row>
        <row r="193">
          <cell r="B193" t="str">
            <v>FATURADO</v>
          </cell>
          <cell r="E193" t="str">
            <v>001921</v>
          </cell>
          <cell r="F193" t="str">
            <v>001921 CTEEP CIA TRANS ENERGIA</v>
          </cell>
          <cell r="H193" t="str">
            <v>GMG MAQ330S DNQ BRN AB 22/12V</v>
          </cell>
          <cell r="I193" t="str">
            <v>SCANIA</v>
          </cell>
          <cell r="J193">
            <v>1</v>
          </cell>
          <cell r="P193">
            <v>439600</v>
          </cell>
        </row>
        <row r="194">
          <cell r="B194" t="str">
            <v>FATURADO</v>
          </cell>
          <cell r="E194" t="str">
            <v>001681</v>
          </cell>
          <cell r="F194" t="str">
            <v>001681/036879 EMPRESA LITORANE</v>
          </cell>
          <cell r="H194" t="str">
            <v>GMG MAQ175F DNQ 21C SL 38/22V</v>
          </cell>
          <cell r="I194" t="str">
            <v>FPT</v>
          </cell>
          <cell r="J194">
            <v>1</v>
          </cell>
          <cell r="P194">
            <v>215000</v>
          </cell>
        </row>
        <row r="195">
          <cell r="B195" t="str">
            <v>FATURADO</v>
          </cell>
          <cell r="E195" t="str">
            <v>002424</v>
          </cell>
          <cell r="F195" t="str">
            <v xml:space="preserve">002424 BUFFET PLANALTO LTDA   </v>
          </cell>
          <cell r="H195" t="str">
            <v>GMG MAQ625S DNQ 32D SL 22/12V</v>
          </cell>
          <cell r="I195" t="str">
            <v>SCANIA</v>
          </cell>
          <cell r="J195">
            <v>1</v>
          </cell>
          <cell r="P195">
            <v>460000</v>
          </cell>
        </row>
        <row r="196">
          <cell r="B196" t="str">
            <v>FATURADO</v>
          </cell>
          <cell r="E196" t="str">
            <v>002393</v>
          </cell>
          <cell r="F196" t="str">
            <v>002393/040375 CENTRAIS ELETRIC</v>
          </cell>
          <cell r="H196" t="str">
            <v>GMG MAQ750P SIL</v>
          </cell>
          <cell r="I196" t="str">
            <v>PERKINS</v>
          </cell>
          <cell r="J196">
            <v>2</v>
          </cell>
          <cell r="P196">
            <v>257981.98</v>
          </cell>
        </row>
        <row r="197">
          <cell r="B197" t="str">
            <v>FATURADO</v>
          </cell>
          <cell r="E197" t="str">
            <v>001680</v>
          </cell>
          <cell r="F197" t="str">
            <v>001680/036877 EMPRESA LITORANE</v>
          </cell>
          <cell r="H197" t="str">
            <v>GMG MAQ175F DNQ 21C SL 38/22V</v>
          </cell>
          <cell r="I197" t="str">
            <v>FPT</v>
          </cell>
          <cell r="J197">
            <v>1</v>
          </cell>
          <cell r="P197">
            <v>205000</v>
          </cell>
        </row>
        <row r="198">
          <cell r="B198" t="str">
            <v>FATURADO</v>
          </cell>
          <cell r="E198" t="str">
            <v>001967</v>
          </cell>
          <cell r="F198" t="str">
            <v>001967/037499 CTEEP CIA TRANS</v>
          </cell>
          <cell r="H198" t="str">
            <v>GMG MAQ075P BORNE ABR 22/12V</v>
          </cell>
          <cell r="I198" t="str">
            <v>PERKINS</v>
          </cell>
          <cell r="J198">
            <v>1</v>
          </cell>
          <cell r="P198">
            <v>160549</v>
          </cell>
        </row>
        <row r="199">
          <cell r="B199" t="str">
            <v>FINALIZADO</v>
          </cell>
          <cell r="E199" t="str">
            <v>004833</v>
          </cell>
          <cell r="F199" t="str">
            <v>004833 JOSÉ AUGUSTO PALHARES NETO</v>
          </cell>
          <cell r="G199" t="str">
            <v>PARÁ DE MINAS MG</v>
          </cell>
          <cell r="H199" t="str">
            <v>GMG MAQ075P-DNQ</v>
          </cell>
          <cell r="I199" t="str">
            <v>PERKINS</v>
          </cell>
          <cell r="J199">
            <v>1</v>
          </cell>
          <cell r="K199" t="str">
            <v>ok</v>
          </cell>
          <cell r="M199">
            <v>0</v>
          </cell>
          <cell r="N199">
            <v>0</v>
          </cell>
          <cell r="O199">
            <v>0</v>
          </cell>
          <cell r="P199">
            <v>95000</v>
          </cell>
          <cell r="S199">
            <v>45735</v>
          </cell>
        </row>
        <row r="200">
          <cell r="B200" t="str">
            <v>CANCELADO</v>
          </cell>
          <cell r="E200" t="str">
            <v>003201</v>
          </cell>
          <cell r="F200" t="str">
            <v>003201/041413 SPE BRICK LOG</v>
          </cell>
          <cell r="H200" t="str">
            <v>GMG MAQ550S DTQ 22C SL 38/22</v>
          </cell>
          <cell r="I200" t="str">
            <v>SCANIA</v>
          </cell>
          <cell r="J200">
            <v>1</v>
          </cell>
          <cell r="K200">
            <v>45647</v>
          </cell>
          <cell r="L200">
            <v>45809</v>
          </cell>
          <cell r="M200">
            <v>0</v>
          </cell>
          <cell r="N200">
            <v>0</v>
          </cell>
          <cell r="O200">
            <v>0</v>
          </cell>
          <cell r="P200">
            <v>315000</v>
          </cell>
          <cell r="Q200">
            <v>45411</v>
          </cell>
          <cell r="R200">
            <v>2024</v>
          </cell>
          <cell r="S200">
            <v>45501</v>
          </cell>
          <cell r="T200" t="str">
            <v>OK</v>
          </cell>
        </row>
        <row r="201">
          <cell r="B201" t="str">
            <v>CANCELADO</v>
          </cell>
          <cell r="E201" t="str">
            <v>002064</v>
          </cell>
          <cell r="F201" t="str">
            <v>002064 GSMORAIS INSTALACOES EL</v>
          </cell>
          <cell r="G201" t="str">
            <v>SP</v>
          </cell>
          <cell r="H201" t="str">
            <v xml:space="preserve">GMG MAQ040W TLC 21D AB 22/12V </v>
          </cell>
          <cell r="I201" t="str">
            <v>MWM</v>
          </cell>
          <cell r="J201">
            <v>1</v>
          </cell>
          <cell r="K201">
            <v>45663</v>
          </cell>
          <cell r="M201">
            <v>0</v>
          </cell>
          <cell r="N201">
            <v>0</v>
          </cell>
          <cell r="O201">
            <v>0</v>
          </cell>
          <cell r="P201">
            <v>52360</v>
          </cell>
          <cell r="Q201">
            <v>45475</v>
          </cell>
          <cell r="R201">
            <v>2024</v>
          </cell>
          <cell r="S201">
            <v>45559</v>
          </cell>
        </row>
        <row r="202">
          <cell r="B202" t="str">
            <v>CANCELADO 021024</v>
          </cell>
          <cell r="E202" t="str">
            <v>003414</v>
          </cell>
          <cell r="F202" t="str">
            <v>003414/041433 PLD DUTRA RJ II</v>
          </cell>
          <cell r="H202" t="str">
            <v>GMG MAQ500S DTQ 22C SL 38/22V</v>
          </cell>
          <cell r="I202" t="str">
            <v>SCANIA</v>
          </cell>
          <cell r="J202">
            <v>1</v>
          </cell>
          <cell r="L202" t="str">
            <v>OK</v>
          </cell>
          <cell r="M202">
            <v>0</v>
          </cell>
          <cell r="N202">
            <v>0</v>
          </cell>
          <cell r="O202">
            <v>0</v>
          </cell>
          <cell r="P202">
            <v>354375</v>
          </cell>
          <cell r="Q202">
            <v>45412</v>
          </cell>
          <cell r="R202">
            <v>2024</v>
          </cell>
          <cell r="S202">
            <v>45500</v>
          </cell>
          <cell r="T202" t="str">
            <v>OK</v>
          </cell>
        </row>
        <row r="203">
          <cell r="B203" t="str">
            <v>CANCELADO 021024</v>
          </cell>
          <cell r="E203" t="str">
            <v>004138</v>
          </cell>
          <cell r="F203" t="str">
            <v>004138/042208 PLD DUTRA RJ II</v>
          </cell>
          <cell r="J203">
            <v>2</v>
          </cell>
          <cell r="L203" t="str">
            <v>OK</v>
          </cell>
          <cell r="M203">
            <v>0</v>
          </cell>
          <cell r="N203">
            <v>0</v>
          </cell>
          <cell r="O203">
            <v>0</v>
          </cell>
          <cell r="P203">
            <v>198400</v>
          </cell>
          <cell r="Q203">
            <v>45559</v>
          </cell>
          <cell r="R203">
            <v>2024</v>
          </cell>
        </row>
        <row r="204">
          <cell r="B204" t="str">
            <v>CANCELADO 021024</v>
          </cell>
          <cell r="E204" t="str">
            <v>003415</v>
          </cell>
          <cell r="F204" t="str">
            <v>003415/041435 PLD DUTRA RJ II</v>
          </cell>
          <cell r="H204" t="str">
            <v xml:space="preserve">GMG MAQ075 DNQ 22C SIL 38/22V  </v>
          </cell>
          <cell r="I204" t="str">
            <v>PERKINS</v>
          </cell>
          <cell r="J204">
            <v>3</v>
          </cell>
          <cell r="L204" t="str">
            <v>OK</v>
          </cell>
          <cell r="M204">
            <v>0</v>
          </cell>
          <cell r="N204">
            <v>0</v>
          </cell>
          <cell r="O204">
            <v>0</v>
          </cell>
          <cell r="P204">
            <v>99730</v>
          </cell>
          <cell r="Q204">
            <v>45412</v>
          </cell>
          <cell r="R204">
            <v>2024</v>
          </cell>
          <cell r="S204">
            <v>45500</v>
          </cell>
          <cell r="T204" t="str">
            <v>OK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rviços"/>
      <sheetName val="Automação"/>
      <sheetName val="Compras Peças"/>
      <sheetName val="Plano"/>
      <sheetName val="Dashboard"/>
      <sheetName val="PV Colocados"/>
      <sheetName val="PAINEL VL"/>
      <sheetName val="GMG"/>
      <sheetName val="Contratos"/>
      <sheetName val="Monitoramento"/>
      <sheetName val="Antecipados"/>
      <sheetName val="War r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V1">
            <v>10054837.049999995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LE"/>
      <sheetName val="FLAVIO"/>
      <sheetName val="TIAGO"/>
      <sheetName val="KANBAN"/>
      <sheetName val="Arlei MT.GS"/>
      <sheetName val="Planilha1"/>
      <sheetName val="Richard "/>
      <sheetName val="FORNECEDORES"/>
      <sheetName val="PEDIDOS FÁBRICA"/>
    </sheetNames>
    <sheetDataSet>
      <sheetData sheetId="0">
        <row r="3">
          <cell r="A3" t="str">
            <v>COD + OP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COD + OP</v>
          </cell>
        </row>
      </sheetData>
      <sheetData sheetId="7">
        <row r="2">
          <cell r="C2" t="str">
            <v>GERATRONIC IND COM AP. EL. LTDA-EPP</v>
          </cell>
        </row>
        <row r="3">
          <cell r="C3" t="str">
            <v>TAM LINHAS AEREAS S/A</v>
          </cell>
        </row>
        <row r="4">
          <cell r="C4" t="str">
            <v>FINDER COMPONENTES LTDA</v>
          </cell>
        </row>
        <row r="5">
          <cell r="C5" t="str">
            <v>TELEFONICA BRASIL S/A</v>
          </cell>
        </row>
        <row r="6">
          <cell r="C6" t="str">
            <v>JATI SERV.COM.IMP.ACOS LTDA</v>
          </cell>
        </row>
        <row r="7">
          <cell r="C7" t="str">
            <v>APS COMPONENTES ELETRICOS S/A</v>
          </cell>
        </row>
        <row r="8">
          <cell r="C8" t="str">
            <v>SERVINTEL INTERNACIONAL LTDA</v>
          </cell>
        </row>
        <row r="9">
          <cell r="C9" t="str">
            <v>KVA INDUSTRIA E COMERCIO LTDA</v>
          </cell>
        </row>
        <row r="10">
          <cell r="C10" t="str">
            <v>MAQUIGERAL ENERGIA INDUSTRIA E COMERCIO MAQUINAS LTDA</v>
          </cell>
        </row>
        <row r="11">
          <cell r="C11" t="str">
            <v>WEG EQUIPAMENTOS ELETRICOS S/A</v>
          </cell>
        </row>
        <row r="12">
          <cell r="C12" t="str">
            <v>VIBRA -STOP AMORTECEDORES DE VIBRACAO LTDA</v>
          </cell>
        </row>
        <row r="13">
          <cell r="C13" t="str">
            <v>INTERNATIONAL INDUSTRIA AUTOMOTIVA DA AMERICA LATINA DO SUL LTDA</v>
          </cell>
        </row>
        <row r="14">
          <cell r="C14" t="str">
            <v>EFE- SEMITRANS</v>
          </cell>
        </row>
        <row r="15">
          <cell r="C15" t="str">
            <v>TASCO LTDA</v>
          </cell>
        </row>
        <row r="16">
          <cell r="C16" t="str">
            <v>VIB-TECH INDUSTRIAL LTDA.</v>
          </cell>
        </row>
        <row r="17">
          <cell r="C17" t="str">
            <v>CIA SAN BASICO EST SP-SABESP</v>
          </cell>
        </row>
        <row r="18">
          <cell r="C18" t="str">
            <v>RODONAVES TRANSP E ENC LTDA</v>
          </cell>
        </row>
        <row r="19">
          <cell r="C19" t="str">
            <v>RODONAVES TRANSPORTES E EMCOMENDAS LT</v>
          </cell>
        </row>
        <row r="20">
          <cell r="C20" t="str">
            <v>ANDRA SA  ELECTRIC SOLUTIONS</v>
          </cell>
        </row>
        <row r="21">
          <cell r="C21" t="str">
            <v>SANTIL COMERCIAL ELETRICA LTDA</v>
          </cell>
        </row>
        <row r="22">
          <cell r="C22" t="str">
            <v>VIBRANIHIL COM IND AMORT LTDA</v>
          </cell>
        </row>
        <row r="23">
          <cell r="C23" t="str">
            <v>TACOBRAS MEDIDORES DE PRECISAO LTDA</v>
          </cell>
        </row>
        <row r="24">
          <cell r="C24" t="str">
            <v>DIGEL ELETRICA LTDA</v>
          </cell>
        </row>
        <row r="25">
          <cell r="C25" t="str">
            <v>SCANIA LATIN AMERICA LTDA</v>
          </cell>
        </row>
        <row r="26">
          <cell r="C26" t="str">
            <v>TECNOTRAFO IND COM IMP EX LTDA</v>
          </cell>
        </row>
        <row r="27">
          <cell r="C27" t="str">
            <v>CODEMA COML E IMPORTADORA LTDA</v>
          </cell>
        </row>
        <row r="28">
          <cell r="C28" t="str">
            <v>SOTREQ S/A</v>
          </cell>
        </row>
        <row r="29">
          <cell r="C29" t="str">
            <v>BOMBAS CLIMAX IND COM LTDA</v>
          </cell>
        </row>
        <row r="30">
          <cell r="C30" t="str">
            <v>ELETROPAULO METROP ELETR SP</v>
          </cell>
        </row>
        <row r="31">
          <cell r="C31" t="str">
            <v>CUMMINS DIST.DE MOT.DIESEL EQUIP.LTDA</v>
          </cell>
        </row>
        <row r="32">
          <cell r="C32" t="str">
            <v>ACE SCHMERSAL ELET INDUST LT</v>
          </cell>
        </row>
        <row r="33">
          <cell r="C33" t="str">
            <v>PEXTRON CONTROLES ELET. LTDA</v>
          </cell>
        </row>
        <row r="34">
          <cell r="C34" t="str">
            <v>ELTRA AQUECIMENTO ELETRICO LTDA</v>
          </cell>
        </row>
        <row r="35">
          <cell r="C35" t="str">
            <v>MAF S COM.E INSTRUMENTACAO LTDA-EPP</v>
          </cell>
        </row>
        <row r="36">
          <cell r="C36" t="str">
            <v>PHOENIX CONTACT IND E COMERCIO LTDA</v>
          </cell>
        </row>
        <row r="37">
          <cell r="C37" t="str">
            <v>PROAUTO ELECTRIC LTDA</v>
          </cell>
        </row>
        <row r="38">
          <cell r="C38" t="str">
            <v>CENTA TRANSMISSOES LTDA</v>
          </cell>
        </row>
        <row r="39">
          <cell r="C39" t="str">
            <v>WP MONTAGENS ELETROM LTDA</v>
          </cell>
        </row>
        <row r="40">
          <cell r="C40" t="str">
            <v>MCE MICROT SIST ENERGIA LTDA</v>
          </cell>
        </row>
        <row r="41">
          <cell r="C41" t="str">
            <v>ALFA TRANSPORTES ESPECIAIS LTDA.</v>
          </cell>
        </row>
        <row r="42">
          <cell r="C42" t="str">
            <v>BANCO SANTANDER S/A</v>
          </cell>
        </row>
        <row r="43">
          <cell r="C43" t="str">
            <v>COMERCIAL ELETRICA PJ LTDA</v>
          </cell>
        </row>
        <row r="44">
          <cell r="C44" t="str">
            <v>FUNCIONARIO - FOLHA</v>
          </cell>
        </row>
        <row r="45">
          <cell r="C45" t="str">
            <v>FUNCIONARIO - FERIAS</v>
          </cell>
        </row>
        <row r="46">
          <cell r="C46" t="str">
            <v>FUNCIONARIOS-RESCISAO</v>
          </cell>
        </row>
        <row r="47">
          <cell r="C47" t="str">
            <v>CAIXA ECONOMICA FEDERAL</v>
          </cell>
        </row>
        <row r="48">
          <cell r="C48" t="str">
            <v>UNIAO</v>
          </cell>
        </row>
        <row r="49">
          <cell r="C49" t="str">
            <v>RECEITA FEDERAL</v>
          </cell>
        </row>
        <row r="50">
          <cell r="C50" t="str">
            <v>GILVAN MAGALHAES DOS ANJOS</v>
          </cell>
        </row>
        <row r="51">
          <cell r="C51" t="str">
            <v>CREA - SP CONS REG ENG ARQ AGRON DO SP</v>
          </cell>
        </row>
        <row r="52">
          <cell r="C52" t="str">
            <v>SANEPAR COMPANHIA DE SANEAMENTO PARANA</v>
          </cell>
        </row>
        <row r="53">
          <cell r="C53" t="str">
            <v>ROGERIO LOVATTO</v>
          </cell>
        </row>
        <row r="54">
          <cell r="C54" t="str">
            <v>CREA PARANA</v>
          </cell>
        </row>
        <row r="55">
          <cell r="C55" t="str">
            <v>CLARO S/A</v>
          </cell>
        </row>
        <row r="56">
          <cell r="C56" t="str">
            <v>COPEL DISTRIBUICAO S.A</v>
          </cell>
        </row>
        <row r="57">
          <cell r="C57" t="str">
            <v>PREFEITURA MUNICIPAL DE CURITIBA</v>
          </cell>
        </row>
        <row r="58">
          <cell r="C58" t="str">
            <v>AX COMERCIO E REPRESENTACOES LTDA</v>
          </cell>
        </row>
        <row r="59">
          <cell r="C59" t="str">
            <v>INSTITUTO NACIONAL DO SEGURO SOC. - INSS</v>
          </cell>
        </row>
        <row r="60">
          <cell r="C60" t="str">
            <v>JOSELIA MARIA SANTOS</v>
          </cell>
        </row>
        <row r="61">
          <cell r="C61" t="str">
            <v>SCAPSUL EQUIPAMENTOS RODOVIARIOS LTDA</v>
          </cell>
        </row>
        <row r="62">
          <cell r="C62" t="str">
            <v>ECT EMP BRAS CORREIOS E TELEGRAFOS</v>
          </cell>
        </row>
        <row r="63">
          <cell r="C63" t="str">
            <v>VARELLA VEICULOS PESADOS LTDA</v>
          </cell>
        </row>
        <row r="64">
          <cell r="C64" t="str">
            <v>EDMILSON FERREIRA</v>
          </cell>
        </row>
        <row r="65">
          <cell r="C65" t="str">
            <v>TRANSTOMAZ TRANSP. ROD. DE CARGAS LTDA.</v>
          </cell>
        </row>
        <row r="66">
          <cell r="C66" t="str">
            <v>LUIS FAUSTINO DA SILVA</v>
          </cell>
        </row>
        <row r="67">
          <cell r="C67" t="str">
            <v>CORDEIRO FIOS E CABOS ELETRICOS LTDA</v>
          </cell>
        </row>
        <row r="68">
          <cell r="C68" t="str">
            <v>SANEAMENTO DE GOIAS S/A</v>
          </cell>
        </row>
        <row r="69">
          <cell r="C69" t="str">
            <v>METALPRESS METAL LTDA</v>
          </cell>
        </row>
        <row r="70">
          <cell r="C70" t="str">
            <v>POLIPECAS COMERCIAL E IMPORTADORA LTDA</v>
          </cell>
        </row>
        <row r="71">
          <cell r="C71" t="str">
            <v>COMERCIAL RIMAR LTDA</v>
          </cell>
        </row>
        <row r="72">
          <cell r="C72" t="str">
            <v>BRASPRESS TRANSPORTES URGENTES LTDA</v>
          </cell>
        </row>
        <row r="73">
          <cell r="C73" t="str">
            <v>FABEL INNECCO ENG.COM.PROD.ELETRO LTDA</v>
          </cell>
        </row>
        <row r="74">
          <cell r="C74" t="str">
            <v>ALLIANZ SEGUROS S.A</v>
          </cell>
        </row>
        <row r="75">
          <cell r="C75" t="str">
            <v>BRASPRESS TRANSPORTES URGENTES LTDA</v>
          </cell>
        </row>
        <row r="76">
          <cell r="C76" t="str">
            <v>CODEMA COM.E IMPORTADORA LTDA</v>
          </cell>
        </row>
        <row r="77">
          <cell r="C77" t="str">
            <v>MARCOS SOARES VICENTE</v>
          </cell>
        </row>
        <row r="78">
          <cell r="C78" t="str">
            <v>RODONAVES TRANSPORTES E ENCOMENDAS LTDA</v>
          </cell>
        </row>
        <row r="79">
          <cell r="C79" t="str">
            <v>SASSI MEDIDORES E TRANSFORMADORES EIRELI</v>
          </cell>
        </row>
        <row r="80">
          <cell r="C80" t="str">
            <v>BRASPRESS TRANSPORTES URGENTES LTDA</v>
          </cell>
        </row>
        <row r="81">
          <cell r="C81" t="str">
            <v>SANTAE EQUIPAMENTOS DE ENGENHARIA LTDA -</v>
          </cell>
        </row>
        <row r="82">
          <cell r="C82" t="str">
            <v>POLIFILTRO IND E COM PARA AUTOS LTDA</v>
          </cell>
        </row>
        <row r="83">
          <cell r="C83" t="str">
            <v>DEIF DO BRASIL COM. CONT. E EQUIP. LTDA</v>
          </cell>
        </row>
        <row r="84">
          <cell r="C84" t="str">
            <v>BODIPASA BOMBAS DIESEL PAULISTA LTDA</v>
          </cell>
        </row>
        <row r="85">
          <cell r="C85" t="str">
            <v>LIGGA  TELECOMUNICACOES S.A.</v>
          </cell>
        </row>
        <row r="86">
          <cell r="C86" t="str">
            <v>RODONAVES TRANSPORTES E ENCOMENDAS LTDA</v>
          </cell>
        </row>
        <row r="87">
          <cell r="C87" t="str">
            <v>SOTREQ SA</v>
          </cell>
        </row>
        <row r="88">
          <cell r="C88" t="str">
            <v>CONSELHO REGIONAL  DE ENG</v>
          </cell>
        </row>
        <row r="89">
          <cell r="C89" t="str">
            <v>ANTONIO CARLOS JUNIOR</v>
          </cell>
        </row>
        <row r="90">
          <cell r="C90" t="str">
            <v>RODRIGO SANTIAGO PEREIRA</v>
          </cell>
        </row>
        <row r="91">
          <cell r="C91" t="str">
            <v>ROBSON DE SOUSA DIAS</v>
          </cell>
        </row>
        <row r="92">
          <cell r="C92" t="str">
            <v>AMIL ASSISTENCIA MEDICA INTERNACIONAL S/A</v>
          </cell>
        </row>
        <row r="93">
          <cell r="C93" t="str">
            <v>MARCIO LUTES DE OLIVEIRA</v>
          </cell>
        </row>
        <row r="94">
          <cell r="C94" t="str">
            <v>CREA-SC-CONS.REG DE ENG ART.E AGRONOMIA STA CATARINA</v>
          </cell>
        </row>
        <row r="95">
          <cell r="C95" t="str">
            <v>DALGAS ECOLTEC ECOLOGIA TECNICA, COMERCIO, IMPORTACAO E EXPORTACAO LTDA.</v>
          </cell>
        </row>
        <row r="96">
          <cell r="C96" t="str">
            <v>COELMATIC LTDA</v>
          </cell>
        </row>
        <row r="97">
          <cell r="C97" t="str">
            <v>WGL SOLUCOES EM TECNOLOGIAS E SERVICOS EIRELI</v>
          </cell>
        </row>
        <row r="98">
          <cell r="C98" t="str">
            <v>PORTO SEGURO COMPANHIA DE SEGUROS GERAIS</v>
          </cell>
        </row>
        <row r="99">
          <cell r="C99" t="str">
            <v>CATHO ONLINE LTDA</v>
          </cell>
        </row>
        <row r="100">
          <cell r="C100" t="str">
            <v>GERADORES E CIA COM. E SERV. LTDA</v>
          </cell>
        </row>
        <row r="101">
          <cell r="C101" t="str">
            <v>COELMATIC S A</v>
          </cell>
        </row>
        <row r="102">
          <cell r="C102" t="str">
            <v>CARTORIO MA.MADALENA H.CHAMON BARROS QUINTAO</v>
          </cell>
        </row>
        <row r="103">
          <cell r="C103" t="str">
            <v>ALBUQUERQUE E VALENTIN HOTEIS LTDA EPP</v>
          </cell>
        </row>
        <row r="104">
          <cell r="C104" t="str">
            <v>JOBSON GOMES DO NASCIMENTO</v>
          </cell>
        </row>
        <row r="105">
          <cell r="C105" t="str">
            <v>SECRETARIA DE ESTADO DE FAZENDA</v>
          </cell>
        </row>
        <row r="106">
          <cell r="C106" t="str">
            <v>PREFEITURA DA ESTACIA TURISTICA DE EMBU DAS ARTES</v>
          </cell>
        </row>
        <row r="107">
          <cell r="C107" t="str">
            <v>HELENI SOARES BANDEIRA SILVA</v>
          </cell>
        </row>
        <row r="108">
          <cell r="C108" t="str">
            <v>CLARO S.A.</v>
          </cell>
        </row>
        <row r="109">
          <cell r="C109" t="str">
            <v>W2M DESIGN E CRIACAO LTDA ME</v>
          </cell>
        </row>
        <row r="110">
          <cell r="C110" t="str">
            <v>ESTADO DE MATO GROSSO</v>
          </cell>
        </row>
        <row r="111">
          <cell r="C111" t="str">
            <v>TECCOM IND. E COM. PROD. TECNICOS EM COMBUSTAO LTDA</v>
          </cell>
        </row>
        <row r="112">
          <cell r="C112" t="str">
            <v>RODRIGO PIMENTEL SALES</v>
          </cell>
        </row>
        <row r="113">
          <cell r="C113" t="str">
            <v>RODONAVES TRANSP E ENCOMENDA LTDA</v>
          </cell>
        </row>
        <row r="114">
          <cell r="C114" t="str">
            <v>EDIMILSON PAGATIN</v>
          </cell>
        </row>
        <row r="115">
          <cell r="C115" t="str">
            <v>BRASOFWARE INFORMATICA LTDA</v>
          </cell>
        </row>
        <row r="116">
          <cell r="C116" t="str">
            <v>TICKET SERVICOS S/A</v>
          </cell>
        </row>
        <row r="117">
          <cell r="C117" t="str">
            <v>JAIR SALVIANO SILVERIO</v>
          </cell>
        </row>
        <row r="118">
          <cell r="C118" t="str">
            <v>CLAUDEVAN SARGITARIO DA SILVA</v>
          </cell>
        </row>
        <row r="119">
          <cell r="C119" t="str">
            <v>DELBRAS COMERCIO DE PECAS LTDA - ME</v>
          </cell>
        </row>
        <row r="120">
          <cell r="C120" t="str">
            <v>MAQUIGERAL ENERGIA IND. E COM MAQ. LTDA</v>
          </cell>
        </row>
        <row r="121">
          <cell r="C121" t="str">
            <v>MICHEL DO R.MAIA</v>
          </cell>
        </row>
        <row r="122">
          <cell r="C122" t="str">
            <v>EGS SERVICOS ELETRICOS LTDA</v>
          </cell>
        </row>
        <row r="123">
          <cell r="C123" t="str">
            <v>TARGET ENGENHARIA E CONSULTORIA LTDA</v>
          </cell>
        </row>
        <row r="124">
          <cell r="C124" t="str">
            <v>TOKIO MARINE SEGURADORA S.A.</v>
          </cell>
        </row>
        <row r="125">
          <cell r="C125" t="str">
            <v>FABRITECH GESTAO EM TECNOLOGIA LTDA</v>
          </cell>
        </row>
        <row r="126">
          <cell r="C126" t="str">
            <v>USETINTAS COMERCIO DE TINTAS E ACESSORIOS LTDA</v>
          </cell>
        </row>
        <row r="127">
          <cell r="C127" t="str">
            <v>SINDICATO DOS TRABALHADORES NAS INDUSTRIAS METALURGICAS, MECANICAS E DE MATERIAI</v>
          </cell>
        </row>
        <row r="128">
          <cell r="C128" t="str">
            <v>DEUTSH LAMP COM DE MATERIAIS ELETRICOS PARA AUTOS LTDA - EPP</v>
          </cell>
        </row>
        <row r="129">
          <cell r="C129" t="str">
            <v>ACCURATE MACHINE USINAGEM DE PRECISAO LTDA ME</v>
          </cell>
        </row>
        <row r="130">
          <cell r="C130" t="str">
            <v>RR  RESISTORES E  RESITENCIAS  LTDA</v>
          </cell>
        </row>
        <row r="131">
          <cell r="C131" t="str">
            <v>REGERA ELETRO DIESEL LTDA</v>
          </cell>
        </row>
        <row r="132">
          <cell r="C132" t="str">
            <v>TOTVS S.A</v>
          </cell>
        </row>
        <row r="133">
          <cell r="C133" t="str">
            <v>SOMOV S.A</v>
          </cell>
        </row>
        <row r="134">
          <cell r="C134" t="str">
            <v>STEMAC SA GRUPOS GERADORES</v>
          </cell>
        </row>
        <row r="135">
          <cell r="C135" t="str">
            <v>CSA TECNOLOGIA LTDA EPP</v>
          </cell>
        </row>
        <row r="136">
          <cell r="C136" t="str">
            <v>INTELISEG ADMINISTRADORA DE SERVICOS EIRELI-ME</v>
          </cell>
        </row>
        <row r="137">
          <cell r="C137" t="str">
            <v>ACTIVIA SISTEMAS LTDA</v>
          </cell>
        </row>
        <row r="138">
          <cell r="C138" t="str">
            <v>GS MORAIS INSTALACOES ELETRICAS LTDA - ME</v>
          </cell>
        </row>
        <row r="139">
          <cell r="C139" t="str">
            <v>JOINING COMERCIO ELETRO-ELETRICOS LTDA</v>
          </cell>
        </row>
        <row r="140">
          <cell r="C140" t="str">
            <v>CONSELHO REGIONAL DE ENGENHARIA E AGRONOMIA DO RIO DE JANEIRO</v>
          </cell>
        </row>
        <row r="141">
          <cell r="C141" t="str">
            <v>TECPRO SOLUCOES EM ENERGIA LTDA</v>
          </cell>
        </row>
        <row r="142">
          <cell r="C142" t="str">
            <v>BRUNO VINICIUS R VENANCIO</v>
          </cell>
        </row>
        <row r="143">
          <cell r="C143" t="str">
            <v>FERNANDO DE PAULO SILVA</v>
          </cell>
        </row>
        <row r="144">
          <cell r="C144" t="str">
            <v>ANGLO INDUSTRIA E COMERCIO DE METAIS LTDA</v>
          </cell>
        </row>
        <row r="145">
          <cell r="C145" t="str">
            <v>RODRIGO ARAUJO DA FONSECA</v>
          </cell>
        </row>
        <row r="146">
          <cell r="C146" t="str">
            <v>54.931.914 MARIA ESTELA FAGUNDES DOS SANTOS MOREIRA</v>
          </cell>
        </row>
        <row r="147">
          <cell r="C147" t="str">
            <v>GW METAL INDUSTRIA E COMERCIO LTDA</v>
          </cell>
        </row>
        <row r="148">
          <cell r="C148" t="str">
            <v>EDUARDO MARAFON DE PAOLI</v>
          </cell>
        </row>
        <row r="149">
          <cell r="C149" t="str">
            <v>CARIOCA COMERCIO DE RADIADORES E GERADORES EIRELI</v>
          </cell>
        </row>
        <row r="150">
          <cell r="C150" t="str">
            <v>MX MATERIAIS ELETRICOS LTDA</v>
          </cell>
        </row>
        <row r="151">
          <cell r="C151" t="str">
            <v>ABB ELETRIFICACAO LTDA</v>
          </cell>
        </row>
        <row r="152">
          <cell r="C152" t="str">
            <v>CORDEIRO CABOS ELETRICOS S A</v>
          </cell>
        </row>
        <row r="153">
          <cell r="C153" t="str">
            <v>CAD 3D WORKS IMPORTACAO DE HARDWARE E SOFTWARE EIRELI</v>
          </cell>
        </row>
        <row r="154">
          <cell r="C154" t="str">
            <v>GUSTAVO FURLAN BRAGA</v>
          </cell>
        </row>
        <row r="155">
          <cell r="C155" t="str">
            <v>PAULO SERGIO FURLAN BRAGA</v>
          </cell>
        </row>
        <row r="156">
          <cell r="C156" t="str">
            <v>BANCO ITAUCARD S A</v>
          </cell>
        </row>
        <row r="157">
          <cell r="C157" t="str">
            <v>MICHELE VASCONCELOS CONTESSOTTO</v>
          </cell>
        </row>
        <row r="158">
          <cell r="C158" t="str">
            <v>ARTECHE EDC EQUIPAMENTOS E SISTEMAS S/A</v>
          </cell>
        </row>
        <row r="159">
          <cell r="C159" t="str">
            <v>PURO DIESEL INDUSTRIA E COMERCIO DE FILTROS EIRELI</v>
          </cell>
        </row>
        <row r="160">
          <cell r="C160" t="str">
            <v>1 TABELIAO DE NOTAS E DE PROTESTO DE LETRAS E TIT DA COMARCA DE EMBU DAS ARTES</v>
          </cell>
        </row>
        <row r="161">
          <cell r="C161" t="str">
            <v>PORTOSEG SA CREDITO FINANCIAMENTO E INVESTIMENTO</v>
          </cell>
        </row>
        <row r="162">
          <cell r="C162" t="str">
            <v>ROBERTO GONCALVES ADVOGADOS ASSOCIADOS</v>
          </cell>
        </row>
        <row r="163">
          <cell r="C163" t="str">
            <v>MERCADOPAGO.COM REPRESENTACOES LTDA.</v>
          </cell>
        </row>
        <row r="164">
          <cell r="C164" t="str">
            <v>BANCO BRADESCO S.A.</v>
          </cell>
        </row>
        <row r="165">
          <cell r="C165" t="str">
            <v>TRUCK IMPORTS EQUIPAMENTOS AUTOMOTIVOS LTDA</v>
          </cell>
        </row>
        <row r="166">
          <cell r="C166" t="str">
            <v>EAC SERVICOS TECNICOS LTDA</v>
          </cell>
        </row>
        <row r="167">
          <cell r="C167" t="str">
            <v>LIMESCAP FABRICACAO DE ESCAPAMENTOS LTDA</v>
          </cell>
        </row>
        <row r="168">
          <cell r="C168" t="str">
            <v>NTS DO BRASIL COMERCIO DE MAQUINAS E FERRAMENTAS EIRELI</v>
          </cell>
        </row>
        <row r="169">
          <cell r="C169" t="str">
            <v>CRISPE AUTO PECAS LTDA -ME</v>
          </cell>
        </row>
        <row r="170">
          <cell r="C170" t="str">
            <v>LEROY MERLIN COMPANHIA BRASILEIRA DE BRICOLAGEM</v>
          </cell>
        </row>
        <row r="171">
          <cell r="C171" t="str">
            <v>TRIAM PARTS INDUSTRIA E COMERCIO DE COMPONENTES AUTOMOTIVOS LTDA</v>
          </cell>
        </row>
        <row r="172">
          <cell r="C172" t="str">
            <v>MAQ ENERGIA INDUSTRIA E COMERCIO DE MAQUINAS LTDA</v>
          </cell>
        </row>
        <row r="173">
          <cell r="C173" t="str">
            <v>TIAGO PAULO DOS SANTOS</v>
          </cell>
        </row>
        <row r="174">
          <cell r="C174" t="str">
            <v>CLAUDEMIR LUCAS DE OLIVEIRA 15608466829</v>
          </cell>
        </row>
        <row r="175">
          <cell r="C175" t="str">
            <v>ANTONIO EDUARDO FRAIDEIMBERZE 08320609844</v>
          </cell>
        </row>
        <row r="176">
          <cell r="C176" t="str">
            <v>DUTRA MAQUINAS COMERCIAL E TECNICA LTDA</v>
          </cell>
        </row>
        <row r="177">
          <cell r="C177" t="str">
            <v>ELVERSON LIMA CARDOSO</v>
          </cell>
        </row>
        <row r="178">
          <cell r="C178" t="str">
            <v>BRUNO DA COSTA SENO 38679944807</v>
          </cell>
        </row>
        <row r="179">
          <cell r="C179" t="str">
            <v>LUIZ CARLOS PARI 07572814867</v>
          </cell>
        </row>
        <row r="180">
          <cell r="C180" t="str">
            <v>DEBORA MOUTINHO ARAUJO 06456306671</v>
          </cell>
        </row>
        <row r="181">
          <cell r="C181" t="str">
            <v>CORB COMERCIO DE MATERIAIS ELETRICOS EIREL</v>
          </cell>
        </row>
        <row r="182">
          <cell r="C182" t="str">
            <v>SILVANA AGUIAR</v>
          </cell>
        </row>
        <row r="183">
          <cell r="C183" t="str">
            <v>MARCIA HONORATO DA SILVA</v>
          </cell>
        </row>
        <row r="184">
          <cell r="C184" t="str">
            <v>IVONEIDE GOMES DA SILVA DA CONCEICAO</v>
          </cell>
        </row>
        <row r="185">
          <cell r="C185" t="str">
            <v>RINA BRASIL SERVICOS TECNICOS LTDA (MATRIZ)</v>
          </cell>
        </row>
        <row r="186">
          <cell r="C186" t="str">
            <v>SDS IND. E COM LTDA</v>
          </cell>
        </row>
        <row r="187">
          <cell r="C187" t="str">
            <v>MAQUILOG GUINDASTE E TRANSPORTE EIRELI</v>
          </cell>
        </row>
        <row r="188">
          <cell r="C188" t="str">
            <v>VOLVO DO BRASIL VEICULOS LTDA</v>
          </cell>
        </row>
        <row r="189">
          <cell r="C189" t="str">
            <v>FILIPE GOLDNER REIS 36760361822</v>
          </cell>
        </row>
        <row r="190">
          <cell r="C190" t="str">
            <v>VAGNER ROBERTO DE LIMA</v>
          </cell>
        </row>
        <row r="191">
          <cell r="C191" t="str">
            <v>MAQUIGERAL ENERGIA INDUSTRIA E COMERCIO DE MAQUINAS LTDA</v>
          </cell>
        </row>
        <row r="192">
          <cell r="C192" t="str">
            <v>EDUARDO MARAFON DE PAOLI 32280272873</v>
          </cell>
        </row>
        <row r="193">
          <cell r="C193" t="str">
            <v>FELIPE SOARES PIRES</v>
          </cell>
        </row>
        <row r="194">
          <cell r="C194" t="str">
            <v>WILSON ROBERTO DE FREITAS</v>
          </cell>
        </row>
        <row r="195">
          <cell r="C195" t="str">
            <v>SECRETARIA DE ESTADO DA ECONOMIA</v>
          </cell>
        </row>
        <row r="196">
          <cell r="C196" t="str">
            <v>IZAC DOS SANTOS GAMA</v>
          </cell>
        </row>
        <row r="197">
          <cell r="C197" t="str">
            <v>ESPACIAL EMPRREND IMOB LTDA</v>
          </cell>
        </row>
        <row r="198">
          <cell r="C198" t="str">
            <v>CV MATERIAIS PARA CONSTRUCAO LTDA</v>
          </cell>
        </row>
        <row r="199">
          <cell r="C199" t="str">
            <v>EVOLUCAO METALURGICA LTDA</v>
          </cell>
        </row>
        <row r="200">
          <cell r="C200" t="str">
            <v>VALTER CINEZI ANTUNES 06372153890</v>
          </cell>
        </row>
        <row r="201">
          <cell r="C201" t="str">
            <v>RONALDO PIRES DE SOUZA 14242352867</v>
          </cell>
        </row>
        <row r="202">
          <cell r="C202" t="str">
            <v>REI DAS MANGUEIRAS MAQUINAS E EQUIPAMENTOS LTDA-ME</v>
          </cell>
        </row>
        <row r="203">
          <cell r="C203" t="str">
            <v>BRASPRESS TRANSPORTES URGENTES LTDA.</v>
          </cell>
        </row>
        <row r="204">
          <cell r="C204" t="str">
            <v>CONDOMINIO BELVEDERE RESIDENCIAL</v>
          </cell>
        </row>
        <row r="205">
          <cell r="C205" t="str">
            <v>IRRIGAR COMERCIO E SERVICOS EIRELI</v>
          </cell>
        </row>
        <row r="206">
          <cell r="C206" t="str">
            <v>NIOJA HOTEL LTDA</v>
          </cell>
        </row>
        <row r="207">
          <cell r="C207" t="str">
            <v>ROSANE SOUZA CAZINI 70712352953</v>
          </cell>
        </row>
        <row r="208">
          <cell r="C208" t="str">
            <v>CENTRAL DOS PARAFUSOS DE ITUMBIARA LTDA</v>
          </cell>
        </row>
        <row r="209">
          <cell r="C209" t="str">
            <v>HIGIPAPER DISTRIBUIDORA E COMERCIO LTDA</v>
          </cell>
        </row>
        <row r="210">
          <cell r="C210" t="str">
            <v>EQUATORIAL GOIAS DISTRIBUIDORA DE ENERGIA S/A</v>
          </cell>
        </row>
        <row r="211">
          <cell r="C211" t="str">
            <v>SOUZA, ARAUJO &amp; MELO EIRELI - ME</v>
          </cell>
        </row>
        <row r="212">
          <cell r="C212" t="str">
            <v>GAS MIRANDA LTDA</v>
          </cell>
        </row>
        <row r="213">
          <cell r="C213" t="str">
            <v>PAPELARIA MODELO LTDA</v>
          </cell>
        </row>
        <row r="214">
          <cell r="C214" t="str">
            <v>FPT INDUSTRIAL BRASIL LTDA.</v>
          </cell>
        </row>
        <row r="215">
          <cell r="C215" t="str">
            <v>JOAO BATISTA DE MORAIS 25593943168 - MEI</v>
          </cell>
        </row>
        <row r="216">
          <cell r="C216" t="str">
            <v>ACM UNIFORMES PROFISSIONAIS LTD EPP</v>
          </cell>
        </row>
        <row r="217">
          <cell r="C217" t="str">
            <v>GOIAS DISTRIBUIDORA DE ACUMULADORES LTDA</v>
          </cell>
        </row>
        <row r="218">
          <cell r="C218" t="str">
            <v>VARELLA VEICULOS PESADOS LTDA</v>
          </cell>
        </row>
        <row r="219">
          <cell r="C219" t="str">
            <v>BRASIL INFORMATICA LTDA - ME</v>
          </cell>
        </row>
        <row r="220">
          <cell r="C220" t="str">
            <v>NIJALMA PATRICIA MARINS ARAUJO</v>
          </cell>
        </row>
        <row r="221">
          <cell r="C221" t="str">
            <v>AILTON MARCELO NETO DE ARAUJO JUNIOR</v>
          </cell>
        </row>
        <row r="222">
          <cell r="C222" t="str">
            <v>POTENCIAL ELETRICA E HIDRAULICA LTDA</v>
          </cell>
        </row>
        <row r="223">
          <cell r="C223" t="str">
            <v>ALERTA SERVICOS LTDA</v>
          </cell>
        </row>
        <row r="224">
          <cell r="C224" t="str">
            <v>LAIANE MENDES CAMARGO</v>
          </cell>
        </row>
        <row r="225">
          <cell r="C225" t="str">
            <v>PNEUS VISA LTDA</v>
          </cell>
        </row>
        <row r="226">
          <cell r="C226" t="str">
            <v>EVOLUCAO SERVICOS EIRELLI -ME</v>
          </cell>
        </row>
        <row r="227">
          <cell r="C227" t="str">
            <v>VASCONCELOS E RIBEIRO COMERCIO LTDA</v>
          </cell>
        </row>
        <row r="228">
          <cell r="C228" t="str">
            <v>FPT INDUSTRIAL BRASIL LTDA.</v>
          </cell>
        </row>
        <row r="229">
          <cell r="C229" t="str">
            <v>ITUMBIARA PALACE HOTEL EIRELI</v>
          </cell>
        </row>
        <row r="230">
          <cell r="C230" t="str">
            <v>ALFADOOR LTDA - ME</v>
          </cell>
        </row>
        <row r="231">
          <cell r="C231" t="str">
            <v>MUNICIPIO DE ITUMBIARA</v>
          </cell>
        </row>
        <row r="232">
          <cell r="C232" t="str">
            <v>CREA-GO, CONS. REG. ENGENHARIA E AGRONOMIA DE GOIAS</v>
          </cell>
        </row>
        <row r="233">
          <cell r="C233" t="str">
            <v>NOVA IMPERIAL LTDA ME</v>
          </cell>
        </row>
        <row r="234">
          <cell r="C234" t="str">
            <v>TINTAS MC LTDA - LJ 147</v>
          </cell>
        </row>
        <row r="235">
          <cell r="C235" t="str">
            <v>MAGDA MARGARETH MENARDI</v>
          </cell>
        </row>
        <row r="236">
          <cell r="C236" t="str">
            <v>REI DO OLEO LEVES E PESADOS TABOAO LTDA</v>
          </cell>
        </row>
        <row r="237">
          <cell r="C237" t="str">
            <v>TRIVALE INSTITUICAO DE PAGAMENTO LTDA</v>
          </cell>
        </row>
        <row r="238">
          <cell r="C238" t="str">
            <v>REI DAS MAQUINAS E MANUT. EQUIP LTDA - ME</v>
          </cell>
        </row>
        <row r="239">
          <cell r="C239" t="str">
            <v>ACO FORT FERRO LTDA</v>
          </cell>
        </row>
        <row r="240">
          <cell r="C240" t="str">
            <v>UNIMED REGIONAL SUL GOIAS COOPERATIVA DE TRABALHO MEDICO</v>
          </cell>
        </row>
        <row r="241">
          <cell r="C241" t="str">
            <v>CRISTIANO FRANCISCO DA SILVA</v>
          </cell>
        </row>
        <row r="242">
          <cell r="C242" t="str">
            <v>PANIFICADORA PONTO DO SABOR LTDA</v>
          </cell>
        </row>
        <row r="243">
          <cell r="C243" t="str">
            <v>LC ENCOMENDAS E ARGAS LTDA</v>
          </cell>
        </row>
        <row r="244">
          <cell r="C244" t="str">
            <v>AUTO ELETRICA 1.133 DO MELO LTDA</v>
          </cell>
        </row>
        <row r="245">
          <cell r="C245" t="str">
            <v>VIACABOS CONDUTORES ELETRICOS LTDA</v>
          </cell>
        </row>
        <row r="246">
          <cell r="C246" t="str">
            <v>GRID GERADORES E LOCACAO LTDA</v>
          </cell>
        </row>
        <row r="247">
          <cell r="C247" t="str">
            <v>FUNDO ESPECIAL DE REEQUIPAMENTO DO CORPO DE BOMBEIROS DE ITUMBIARA</v>
          </cell>
        </row>
        <row r="248">
          <cell r="C248" t="str">
            <v>VINICIUS PEREIRA FURLAN</v>
          </cell>
        </row>
        <row r="249">
          <cell r="C249" t="str">
            <v>LUIS HUMBERTO COSTA JUNIOR LTDA - O SEU VERDURAO</v>
          </cell>
        </row>
        <row r="250">
          <cell r="C250" t="str">
            <v>WAGNER FAUSTINO ALVES 05006486627</v>
          </cell>
        </row>
        <row r="251">
          <cell r="C251" t="str">
            <v>HUGO FELIPE LAMEIRA RELVAS APOIO ADMINISTRATIVO LTDA</v>
          </cell>
        </row>
        <row r="252">
          <cell r="C252" t="str">
            <v>MIRIA PEREIRA ASSESSORIA ADMINISTRATIVA</v>
          </cell>
        </row>
        <row r="253">
          <cell r="C253" t="str">
            <v>GOIAS TRIBUNAL DE JUSTICA DO ESTADO DE G</v>
          </cell>
        </row>
        <row r="254">
          <cell r="C254" t="str">
            <v>AUTO RESGATE UBERDIESEL LTDA</v>
          </cell>
        </row>
        <row r="255">
          <cell r="C255" t="str">
            <v>G3 TECNOLOGIA LTDA</v>
          </cell>
        </row>
        <row r="256">
          <cell r="C256" t="str">
            <v>MEDICAO SOLUCOES METROLOGICA INTEGRADA LTDA</v>
          </cell>
        </row>
        <row r="257">
          <cell r="C257" t="str">
            <v>AUTOCAR DISTRIBUIDORA DE AUTO PECAS LTDA</v>
          </cell>
        </row>
        <row r="258">
          <cell r="C258" t="str">
            <v>RODONAVES TRANSPORTES E ENCOMENDAS LTDA</v>
          </cell>
        </row>
        <row r="259">
          <cell r="C259" t="str">
            <v>BODIPASA BOMBAS DIESEL PAULISTA LTDA</v>
          </cell>
        </row>
        <row r="260">
          <cell r="C260" t="str">
            <v>JOAO BATISTA DE SOUZA DIAS 13442963869</v>
          </cell>
        </row>
        <row r="261">
          <cell r="C261" t="str">
            <v>SECRETARIA DA FAZENDA DO ESTADO DE SAO PAULO</v>
          </cell>
        </row>
        <row r="262">
          <cell r="C262" t="str">
            <v>153 AUTO PECAS LTDA</v>
          </cell>
        </row>
        <row r="263">
          <cell r="C263" t="str">
            <v>A REGIONAL FILTROS LTDA ME</v>
          </cell>
        </row>
        <row r="264">
          <cell r="C264" t="str">
            <v>MARCO ANTONIO DE MORAIS RAIMUNDO</v>
          </cell>
        </row>
        <row r="265">
          <cell r="C265" t="str">
            <v>CARLOS MANOEL DE CARVALHO</v>
          </cell>
        </row>
        <row r="266">
          <cell r="C266" t="str">
            <v>BANCO COOPERATIVO SICOOB S.A.</v>
          </cell>
        </row>
        <row r="267">
          <cell r="C267" t="str">
            <v>MERCADOLIVRE.COM ATIVIDADES DE INTERNET LTDA</v>
          </cell>
        </row>
        <row r="268">
          <cell r="C268" t="str">
            <v>SERVICO SOCIAL DA INDUSTRIA SESI</v>
          </cell>
        </row>
        <row r="269">
          <cell r="C269" t="str">
            <v>HOSTGATOR BRASIL LTDA.</v>
          </cell>
        </row>
        <row r="270">
          <cell r="C270" t="str">
            <v>MERCADOCAR MERCANTIL DE PECAS LTDA</v>
          </cell>
        </row>
        <row r="271">
          <cell r="C271" t="str">
            <v>POTTENCIAL SEGURADORA S.A.</v>
          </cell>
        </row>
        <row r="272">
          <cell r="C272" t="str">
            <v>RDF - FUNDO DE INVESTIMENTO EM DIREITOS CREDITORIOS</v>
          </cell>
        </row>
        <row r="273">
          <cell r="C273" t="str">
            <v>VOX RURAL PRODUCOES AUDIOVISUAIS S/S LTDA.</v>
          </cell>
        </row>
        <row r="274">
          <cell r="C274" t="str">
            <v>ITULUB ITUMBIARA LUBRIFICANTES LTDA</v>
          </cell>
        </row>
        <row r="275">
          <cell r="C275" t="str">
            <v>L.L. PAPELARIA LTDA</v>
          </cell>
        </row>
        <row r="276">
          <cell r="C276" t="str">
            <v>ORIGINAL LUBRIFICANTES LTDA</v>
          </cell>
        </row>
        <row r="277">
          <cell r="C277" t="str">
            <v>LUIZ ROBERTO BORGES ME - MIGUEL AUTO CAR</v>
          </cell>
        </row>
        <row r="278">
          <cell r="C278" t="str">
            <v>TECKMAN ENGENHARIA E CONSULTORIA LTDA</v>
          </cell>
        </row>
        <row r="279">
          <cell r="C279" t="str">
            <v>50.902.810 DOKTOR SILVA FERREIRA SOUSA</v>
          </cell>
        </row>
        <row r="280">
          <cell r="C280" t="str">
            <v>TELEFONICA CLOUD E TECNOLOGIA DO BRASIL S.A.</v>
          </cell>
        </row>
        <row r="281">
          <cell r="C281" t="str">
            <v>LAVORWASH BRASIL IND COMERCIAL LT</v>
          </cell>
        </row>
        <row r="282">
          <cell r="C282" t="str">
            <v>49.829.892 DIEGO ARANTES VIEIRA</v>
          </cell>
        </row>
        <row r="283">
          <cell r="C283" t="str">
            <v>51.196.635 PHELIPE SILVA COSTA FIGUEIREDO</v>
          </cell>
        </row>
        <row r="284">
          <cell r="C284" t="str">
            <v>SEM PARAR INSTITUICAO DE PAGAMENTO LTDA</v>
          </cell>
        </row>
        <row r="285">
          <cell r="C285" t="str">
            <v>ALVES E MELO SERVICOS DE ENGENHARIA LTDA</v>
          </cell>
        </row>
        <row r="286">
          <cell r="C286" t="str">
            <v>M.D. COMERCIO DE LUBRIFICANTES LTDA</v>
          </cell>
        </row>
        <row r="287">
          <cell r="C287" t="str">
            <v>RENATO GALERA MARQUES 22558510835</v>
          </cell>
        </row>
        <row r="288">
          <cell r="C288" t="str">
            <v>49.643.681 HELICRIS MARQUES</v>
          </cell>
        </row>
        <row r="289">
          <cell r="C289" t="str">
            <v>LEPE COMERCIO DE BATERIAS LTDA ME</v>
          </cell>
        </row>
        <row r="290">
          <cell r="C290" t="str">
            <v>ARTE MEDICA - DIAGNOSTICOS LTDA</v>
          </cell>
        </row>
        <row r="291">
          <cell r="C291" t="str">
            <v>ONDAS SONORAS REVESTIMENTO ACUSTICO LTDA</v>
          </cell>
        </row>
        <row r="292">
          <cell r="C292" t="str">
            <v>CONEXAO TELEMATICA LTDA</v>
          </cell>
        </row>
        <row r="293">
          <cell r="C293" t="str">
            <v>OXYGASES INDUSTRIAIS E MEDICINAIS LTDA</v>
          </cell>
        </row>
        <row r="294">
          <cell r="C294" t="str">
            <v>PLANTAO BOMBAS INJETORAS LTDA</v>
          </cell>
        </row>
        <row r="295">
          <cell r="C295" t="str">
            <v>GABRIEL OLIVEIRA FONTES DOS SANTOS</v>
          </cell>
        </row>
        <row r="296">
          <cell r="C296" t="str">
            <v>ALENE CRISTINA SANTANA DE ABREU</v>
          </cell>
        </row>
        <row r="297">
          <cell r="C297" t="str">
            <v>52.836.247 KAMILLA VIEIRA PAMPLONA</v>
          </cell>
        </row>
        <row r="298">
          <cell r="C298" t="str">
            <v>ESTADO DE SAO PAULO</v>
          </cell>
        </row>
        <row r="299">
          <cell r="C299" t="str">
            <v>CNX TELECOMUNICACOES LTDA</v>
          </cell>
        </row>
        <row r="300">
          <cell r="C300" t="str">
            <v>53.135.369 SHEILA RIBEIRO ARRUDA</v>
          </cell>
        </row>
        <row r="301">
          <cell r="C301" t="str">
            <v>ALEXANDRE DA SILVA ARANTES</v>
          </cell>
        </row>
        <row r="302">
          <cell r="C302" t="str">
            <v>MARINALVA ANGELIM DA SILVA</v>
          </cell>
        </row>
        <row r="303">
          <cell r="C303" t="str">
            <v>CEO - CENTRO DE EDUCACAO OCUPACIONAL LTDA</v>
          </cell>
        </row>
        <row r="304">
          <cell r="C304" t="str">
            <v>AUDIOMED-MEDICINA DO TRAB.AUDIOMETRIA FONOTERAPIA LTDA</v>
          </cell>
        </row>
        <row r="305">
          <cell r="C305" t="str">
            <v>TRIBUNAL REGIONAL DO TRABALHO DA 2A REGIAO</v>
          </cell>
        </row>
        <row r="306">
          <cell r="C306" t="str">
            <v>BOA VISTA SERVICOS S.A.</v>
          </cell>
        </row>
        <row r="307">
          <cell r="C307" t="str">
            <v>GOVERNO ESTADO DE SAO PAULO LTDA</v>
          </cell>
        </row>
        <row r="308">
          <cell r="C308" t="str">
            <v>EDUARDO ALVES DOS SANTOS</v>
          </cell>
        </row>
        <row r="309">
          <cell r="C309" t="str">
            <v>ROBSON LUIZ SILVA EPP - HARAS TECIDOS</v>
          </cell>
        </row>
        <row r="310">
          <cell r="C310" t="str">
            <v>EXEMPLAR SP DESCARTAVEIS LTDA</v>
          </cell>
        </row>
        <row r="311">
          <cell r="C311" t="str">
            <v>VANIA TAMMERIK I. DA SILVA - SERVICOS DE ENGENHARIA</v>
          </cell>
        </row>
        <row r="312">
          <cell r="C312" t="str">
            <v>POLO VISUAL COM. MAT. SERIG. E COM. VISUAL LTDA ME</v>
          </cell>
        </row>
        <row r="313">
          <cell r="C313" t="str">
            <v>MASTER PLASTICO INDUSTRIA E COMERCIO LTDA</v>
          </cell>
        </row>
        <row r="314">
          <cell r="C314" t="str">
            <v>ALR AUTOMACAO INDUSTRIAL</v>
          </cell>
        </row>
        <row r="315">
          <cell r="C315" t="str">
            <v>DIVINO ALVES DE BRITO</v>
          </cell>
        </row>
        <row r="316">
          <cell r="C316" t="str">
            <v>BRASPRESS TRANSPORTES URGENTES LTDA</v>
          </cell>
        </row>
        <row r="317">
          <cell r="C317" t="str">
            <v>SANTILLI GESTAO DE BENS LTDA</v>
          </cell>
        </row>
        <row r="318">
          <cell r="C318" t="str">
            <v>54.401.780 YAN CABRAL SANTOS</v>
          </cell>
        </row>
        <row r="319">
          <cell r="C319" t="str">
            <v>DANIELA ALMEIDA DE CASTRO</v>
          </cell>
        </row>
        <row r="320">
          <cell r="C320" t="str">
            <v>EMBRASTEC INDUSTRIA.COM.EQUIP.ELETRONICOS LTDA</v>
          </cell>
        </row>
        <row r="321">
          <cell r="C321" t="str">
            <v>ALLPARK EMPREENDIMENTOS, PARTICIPACOES E SERVICOS S.A.</v>
          </cell>
        </row>
        <row r="322">
          <cell r="C322" t="str">
            <v>NEWE SEGUROS S.A.</v>
          </cell>
        </row>
        <row r="323">
          <cell r="C323" t="str">
            <v>ATEM MEDICINA OCUPACIONAL E SEGURANCA DO TRABALHO LTDA</v>
          </cell>
        </row>
        <row r="324">
          <cell r="C324" t="str">
            <v>ANDERSON VENANCIO DA SILVA 30743059832</v>
          </cell>
        </row>
        <row r="325">
          <cell r="C325" t="str">
            <v>MURARA SOLUCOES EM ENERGIA LTDA</v>
          </cell>
        </row>
        <row r="326">
          <cell r="C326" t="str">
            <v>ASSOCIACAO DOS USUARIOS DO SISTEMA DE TELECOMUNICACOES E AFINS DO CENTRO EMPRESA</v>
          </cell>
        </row>
        <row r="327">
          <cell r="C327" t="str">
            <v>GG DE OLIVEIRA SOLUCOES E SERVICOS LTDA</v>
          </cell>
        </row>
        <row r="328">
          <cell r="C328" t="str">
            <v>JOAO XAVIER DA SILVA</v>
          </cell>
        </row>
        <row r="329">
          <cell r="C329" t="str">
            <v>ELEVA CONSULT LTDA</v>
          </cell>
        </row>
        <row r="330">
          <cell r="C330" t="str">
            <v>BRASPRESS TRANSPORTES URGENTES LTDA</v>
          </cell>
        </row>
        <row r="331">
          <cell r="C331" t="str">
            <v>CONDOMINIO CENTRO EMPRESARIAL DE SAO PAULO</v>
          </cell>
        </row>
        <row r="332">
          <cell r="C332" t="str">
            <v>R.A. SOLUCOES EM T.I. LTDA</v>
          </cell>
        </row>
        <row r="333">
          <cell r="C333" t="str">
            <v>J NEVES COMERCIO DE PECAS E EQUIPAMENTOS LTDA</v>
          </cell>
        </row>
        <row r="334">
          <cell r="C334" t="str">
            <v>55.252.115 DANIELA ALMEIDA DE CASTRO</v>
          </cell>
        </row>
        <row r="335">
          <cell r="C335" t="str">
            <v>ALR ELETRICA LTDA</v>
          </cell>
        </row>
        <row r="336">
          <cell r="C336" t="str">
            <v>FABIO SERGIO DE MOSSI - NEGOCIOS IMOBILIARIOS</v>
          </cell>
        </row>
        <row r="337">
          <cell r="C337" t="str">
            <v>CLIMAX MATERIAIS ELETRICOS E VARIEDADES LTDA</v>
          </cell>
        </row>
        <row r="338">
          <cell r="C338" t="str">
            <v>FABIO FOSCHINI ROGER DE ALMEIDA</v>
          </cell>
        </row>
        <row r="339">
          <cell r="C339" t="str">
            <v>BRASPRESS TRANSPORTES URGENTES LTDA</v>
          </cell>
        </row>
        <row r="340">
          <cell r="C340" t="str">
            <v>CONDOMINIO EDIFICIO VALERIA</v>
          </cell>
        </row>
        <row r="341">
          <cell r="C341" t="str">
            <v>55.366.338 FABIO FOSCHINI ROGER DE ALMEIDA</v>
          </cell>
        </row>
        <row r="342">
          <cell r="C342" t="str">
            <v>SOTREQ S/A</v>
          </cell>
        </row>
        <row r="343">
          <cell r="C343" t="str">
            <v>MERCHANT COBRANCAS LTDA</v>
          </cell>
        </row>
        <row r="344">
          <cell r="C344" t="str">
            <v>55.536.583 ANDREI MARCAL DE OLIVEIRA</v>
          </cell>
        </row>
        <row r="345">
          <cell r="C345" t="str">
            <v>MACIEL IND E COMERCIO DE PECAS PARA AUTOS LTDA</v>
          </cell>
        </row>
        <row r="346">
          <cell r="C346" t="str">
            <v>BRASPRESS TRANSPORTES URGENTES LTDA</v>
          </cell>
        </row>
        <row r="347">
          <cell r="C347" t="str">
            <v>22.073.330 CLEBER SILVA DE MENDONCA</v>
          </cell>
        </row>
        <row r="348">
          <cell r="C348" t="str">
            <v>PANAMBY EMPREENDIMENTOS E PARTICIPACOES LTDA</v>
          </cell>
        </row>
        <row r="349">
          <cell r="C349" t="str">
            <v>MIDIA R3 SUPRIMENTOS PARA COMUNICACAO VISUAL LTDA ME</v>
          </cell>
        </row>
        <row r="350">
          <cell r="C350" t="str">
            <v>BODIPASA BOMBAS DIESEL PAULISTA LTDA</v>
          </cell>
        </row>
        <row r="351">
          <cell r="C351" t="str">
            <v>IRMAOS ALCANTARA E CIA LTDA</v>
          </cell>
        </row>
        <row r="352">
          <cell r="C352" t="str">
            <v>CD TINTAS E FERRAGENS LTDA</v>
          </cell>
        </row>
        <row r="353">
          <cell r="C353" t="str">
            <v>ATACADAO BATERIAS LTDA</v>
          </cell>
        </row>
        <row r="354">
          <cell r="C354" t="str">
            <v>NELIAS LEMES CONTABILIDADE LTDA</v>
          </cell>
        </row>
        <row r="355">
          <cell r="C355" t="str">
            <v>VIA AUTO ELETRICA LTDA-ME</v>
          </cell>
        </row>
        <row r="356">
          <cell r="C356" t="str">
            <v>LEAL E LEAL ADVOGADOS ASSOCIADOS S/C</v>
          </cell>
        </row>
        <row r="357">
          <cell r="C357" t="str">
            <v>RDR AUTO PECAS LTDA</v>
          </cell>
        </row>
        <row r="358">
          <cell r="C358" t="str">
            <v>UNIODONTO DO SUL GOIANO COOPERATIVA ODONTOLOGICA</v>
          </cell>
        </row>
        <row r="359">
          <cell r="C359" t="str">
            <v>LUCIANA FERREIRA ANDREATTI DOS SANTOS 22000535844</v>
          </cell>
        </row>
        <row r="360">
          <cell r="C360" t="str">
            <v>56.505.060 ADRIANA MARTINS RODRIGUES</v>
          </cell>
        </row>
        <row r="361">
          <cell r="C361" t="str">
            <v>DIEGO SILVA NASCIMENTO 22901707807</v>
          </cell>
        </row>
        <row r="362">
          <cell r="C362" t="str">
            <v>LIDER TRANSPORTES</v>
          </cell>
        </row>
        <row r="363">
          <cell r="C363" t="str">
            <v>AEROFLEXIVEIS SOLUCOES INDUSTRIAIS LTDA</v>
          </cell>
        </row>
        <row r="364">
          <cell r="C364" t="str">
            <v>HOTEL PALMARES LTDA</v>
          </cell>
        </row>
        <row r="365">
          <cell r="C365" t="str">
            <v>MARCIO DE CARVALHO SILVEIRA 05634831725</v>
          </cell>
        </row>
        <row r="366">
          <cell r="C366" t="str">
            <v>DIBBERN SOCIEDADE DE ADVOGADOS</v>
          </cell>
        </row>
        <row r="367">
          <cell r="C367" t="str">
            <v>57.410.710 THIAGO MARTINS LOPES</v>
          </cell>
        </row>
        <row r="368">
          <cell r="C368" t="str">
            <v>RICK- CONSULTORIA EMPRESARIAL EIRELI</v>
          </cell>
        </row>
        <row r="369">
          <cell r="C369" t="str">
            <v>MAQNELSON AGRICOLA LTDA</v>
          </cell>
        </row>
        <row r="370">
          <cell r="C370" t="str">
            <v>57.503.128 LAYANA CRISTINA RODRIGUES SANTOS</v>
          </cell>
        </row>
        <row r="371">
          <cell r="C371" t="str">
            <v>57.601.432 LUANA HELENA CAVALHEIRO</v>
          </cell>
        </row>
        <row r="372">
          <cell r="C372" t="str">
            <v>57.531.595 LUANNE MESCOUTO FERREIRA</v>
          </cell>
        </row>
        <row r="373">
          <cell r="C373" t="str">
            <v>ENZO GABELLINI LEONEL ALVES 06022412609</v>
          </cell>
        </row>
        <row r="374">
          <cell r="C374" t="str">
            <v>57.784.031 MATEUS DA SILVA RODRIGUES</v>
          </cell>
        </row>
        <row r="375">
          <cell r="C375" t="str">
            <v>ROBERTO MACHADO AZEVEDO DA SILVA</v>
          </cell>
        </row>
        <row r="376">
          <cell r="C376" t="str">
            <v>CARLOSMAR SANTANA DE OLIVEIRA</v>
          </cell>
        </row>
        <row r="377">
          <cell r="C377" t="str">
            <v>ODAIR JOSE FERREIRA</v>
          </cell>
        </row>
        <row r="378">
          <cell r="C378" t="str">
            <v>IP ISOLANTES TERMICOS LTDA</v>
          </cell>
        </row>
        <row r="379">
          <cell r="C379" t="str">
            <v>ENILSON CAMARGO</v>
          </cell>
        </row>
        <row r="380">
          <cell r="C380" t="str">
            <v>HERBERT FERRARI ARTICO</v>
          </cell>
        </row>
        <row r="381">
          <cell r="C381" t="str">
            <v>JADER DE SOUZA</v>
          </cell>
        </row>
        <row r="382">
          <cell r="C382" t="str">
            <v>WAGNER DANGEBEL</v>
          </cell>
        </row>
        <row r="383">
          <cell r="C383" t="str">
            <v>RAPHISA SERVICOS DE COBRANCA LTDA</v>
          </cell>
        </row>
        <row r="384">
          <cell r="C384" t="str">
            <v>TRIBUNAL DA JUSTICA DO ESTADO DE MINAS GERAIS</v>
          </cell>
        </row>
        <row r="385">
          <cell r="C385" t="str">
            <v>SILVANA BALARDE NOGUEIRA DA SILVA</v>
          </cell>
        </row>
        <row r="386">
          <cell r="C386" t="str">
            <v>MF INDUSTRIA LTDA</v>
          </cell>
        </row>
        <row r="387">
          <cell r="C387" t="str">
            <v>CIELO S.A INSTITUICAO DE PAGEMNTO</v>
          </cell>
        </row>
        <row r="388">
          <cell r="C388" t="str">
            <v>58.044.898 LORETO SALAFIA NETO</v>
          </cell>
        </row>
        <row r="389">
          <cell r="C389" t="str">
            <v>ALEXANDRE DE JESUS SILVA</v>
          </cell>
        </row>
        <row r="390">
          <cell r="C390" t="str">
            <v>LORETO SALAFIA NETO</v>
          </cell>
        </row>
        <row r="391">
          <cell r="C391" t="str">
            <v>RONILDO AFONSO MACIEL</v>
          </cell>
        </row>
        <row r="392">
          <cell r="C392" t="str">
            <v>VENEZA PALACE LTDA</v>
          </cell>
        </row>
        <row r="393">
          <cell r="C393" t="str">
            <v>BUJAO DO CARTER AUTO CENTER LTDA</v>
          </cell>
        </row>
        <row r="394">
          <cell r="C394" t="str">
            <v>CIKALA COMERCIO E SERVICOS LTDA</v>
          </cell>
        </row>
        <row r="395">
          <cell r="C395" t="str">
            <v>BORRACHAS CAMBUCI LTDA</v>
          </cell>
        </row>
        <row r="396">
          <cell r="C396" t="str">
            <v>EMPRESA BRASILEIRA DE BENEFICIOS E PAGAMENTOS INSTITUICAO DE PGTO LTDA</v>
          </cell>
        </row>
        <row r="397">
          <cell r="C397" t="str">
            <v>BRASPRESS TRANSPORTES URGENTES LTDA</v>
          </cell>
        </row>
        <row r="398">
          <cell r="C398" t="str">
            <v>PRATASUL COMERCIO E SERVICOS LTDA</v>
          </cell>
        </row>
        <row r="399">
          <cell r="C399" t="str">
            <v>CMM COMERCIO E SERVICO EIRELI</v>
          </cell>
        </row>
        <row r="400">
          <cell r="C400" t="str">
            <v>LM TECH INDUSTRIA E COMERCIO DE ESPUMAS LTDA</v>
          </cell>
        </row>
        <row r="401">
          <cell r="C401" t="str">
            <v>QUARK TECNOLOGIA EM GESTAO DE PESSOAS LTDA</v>
          </cell>
        </row>
        <row r="402">
          <cell r="C402" t="str">
            <v>CELSO LUIZ DE OLIVEIRA</v>
          </cell>
        </row>
        <row r="403">
          <cell r="C403" t="str">
            <v>STARS BANK FUNDO DE INVESTIMENTO EM DIREITOS CREDITORIOS</v>
          </cell>
        </row>
        <row r="404">
          <cell r="C404" t="str">
            <v>LEROY MERLIN COMPANHIA BRASILEIRA DE BRICOLAGEM</v>
          </cell>
        </row>
        <row r="405">
          <cell r="C405" t="str">
            <v>TRATORBEL COMERCIO E IMPORTACAO LTDA</v>
          </cell>
        </row>
        <row r="406">
          <cell r="C406" t="str">
            <v>SIDA - SOCIEDADE ITUMBIARENSE DE DRAGAGEM E AREIA LTDA</v>
          </cell>
        </row>
        <row r="407">
          <cell r="C407" t="str">
            <v>GENSET BRASIL LTDA</v>
          </cell>
        </row>
        <row r="408">
          <cell r="C408" t="str">
            <v>S T EMPREENDIMENTOS E CONSULTORIA</v>
          </cell>
        </row>
        <row r="409">
          <cell r="C409" t="str">
            <v>EXTRA PNEUS LTDA - FILIAL</v>
          </cell>
        </row>
        <row r="410">
          <cell r="C410" t="str">
            <v>STARS BANK FUNDO DE INVESTIMENTO EM DIREITOS CREDITORIOS</v>
          </cell>
        </row>
        <row r="411">
          <cell r="C411" t="str">
            <v>MAURICIO CESAR</v>
          </cell>
        </row>
        <row r="412">
          <cell r="C412" t="str">
            <v>PRIME HOTEL LTDA</v>
          </cell>
        </row>
        <row r="413">
          <cell r="C413" t="str">
            <v>AUVO TECNOLOGIA S.A.</v>
          </cell>
        </row>
        <row r="414">
          <cell r="C414" t="str">
            <v>RD MAQUINAS E EQUIPAMENTOS INDUSTRIAIS LTDA</v>
          </cell>
        </row>
        <row r="415">
          <cell r="C415" t="str">
            <v>JG NET SERVICOS DE TELECOMUNICACOES LTDA</v>
          </cell>
        </row>
        <row r="416">
          <cell r="C416" t="str">
            <v>59.310.871 ARLEI GONCALVES DE LIMA</v>
          </cell>
        </row>
        <row r="417">
          <cell r="C417" t="str">
            <v>45.191.829 DOUGLAS BERNARDO RIBEIRO</v>
          </cell>
        </row>
        <row r="418">
          <cell r="C418" t="str">
            <v>FABIANE ALVES ASSESSORIA CONTABIL LTDA</v>
          </cell>
        </row>
        <row r="419">
          <cell r="C419" t="str">
            <v>38.207.342 LUIZ FERNANDO ANTENOR</v>
          </cell>
        </row>
        <row r="420">
          <cell r="C420" t="str">
            <v>59.307.271 MARCOS ANTUNES TRIVELIN</v>
          </cell>
        </row>
        <row r="421">
          <cell r="C421" t="str">
            <v>SUPREMO LUBRIFICANTES</v>
          </cell>
        </row>
        <row r="422">
          <cell r="C422" t="str">
            <v>JETTCOM TELECOMUNICACOES LTDA</v>
          </cell>
        </row>
        <row r="423">
          <cell r="C423" t="str">
            <v>SECRETARIA DE ESTADO DE ALAGOAS</v>
          </cell>
        </row>
        <row r="424">
          <cell r="C424" t="str">
            <v>FLAVIA FARIA DA SILVA</v>
          </cell>
        </row>
        <row r="425">
          <cell r="C425" t="str">
            <v>FABIO FERREIRA SANTOS</v>
          </cell>
        </row>
        <row r="426">
          <cell r="C426" t="str">
            <v>3 TABELIAO DE PROTESTO DE LETRAS E TITULOS</v>
          </cell>
        </row>
        <row r="427">
          <cell r="C427" t="str">
            <v>TRIANGULO REMOCOES LTDA</v>
          </cell>
        </row>
        <row r="428">
          <cell r="C428" t="str">
            <v>59.938.436 VANESSA AMARAL DEZERTO</v>
          </cell>
        </row>
        <row r="429">
          <cell r="C429" t="str">
            <v>59.977.735 PAULO HENRIQUE DOS SANTOS SILVA</v>
          </cell>
        </row>
        <row r="430">
          <cell r="C430" t="str">
            <v>KAJAL COMERCIO DE ULTILIDADES DOMESTICAS EIRELI</v>
          </cell>
        </row>
        <row r="431">
          <cell r="C431" t="str">
            <v>KALUNGA SA</v>
          </cell>
        </row>
        <row r="432">
          <cell r="C432" t="str">
            <v>CARTORIO PRIVATIVO DE REGISTRO DE PROTESTO COMARCA DE IRETAMA - PR.</v>
          </cell>
        </row>
        <row r="433">
          <cell r="C433" t="str">
            <v>MXR DO BRASIL COMERCIO E MANUTENCAO</v>
          </cell>
        </row>
        <row r="434">
          <cell r="C434" t="str">
            <v>RM PECAS E MAQUINAS LTDA</v>
          </cell>
        </row>
        <row r="435">
          <cell r="C435" t="str">
            <v>MFL ACESSORIOS LTDA</v>
          </cell>
        </row>
        <row r="436">
          <cell r="C436" t="str">
            <v>SO PARABRISAS COMERCIO E SERVICOS LTDA</v>
          </cell>
        </row>
        <row r="437">
          <cell r="C437" t="str">
            <v>AMIL ASSISTENCIA MEDICA INTERNACIONAL</v>
          </cell>
        </row>
        <row r="438">
          <cell r="C438" t="str">
            <v>LUIZ CLAUDIO P DA CUNHA</v>
          </cell>
        </row>
        <row r="439">
          <cell r="C439" t="str">
            <v>MAKFER TEMPRACAR COMERCIO DE FERRAMENTAS E PECAS AUTOMOTIVAS LTDA</v>
          </cell>
        </row>
        <row r="440">
          <cell r="C440" t="str">
            <v>MFL ACESSORIOS LTDA</v>
          </cell>
        </row>
        <row r="441">
          <cell r="C441" t="str">
            <v>POLI FILTRO INDUSTRIA E COMERCIO DE PECAS PARA AUTOS LTDA</v>
          </cell>
        </row>
        <row r="442">
          <cell r="C442" t="str">
            <v>OUTLET DE TINTAS LTDA</v>
          </cell>
        </row>
        <row r="443">
          <cell r="C443" t="str">
            <v>JMS BATERIAS  LTDA</v>
          </cell>
        </row>
        <row r="444">
          <cell r="C444" t="str">
            <v>NUCLEO SAUDE MEDICINA E SEGURANCA DO TRABALHO</v>
          </cell>
        </row>
        <row r="445">
          <cell r="C445" t="str">
            <v>RESGATE CLINICA DE MEDICINA E SEGURANCA DO TRABALHO E PRESTACAO DE SERVICOS MEDI</v>
          </cell>
        </row>
        <row r="446">
          <cell r="C446" t="str">
            <v>ZAP GRAFICA ONLINE LTDA</v>
          </cell>
        </row>
        <row r="447">
          <cell r="C447" t="str">
            <v>CONCEITO AUTOMOTIVE SERVICES LTDA</v>
          </cell>
        </row>
        <row r="448">
          <cell r="C448" t="str">
            <v>SECRETARIA DE ESTADO DO CEARA</v>
          </cell>
        </row>
        <row r="449">
          <cell r="C449" t="str">
            <v>MULTIFILTROS COMERCIO DE FILTROS LTDA</v>
          </cell>
        </row>
        <row r="450">
          <cell r="C450" t="str">
            <v>BODIPASA BOMBAS DIESEL PAULISTA LTDA</v>
          </cell>
        </row>
        <row r="451">
          <cell r="C451" t="str">
            <v>FRIGELAR COMERCIO E INDUSTRIA LTDA</v>
          </cell>
        </row>
        <row r="452">
          <cell r="C452" t="str">
            <v>EURODIESEL COMERCIO E PECAS LTDA</v>
          </cell>
        </row>
        <row r="453">
          <cell r="C453" t="str">
            <v>BACKES INFORMATICA SOLUCOES EM TECNOLOGIA LTDA</v>
          </cell>
        </row>
        <row r="454">
          <cell r="C454" t="str">
            <v>MAIS SOLUCOES INDUSTRIAIS S.A</v>
          </cell>
        </row>
        <row r="455">
          <cell r="C455" t="str">
            <v>SWISS RE CORPORATE SOLUTIONS BRASIL SEGUROS S.A.</v>
          </cell>
        </row>
        <row r="456">
          <cell r="C456" t="str">
            <v>CURIPECAS COMERCIO DE PECAS E TRATORES</v>
          </cell>
        </row>
        <row r="457">
          <cell r="C457" t="str">
            <v>VALERIA RODOLFO DE SOUZA MELLO</v>
          </cell>
        </row>
        <row r="458">
          <cell r="C458" t="str">
            <v>A B C PNEUS LTDA -</v>
          </cell>
        </row>
        <row r="459">
          <cell r="C459" t="str">
            <v>MAYSA PAULO PEREIRA DA SILVA</v>
          </cell>
        </row>
        <row r="460">
          <cell r="C460" t="str">
            <v>KLAR CONSULTORIA EM GESTAO LTDA</v>
          </cell>
        </row>
        <row r="461">
          <cell r="C461" t="str">
            <v>PAMELA GABRIELE FERREIRA DOS SANTOS</v>
          </cell>
        </row>
        <row r="462">
          <cell r="C462" t="str">
            <v>LCTE - COMERCIO DE PECAS E EQUIPAMENTOS PARA CONSTRUCAO CIVIL LTDA</v>
          </cell>
        </row>
        <row r="463">
          <cell r="C463" t="str">
            <v>BLUER TECNOLOGIA LTDA</v>
          </cell>
        </row>
        <row r="464">
          <cell r="C464" t="str">
            <v>RAFAEL B DA SILVA COMERCIO E IMPORTACAO</v>
          </cell>
        </row>
        <row r="465">
          <cell r="C465" t="str">
            <v>ONDAS REVESTIMENTOS LTDA</v>
          </cell>
        </row>
        <row r="466">
          <cell r="C466" t="str">
            <v>SUPREMA AUTO CENTER LTDA</v>
          </cell>
        </row>
        <row r="467">
          <cell r="C467" t="str">
            <v>UNIANEST ANESTESIOLOGISTAS ASSOCIADOS LTDA</v>
          </cell>
        </row>
        <row r="468">
          <cell r="C468" t="str">
            <v>CASAFUS SERVICOS MEDICOS LTDA</v>
          </cell>
        </row>
        <row r="469">
          <cell r="C469" t="str">
            <v>J N P DA SILVA TECIDOS</v>
          </cell>
        </row>
        <row r="470">
          <cell r="C470" t="str">
            <v>ARTE MEDICA ASSESSORIA A EMPRESAS LTDA</v>
          </cell>
        </row>
        <row r="471">
          <cell r="C471" t="str">
            <v>STAR ALPHA, ASSESSORIA ADMINISTRATIVA, COMERCIAL E DE BENS LTDA</v>
          </cell>
        </row>
        <row r="472">
          <cell r="C472" t="str">
            <v>FRONTEC INDUSTRIA DE COMPONENTES DE FIXACAO LTDA</v>
          </cell>
        </row>
        <row r="473">
          <cell r="C473" t="str">
            <v>CCABOS COMERCIO DE FIOS E CABOS ELETRICOS LTDA</v>
          </cell>
        </row>
        <row r="474">
          <cell r="C474" t="str">
            <v>PH CAIXAS DE PAPELAO LTDA</v>
          </cell>
        </row>
        <row r="475">
          <cell r="C475" t="str">
            <v>MEDICINA DO TRABALHO SQV LTDA</v>
          </cell>
        </row>
        <row r="476">
          <cell r="C476" t="str">
            <v>HOMAG INDUSTRIA E COMERCIO DE MAQUINAS PARA MADEIRA LTDA.</v>
          </cell>
        </row>
        <row r="477">
          <cell r="C477" t="str">
            <v>UNIVERSITARIA COMERCIO E PAPELARIA LTDA</v>
          </cell>
        </row>
        <row r="478">
          <cell r="C478" t="str">
            <v>BIANCA ALENCAR GONCALVES</v>
          </cell>
        </row>
        <row r="479">
          <cell r="C479" t="str">
            <v>60.060.267 ELIZABETH DE OLIVEIRA</v>
          </cell>
        </row>
        <row r="480">
          <cell r="C480" t="str">
            <v>REGINALDO BATAIELA DOS SANTOS</v>
          </cell>
        </row>
        <row r="481">
          <cell r="C481" t="str">
            <v>DE CASTRO E DE CASTRO MECANICA AUTOMOTIVA LTDA</v>
          </cell>
        </row>
        <row r="482">
          <cell r="C482" t="str">
            <v>VIA TERRESTRE TRANSPORTE E LOGISTICA LTDA.</v>
          </cell>
        </row>
        <row r="483">
          <cell r="C483" t="str">
            <v>WEG EQUIPAMENTOS ELETRICOS S/A</v>
          </cell>
        </row>
        <row r="484">
          <cell r="C484" t="str">
            <v>LTFLEX LTDA</v>
          </cell>
        </row>
        <row r="485">
          <cell r="C485" t="str">
            <v>ESSOR SEGUROS S.A</v>
          </cell>
        </row>
        <row r="486">
          <cell r="C486" t="str">
            <v>OLIVEIRAS APOIO ADMINISTRATIVO LTDA</v>
          </cell>
        </row>
        <row r="487">
          <cell r="C487" t="str">
            <v>TRANSFACE TRANSPORTES LTDA</v>
          </cell>
        </row>
        <row r="488">
          <cell r="C488" t="str">
            <v>KALUNGA SA</v>
          </cell>
        </row>
        <row r="489">
          <cell r="C489" t="str">
            <v>NIKAMAQ DISTRIBUIDOR DE PECAS E MAQUINAS LTDA</v>
          </cell>
        </row>
        <row r="490">
          <cell r="C490" t="str">
            <v>DINEI COMERCIO DE VARIEDADES E ACESSORIOS LTDA</v>
          </cell>
        </row>
        <row r="491">
          <cell r="C491" t="str">
            <v>E-COM SOLUCOES LTDA</v>
          </cell>
        </row>
        <row r="492">
          <cell r="C492" t="str">
            <v>BJB COMERCIO E SERVICOS LTDA.</v>
          </cell>
        </row>
        <row r="493">
          <cell r="C493" t="str">
            <v>JULIO CESAR GARCIA PEREIRA</v>
          </cell>
        </row>
        <row r="494">
          <cell r="C494" t="str">
            <v>IGREJA UNIVERSAL DO REINO DE DEUS</v>
          </cell>
        </row>
        <row r="495">
          <cell r="C495" t="str">
            <v>INSTITUTO DAS IRMAS DA SANTA CRUZ</v>
          </cell>
        </row>
        <row r="496">
          <cell r="C496" t="str">
            <v>OLIVEIRA CRED FOMENTO MERCANTIL LTDA</v>
          </cell>
        </row>
        <row r="497">
          <cell r="C497" t="str">
            <v>CONSELHO REGIONAL DE ENGENHARIA E AGRONOMIA</v>
          </cell>
        </row>
        <row r="498">
          <cell r="C498" t="str">
            <v>DSAMARA COMERCIO DE MATERIAIS PARA CONSTRUCAO LTDA</v>
          </cell>
        </row>
        <row r="499">
          <cell r="C499" t="str">
            <v>ALBRECHT OLIVEIRA - SOCIEDADE INDIVIDUAL DE ADVOCACIA</v>
          </cell>
        </row>
        <row r="500">
          <cell r="C500" t="str">
            <v>FERNANDES ROSA SOCIEDADE INDIVIDUAL DE ADVOCACIA</v>
          </cell>
        </row>
        <row r="501">
          <cell r="C501" t="str">
            <v>RV PLASTIC  FORROS E DIVISORIAS LTDA</v>
          </cell>
        </row>
        <row r="502">
          <cell r="C502" t="str">
            <v>PORTAL DAS CAMERAS E ELETRONICOS EURELI</v>
          </cell>
        </row>
        <row r="503">
          <cell r="C503" t="str">
            <v>MARIA LUZINEIDE</v>
          </cell>
        </row>
        <row r="504">
          <cell r="C504" t="str">
            <v>FIBRION INTERNET</v>
          </cell>
        </row>
        <row r="505">
          <cell r="C505" t="str">
            <v>FLUXO SERVICOS DE TECNOLOGIA LTDA</v>
          </cell>
        </row>
        <row r="506">
          <cell r="C506" t="str">
            <v>BRASPRESS TRANSPORTES URGENTES LTDA</v>
          </cell>
        </row>
        <row r="507">
          <cell r="C507" t="str">
            <v>PR OCUPACIONAL III ASSESSORIA EM SEGURANCA E MEDICINA DO TRABALHO LTDA</v>
          </cell>
        </row>
        <row r="508">
          <cell r="C508" t="str">
            <v>FMS IMOVEIS E ADMINISTRACAO LIMITADA</v>
          </cell>
        </row>
        <row r="509">
          <cell r="C509" t="str">
            <v>CCA INDUSTRIA E COMERCIO DE MATERIAIS ELETRICOS LTDA</v>
          </cell>
        </row>
        <row r="510">
          <cell r="C510" t="str">
            <v>DIEGO OLIVEIRA RODRIGUES 35105017803</v>
          </cell>
        </row>
        <row r="511">
          <cell r="C511" t="str">
            <v>ALLPARK EMPREENDIMENTOS, PARTICIPACOES E SERVICOS S.A</v>
          </cell>
        </row>
        <row r="512">
          <cell r="C512" t="str">
            <v>JULIO CESAR TIMOTEO ALVES</v>
          </cell>
        </row>
        <row r="513">
          <cell r="C513" t="str">
            <v>RODONAVES TRANSPORTES E ENCOMENDAS LTDA</v>
          </cell>
        </row>
        <row r="514">
          <cell r="C514" t="str">
            <v>SB CREDITO SECURITIZADORA S/A</v>
          </cell>
        </row>
        <row r="515">
          <cell r="C515" t="str">
            <v>URBANX SERVICOS ESPECIALIZADOS LTDA</v>
          </cell>
        </row>
        <row r="516">
          <cell r="C516" t="str">
            <v>BRASPRESS TRANSPORTES URGENTES LTDA</v>
          </cell>
        </row>
        <row r="517">
          <cell r="C517" t="str">
            <v>KAROLINE MENDES SOARES</v>
          </cell>
        </row>
        <row r="518">
          <cell r="C518" t="str">
            <v>ANTONIO LEITE DA SILVA FILHO</v>
          </cell>
        </row>
        <row r="519">
          <cell r="C519" t="str">
            <v>BANCO CSF  S/A</v>
          </cell>
        </row>
        <row r="520">
          <cell r="C520" t="str">
            <v>PATRICIA NEVES DE OLIVEIRA 32104348838</v>
          </cell>
        </row>
        <row r="521">
          <cell r="C521" t="str">
            <v>RFA ENERGIA LTDA</v>
          </cell>
        </row>
        <row r="522">
          <cell r="C522" t="str">
            <v>MURILO BARBOSA ZANIRATTO DE LIMA</v>
          </cell>
        </row>
        <row r="523">
          <cell r="C523" t="str">
            <v>RD GESTAO E SISTEMAS S.A.</v>
          </cell>
        </row>
        <row r="524">
          <cell r="C524" t="str">
            <v>1 OFICIAL DE REGISTRO DE IMOVEIS, TITULOS E DOCUMENTOS E CIVIL DE PESSOA JURIDIC</v>
          </cell>
        </row>
        <row r="525">
          <cell r="C525" t="str">
            <v>M.D.A. - SOLUCOES EM PRODUTOS DE LIMPEZA E DESCARTAVEIS LTDA.</v>
          </cell>
        </row>
        <row r="526">
          <cell r="C526" t="str">
            <v>LOGIK ENERGIA COMERCIO E SERVICOS LTDA.</v>
          </cell>
        </row>
        <row r="527">
          <cell r="C527" t="str">
            <v>DIEGO NUNES DE CARVALHO SERVICOS ADMINISTRATIVOS LTDA</v>
          </cell>
        </row>
        <row r="528">
          <cell r="C528" t="str">
            <v>VALOR CONSULTORIA E NEGOCIOS LTDA</v>
          </cell>
        </row>
        <row r="529">
          <cell r="C529" t="str">
            <v>HOTEL DAN INN SAO JOSE DOS CAMPOS</v>
          </cell>
        </row>
        <row r="530">
          <cell r="C530" t="str">
            <v>POUSADA HOTEL LTDA</v>
          </cell>
        </row>
        <row r="531">
          <cell r="C531" t="str">
            <v>ODIN MOTORES INDUSTRIAIS E SERVICOS LTDA</v>
          </cell>
        </row>
        <row r="532">
          <cell r="C532" t="str">
            <v>SARA PALACE HOTEL LTDA - ME</v>
          </cell>
        </row>
        <row r="533">
          <cell r="C533" t="str">
            <v>JOAO APARECIDO DELICOLLI</v>
          </cell>
        </row>
        <row r="534">
          <cell r="C534" t="str">
            <v>DECOLAR. COM LTDA.</v>
          </cell>
        </row>
        <row r="535">
          <cell r="C535" t="str">
            <v>JHL SERVICOS AUTOMOTIVOS</v>
          </cell>
        </row>
        <row r="536">
          <cell r="C536" t="str">
            <v>UMENTOR DESENVOLVIMENTO E TREINAMENTO LTDA</v>
          </cell>
        </row>
        <row r="537">
          <cell r="C537" t="str">
            <v>CYNTHIA PEREIRA DOS SANTOS</v>
          </cell>
        </row>
        <row r="538">
          <cell r="C538" t="str">
            <v>AMBAR INOVACOES SPE LTDA</v>
          </cell>
        </row>
        <row r="539">
          <cell r="C539" t="str">
            <v>AUTOMATIZACOES SECULO XXI TRATAMENTO DE DADOS S.A.</v>
          </cell>
        </row>
        <row r="540">
          <cell r="C540" t="str">
            <v>SANTIL COMERCIAL ELETRICA LTDA</v>
          </cell>
        </row>
        <row r="541">
          <cell r="C541" t="str">
            <v>POSTO E AUTO PECAS JAO E LIMITADA</v>
          </cell>
        </row>
        <row r="542">
          <cell r="C542" t="str">
            <v>BIG TIRES PNEUS E ACESSORIOS DE VEICULOS LTDA</v>
          </cell>
        </row>
        <row r="543">
          <cell r="C543" t="str">
            <v>ANDRE OLIVEIRA RODRIGUES DE LIMA SERVICOS LTDA</v>
          </cell>
        </row>
        <row r="544">
          <cell r="C544" t="str">
            <v>EDIFICIO BARRA TRADE CENTER</v>
          </cell>
        </row>
        <row r="545">
          <cell r="C545" t="str">
            <v>IMOSTAR PARTICIPACOES EM EMPRESAS LTDA.</v>
          </cell>
        </row>
        <row r="546">
          <cell r="C546" t="str">
            <v>LG CONSULTING SOCIEDADE UNIPESSOAL LTDA</v>
          </cell>
        </row>
        <row r="547">
          <cell r="C547" t="str">
            <v>GRACIELA DE CARVALHO PAGNAN</v>
          </cell>
        </row>
        <row r="548">
          <cell r="C548" t="str">
            <v>DIEGO VILELA SOCIEDADE INDIVIDUAL DE ADVOCACIA</v>
          </cell>
        </row>
        <row r="549">
          <cell r="C549" t="str">
            <v>CONFIDE ASSESSORIA EMPRESARIAL LTDA</v>
          </cell>
        </row>
        <row r="550">
          <cell r="C550" t="str">
            <v>REFRAMASTER COMERCIO E REPRESENTACOES LTDA</v>
          </cell>
        </row>
        <row r="551">
          <cell r="C551" t="str">
            <v>DESPACHANTE ITUMBIARA LTDA</v>
          </cell>
        </row>
        <row r="552">
          <cell r="C552" t="str">
            <v>TRANSPISARUK TRANSPORTES LTDA</v>
          </cell>
        </row>
        <row r="553">
          <cell r="C553" t="str">
            <v>WLD E-COMMERCE DE MATERIAIS ELETROELETRONICOS LTDA</v>
          </cell>
        </row>
        <row r="554">
          <cell r="C554" t="str">
            <v>EQUATORIAL GOIAS DISTRIBUIDORA DE ENERGIA S/A</v>
          </cell>
        </row>
        <row r="555">
          <cell r="C555" t="str">
            <v>FIXIT ASSISTENCIA TECNICA LTDA.</v>
          </cell>
        </row>
        <row r="556">
          <cell r="C556" t="str">
            <v>AUTO RESGATE MA LTDA</v>
          </cell>
        </row>
        <row r="557">
          <cell r="C557" t="str">
            <v>ST INDUSTRIA E PINTURA LTDA</v>
          </cell>
        </row>
        <row r="558">
          <cell r="C558" t="str">
            <v>PERG INDUSTRIAL  LTDA</v>
          </cell>
        </row>
        <row r="559">
          <cell r="C559" t="str">
            <v>DEISE CRISTINA DE BRITO</v>
          </cell>
        </row>
        <row r="560">
          <cell r="C560" t="str">
            <v>ITAU UNIBANCO HOLDING</v>
          </cell>
        </row>
        <row r="561">
          <cell r="C561" t="str">
            <v>MERCADOCAR MERCANTIL DE PECAS LTDA</v>
          </cell>
        </row>
        <row r="562">
          <cell r="C562" t="str">
            <v>RODRIGO PIMENTEL SALES</v>
          </cell>
        </row>
        <row r="563">
          <cell r="C563" t="str">
            <v>AGUAS CINTRA COMERCIO DE AGUAS E BEBIDAS CINTRA</v>
          </cell>
        </row>
        <row r="564">
          <cell r="C564" t="str">
            <v>A. O. MARTINS SOCIEDADE DE ADVOGADOS</v>
          </cell>
        </row>
        <row r="565">
          <cell r="C565" t="str">
            <v>STRIPE BRASIL SOLUCOES DE PAGAMENTO LTDA</v>
          </cell>
        </row>
        <row r="566">
          <cell r="C566" t="str">
            <v>CENTRO AUTOMOTIVO CAR CLUB SERVICE BH LTDA</v>
          </cell>
        </row>
        <row r="567">
          <cell r="C567" t="str">
            <v>BODIPASA BOMBAS DIESEL PAULISTA LTDA</v>
          </cell>
        </row>
        <row r="568">
          <cell r="C568" t="str">
            <v>ENPRIN COMERCIAL</v>
          </cell>
        </row>
        <row r="569">
          <cell r="C569" t="str">
            <v>DEBORA CAMILA PEREIRA DOS SANT</v>
          </cell>
        </row>
        <row r="570">
          <cell r="C570" t="str">
            <v>ORLANDO PEREIRA DA SILVA</v>
          </cell>
        </row>
        <row r="571">
          <cell r="C571" t="str">
            <v>BIG FERRAMENTASLTDA</v>
          </cell>
        </row>
        <row r="572">
          <cell r="C572" t="str">
            <v>LEG SOLUCOES DE CREDITO LTDA</v>
          </cell>
        </row>
        <row r="573">
          <cell r="C573" t="str">
            <v>ANDRESSA VARELLA DA SILVA FERREIRA</v>
          </cell>
        </row>
        <row r="574">
          <cell r="C574" t="str">
            <v>DISTRI-LUB RP COMERCIO DE LUBRIFICANTES LTDA</v>
          </cell>
        </row>
        <row r="575">
          <cell r="C575" t="str">
            <v>SHP SISTEMAS ELETRONICOS LTDA</v>
          </cell>
        </row>
        <row r="576">
          <cell r="C576" t="str">
            <v>EMPRESASECO LTDA</v>
          </cell>
        </row>
        <row r="577">
          <cell r="C577" t="str">
            <v>GABRIELLA SILVA CARDOSO</v>
          </cell>
        </row>
        <row r="578">
          <cell r="C578" t="str">
            <v>UNIMED SEGURADORA S/A</v>
          </cell>
        </row>
        <row r="579">
          <cell r="C579" t="str">
            <v>DISTRI-LUB RP COMERCIO DE LUBRIFICANTES LTDA</v>
          </cell>
        </row>
        <row r="580">
          <cell r="C580" t="str">
            <v>DANILO DE SOUSA SANTOS BISPO</v>
          </cell>
        </row>
        <row r="581">
          <cell r="C581" t="str">
            <v>FERNANDA MARIA DE OLIVEIRA</v>
          </cell>
        </row>
        <row r="582">
          <cell r="C582" t="str">
            <v>IZIDORO KAIRUVISTAS JUNIOR PROJETOS DE CONSTRUCAO - ME</v>
          </cell>
        </row>
        <row r="583">
          <cell r="C583" t="str">
            <v>ASSTAM COMBUSTIVEIS LTDA</v>
          </cell>
        </row>
        <row r="584">
          <cell r="C584" t="str">
            <v>FONTBEL ALUGUEL DE BOXES LTDA</v>
          </cell>
        </row>
        <row r="585">
          <cell r="C585" t="str">
            <v>FLAVIO ANTONIO SILVESTRE</v>
          </cell>
        </row>
        <row r="586">
          <cell r="C586" t="str">
            <v>OBVIO BRASIL SOFTWARE E SERVICOS LTDA</v>
          </cell>
        </row>
        <row r="587">
          <cell r="C587" t="str">
            <v>ANDRA S A ELECTRIC SOLUTIONS</v>
          </cell>
        </row>
        <row r="588">
          <cell r="C588" t="str">
            <v>MECANICA JACARE LTDA</v>
          </cell>
        </row>
        <row r="589">
          <cell r="C589" t="str">
            <v>TC AUTO TECNICA LTDA.</v>
          </cell>
        </row>
        <row r="590">
          <cell r="C590" t="str">
            <v>LINKANA TECNOLOGIA LTDA</v>
          </cell>
        </row>
        <row r="591">
          <cell r="C591" t="str">
            <v>BMF TECNOLOGIA DA INFORMACAO LTDA</v>
          </cell>
        </row>
        <row r="592">
          <cell r="C592" t="str">
            <v>ELETRO METALURGICA BRUM LTDA</v>
          </cell>
        </row>
        <row r="593">
          <cell r="C593" t="str">
            <v>J.A EXPRESS TRANSPORTES LTDA</v>
          </cell>
        </row>
        <row r="594">
          <cell r="C594" t="str">
            <v>COLHEITAS P BARROSO EIRELI</v>
          </cell>
        </row>
        <row r="595">
          <cell r="C595" t="str">
            <v>BORRACHAS LAPA LTDA</v>
          </cell>
        </row>
        <row r="596">
          <cell r="C596" t="str">
            <v>SOS MOVEL TRES R LTDA</v>
          </cell>
        </row>
        <row r="597">
          <cell r="C597" t="str">
            <v>7. TABELIONATO DE PROTESTO DE TITULOS</v>
          </cell>
        </row>
        <row r="598">
          <cell r="C598" t="str">
            <v>6 TABELIAO DE PROTESTO DE LETRAS E TITULOS</v>
          </cell>
        </row>
        <row r="599">
          <cell r="C599" t="str">
            <v>MABIO NUNES TAVARES</v>
          </cell>
        </row>
        <row r="600">
          <cell r="C600" t="str">
            <v>63.473.784 EDNA APARECIDA TAKAHASHI</v>
          </cell>
        </row>
        <row r="601">
          <cell r="C601" t="str">
            <v>AUTO POSTO CABORNA LTDA</v>
          </cell>
        </row>
        <row r="602">
          <cell r="C602" t="str">
            <v>SANTIL COMERCIAL ELETRICA LTDA</v>
          </cell>
        </row>
        <row r="603">
          <cell r="C603" t="str">
            <v>FOURSALES TECNOLOGIA E SERVICOS PARA RECRUTAMENTO E SELECAO S.A.</v>
          </cell>
        </row>
        <row r="604">
          <cell r="C604" t="str">
            <v>CONCEPT TRANSPORTES E VEICULOS LTDA</v>
          </cell>
        </row>
        <row r="605">
          <cell r="C605" t="str">
            <v>ESTADO DE GOIAS</v>
          </cell>
        </row>
        <row r="606">
          <cell r="C606" t="str">
            <v>62.910.342 LUIZ FERNANDO LOPES GOMES</v>
          </cell>
        </row>
        <row r="607">
          <cell r="C607" t="str">
            <v>AGUILERA AUTOPECAS DE GOIAS LTDA</v>
          </cell>
        </row>
        <row r="608">
          <cell r="C608" t="str">
            <v>JEFFERSON RIBEIRO DOS SANTOS</v>
          </cell>
        </row>
        <row r="609">
          <cell r="C609" t="str">
            <v>LEAO ENERGIA  INDUSTRIA DE GERADORES LTDA</v>
          </cell>
        </row>
        <row r="610">
          <cell r="C610" t="str">
            <v>COMERCIAL LAR DOS TAMBORES LTDA</v>
          </cell>
        </row>
        <row r="611">
          <cell r="C611" t="str">
            <v>COOPHABEER DISTRIBUIDORA DE BEBIDAS EIRELLI</v>
          </cell>
        </row>
        <row r="612">
          <cell r="C612" t="str">
            <v>VANESSA SANTOS RIBEIRO DE SOUZA</v>
          </cell>
        </row>
        <row r="613">
          <cell r="C613" t="str">
            <v>LA TRANSPORTE DE CARGAS LTDA</v>
          </cell>
        </row>
        <row r="614">
          <cell r="C614" t="str">
            <v>VENDER</v>
          </cell>
        </row>
      </sheetData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brica 02" id="{C8597D35-38DD-4443-A813-29C5E5843EE5}" userId="S::fabrica02@maquigeral.com.br::45371a17-1d40-4057-a5ec-db6fcae24d6c" providerId="AD"/>
  <person displayName="Thiago Lopes" id="{9546C6F1-34C9-4FEB-A140-32B4B48EBC5F}" userId="S::thiago.lopes@maquigeral.com.br::a2833e6e-178b-4bde-b27d-762ba4ba90a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2CD36-C364-4AB4-8AD5-A6C16626E4F2}" name="Tabela7" displayName="Tabela7" ref="A1:AI75" totalsRowShown="0" headerRowDxfId="35" headerRowBorderDxfId="33" tableBorderDxfId="34">
  <autoFilter ref="A1:AI75" xr:uid="{08C5BD72-7660-475F-B3A2-85B0688710CE}"/>
  <tableColumns count="35">
    <tableColumn id="21" xr3:uid="{0F09418E-728E-4D4C-ABC3-6B2E8B36DF8F}" name="INFO" dataDxfId="16"/>
    <tableColumn id="32" xr3:uid="{A3D8B56B-8955-475E-A9D4-1A28C0829702}" name="STATUS" dataDxfId="14">
      <calculatedColumnFormula>_xlfn.XLOOKUP(Tabela7[[#This Row],[Coluna1]],'[1]Análise PCP'!$E:$E,'[1]Análise PCP'!$B:$B,0,0)</calculatedColumnFormula>
    </tableColumn>
    <tableColumn id="1" xr3:uid="{75707C41-401B-4000-B41D-A8D530BA279F}" name="FÁBRICA" dataDxfId="15"/>
    <tableColumn id="2" xr3:uid="{917BC6E3-B3D8-4323-A83E-E80EC405F393}" name="Coluna1"/>
    <tableColumn id="3" xr3:uid="{8D167E2B-8A65-4487-BD51-32D9CB4320BB}" name="CLIENTE"/>
    <tableColumn id="33" xr3:uid="{302E344F-EDF5-4891-94A2-F7F9EF7E0489}" name="Descricao Produto" dataDxfId="13">
      <calculatedColumnFormula>_xlfn.XLOOKUP(Tabela7[[#This Row],[Coluna1]],'[1]Análise PCP'!$E:$E,'[1]Análise PCP'!$H:$H,0,0)</calculatedColumnFormula>
    </tableColumn>
    <tableColumn id="4" xr3:uid="{03A0ECBF-332E-4E4B-9C1B-3C5FB6FAF19D}" name="QTD"/>
    <tableColumn id="5" xr3:uid="{4F100165-6FB9-4DCE-857F-AA47265942C0}" name="MARCA"/>
    <tableColumn id="16" xr3:uid="{37724FB8-8F80-40F0-87A5-CE0165A7F4E7}" name="GMG"/>
    <tableColumn id="6" xr3:uid="{A4766210-5ACE-4C7B-AA14-070306420258}" name="QC"/>
    <tableColumn id="7" xr3:uid="{F2C0C00E-BD99-4379-96A8-19176E7DE162}" name="QC BORNES"/>
    <tableColumn id="8" xr3:uid="{A5A898E9-53E8-4551-99C8-A0E75D0466C4}" name="QTA"/>
    <tableColumn id="9" xr3:uid="{57D6D1B4-AA80-4476-BA73-5AD4597A9181}" name="ACESS"/>
    <tableColumn id="10" xr3:uid="{12C91EDE-5C85-44A3-9B6E-A420C37C88B1}" name="MOTOR"/>
    <tableColumn id="11" xr3:uid="{BA1DEBFB-6BF1-4D95-AB87-212E19CE22DF}" name="ALTERNADOR" dataDxfId="32"/>
    <tableColumn id="12" xr3:uid="{858BDD98-014C-4A03-A533-FFDB379C847F}" name="BASE"/>
    <tableColumn id="22" xr3:uid="{7E10684F-50F3-4544-81BB-A085C68BE50C}" name="CARENAGEM" dataDxfId="31">
      <calculatedColumnFormula>IF(COUNTIFS('[1]Lista falta SD4'!$BC:$BC,Q$1,'[1]Lista falta SD4'!$G:$G,"SEPARADO",'[1]Lista falta SD4'!$H:$H,$D2)=$G2,"OK","PEN")</calculatedColumnFormula>
    </tableColumn>
    <tableColumn id="13" xr3:uid="{EE50E8F4-B6CB-4A59-B91A-CEFCBFF60859}" name="ITENS FALTANTES">
      <calculatedColumnFormula>COUNTIFS('[1]Lista falta SD4'!G:G,"FALTA",'[1]Lista falta SD4'!H:H,D2)</calculatedColumnFormula>
    </tableColumn>
    <tableColumn id="14" xr3:uid="{2D4B5802-49DC-4A0E-B4C4-2EA691798350}" name="SEPARADO">
      <calculatedColumnFormula>COUNTIFS('[1]Lista falta SD4'!G:G,"SEPARADO",'[1]Lista falta SD4'!H:H,D2)/(R2+COUNTIFS('[1]Lista falta SD4'!G:G,"SEPARADO",'[1]Lista falta SD4'!H:H,D2))</calculatedColumnFormula>
    </tableColumn>
    <tableColumn id="27" xr3:uid="{4553BFCB-5D28-4A59-B3AF-1A28DB2529CC}" name="S/ Pedidos" dataDxfId="30">
      <calculatedColumnFormula>COUNTIFS('[1]Lista falta SD4'!BQ:BQ,0,'[1]Lista falta SD4'!H:H,Tabela7[[#This Row],[Coluna1]],'[1]Lista falta SD4'!G:G,"falta")</calculatedColumnFormula>
    </tableColumn>
    <tableColumn id="25" xr3:uid="{EFDC7B0D-AC40-4EA6-84AA-E78A080950C7}" name="SEM PREÇO" dataDxfId="29">
      <calculatedColumnFormula>IF(COUNTIFS('[1]Lista falta SD4'!AS:AS,0,'[1]Lista falta SD4'!H:H,Tabela7[[#This Row],[Coluna1]],'[1]Lista falta SD4'!G:G,"falta")=0,"-",COUNTIFS('[1]Lista falta SD4'!AS:AS,0,'[1]Lista falta SD4'!H:H,Tabela7[[#This Row],[Coluna1]],'[1]Lista falta SD4'!G:G,"falta"))</calculatedColumnFormula>
    </tableColumn>
    <tableColumn id="15" xr3:uid="{74F2D6E6-ABD6-44A1-B0C6-CCC4CD91E6B2}" name="VALOR BRUTO" dataDxfId="28" dataCellStyle="Moeda"/>
    <tableColumn id="20" xr3:uid="{649B8F73-49E0-4A77-9FF1-5E5BA7083855}" name="INVESTIMENTO" dataDxfId="27" dataCellStyle="Moeda">
      <calculatedColumnFormula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calculatedColumnFormula>
    </tableColumn>
    <tableColumn id="31" xr3:uid="{0D536E4D-7EB9-46C4-989A-AE337D508B2A}" name="PA" dataDxfId="26" dataCellStyle="Moeda">
      <calculatedColumnFormula>SUMIFS('[1]Lista falta SD4'!$AS:$AS,'[1]Lista falta SD4'!$G:$G,"FALTA",'[1]Lista falta SD4'!$H:$H,Tabela7[[#This Row],[Coluna1]],'[1]Lista falta SD4'!AP:AP,"PA")</calculatedColumnFormula>
    </tableColumn>
    <tableColumn id="30" xr3:uid="{B6D53292-44B3-41BD-AFE3-DA7DA3052626}" name="FATURADO" dataDxfId="25" dataCellStyle="Moeda">
      <calculatedColumnFormula>SUMIFS('[1]Lista falta SD4'!AS:AS,'[1]Lista falta SD4'!$G:$G,"FALTA",'[1]Lista falta SD4'!$H:$H,Tabela7[[#This Row],[Coluna1]],'[1]Lista falta SD4'!AP:AP,"FATURADO")</calculatedColumnFormula>
    </tableColumn>
    <tableColumn id="23" xr3:uid="{87704374-6C7D-4A09-B7C4-C67D65A8741E}" name="INVESTIMENTO (PAGO)" dataDxfId="24" dataCellStyle="Moeda">
      <calculatedColumnFormula>SUMIFS('[1]Lista falta SD4'!$AU:$AU,'[1]Lista falta SD4'!$H:$H,Tabela7[[#This Row],[Coluna1]],'[1]Lista falta SD4'!$AR:$AR,"PAGO")</calculatedColumnFormula>
    </tableColumn>
    <tableColumn id="24" xr3:uid="{9A53F627-2141-47C6-8FD5-9EEBB4A85D3C}" name="Orçamento MP" dataDxfId="23" dataCellStyle="Moeda">
      <calculatedColumnFormula>VLOOKUP(Tabela7[[#This Row],[CLIENTE]],[2]GMG!$C:$AC,27,0)</calculatedColumnFormula>
    </tableColumn>
    <tableColumn id="17" xr3:uid="{59F13AFB-F8B0-446C-8E47-3B406E1F3F91}" name="TIME PROD" dataDxfId="22">
      <calculatedColumnFormula>VLOOKUP(Tabela7[[#This Row],[Coluna1]],'[1]Análise PCP'!E:L,8,0)</calculatedColumnFormula>
    </tableColumn>
    <tableColumn id="18" xr3:uid="{8ACDF376-8A38-4036-9429-E5E44EC68876}" name="ESTQ." dataDxfId="21" dataCellStyle="Vírgula"/>
    <tableColumn id="19" xr3:uid="{58EBE594-6027-48F4-A5B2-16703EBBCA16}" name="PA (PG)" dataDxfId="20"/>
    <tableColumn id="26" xr3:uid="{365F2864-008A-4484-9A62-4E3779FA38F3}" name="PRONTO" dataDxfId="19"/>
    <tableColumn id="28" xr3:uid="{3C751C3F-3780-4133-9532-17EE30E469EB}" name="DATA CONTRATUAL" dataDxfId="18">
      <calculatedColumnFormula>VLOOKUP(Tabela7[[#This Row],[Coluna1]],'[1]Análise PCP'!E:S,15,0)</calculatedColumnFormula>
    </tableColumn>
    <tableColumn id="29" xr3:uid="{B8829FB1-8B57-4028-BAEE-CE3E1279220D}" name="DATA EMISSÃO" dataDxfId="17">
      <calculatedColumnFormula>VLOOKUP(Tabela7[[#This Row],[Coluna1]],'[1]Análise PCP'!E:Q,13,0)</calculatedColumnFormula>
    </tableColumn>
    <tableColumn id="34" xr3:uid="{64C5AA4D-612C-4C6E-9FF9-55551C620F4B}" name="DATA BOOM" dataDxfId="12">
      <calculatedColumnFormula>_xlfn.XLOOKUP(Tabela7[[#This Row],[Coluna1]],'[1]Análise PCP'!$E:$E,'[1]Análise PCP'!$AB:$AB,0,0)</calculatedColumnFormula>
    </tableColumn>
    <tableColumn id="35" xr3:uid="{C26F879E-7FDD-42B7-A04A-59B0FD90767B}" name="LIBERAÇÃO ESTOQUE" dataDxfId="0">
      <calculatedColumnFormula>_xlfn.XLOOKUP(Tabela7[[#This Row],[Coluna1]],'[1]Análise PCP'!$E:$E,'[1]Análise PCP'!$K:$K,0,0)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12T02:09:29.19" personId="{9546C6F1-34C9-4FEB-A140-32B4B48EBC5F}" id="{65F07EA8-AD48-4936-BB80-373DE848BF33}">
    <text>Motor - abril</text>
  </threadedComment>
  <threadedComment ref="E39" dT="2026-06-11T11:17:58.71" personId="{C8597D35-38DD-4443-A813-29C5E5843EE5}" id="{0224D497-2D2E-4D29-B67A-AE33C083D868}">
    <text>Libera 11/06</text>
  </threadedComment>
  <threadedComment ref="W40" dT="2026-02-13T10:46:34.52" personId="{9546C6F1-34C9-4FEB-A140-32B4B48EBC5F}" id="{EF452225-0720-4078-9D99-0FA49AC0FFE0}">
    <text>302.183,96</text>
  </threadedComment>
  <threadedComment ref="E51" dT="2026-06-11T11:18:32.22" personId="{C8597D35-38DD-4443-A813-29C5E5843EE5}" id="{F7AEBDC2-CC57-4AEA-A2C5-98BC85B83B1E}">
    <text>Em aprovação cliente</text>
  </threadedComment>
  <threadedComment ref="W60" dT="2026-02-13T10:47:00.00" personId="{9546C6F1-34C9-4FEB-A140-32B4B48EBC5F}" id="{91FE33A4-2A58-4693-855A-4FA3FF49EB3D}">
    <text>252.753,44</text>
  </threadedComment>
  <threadedComment ref="E61" dT="2026-02-12T01:43:19.47" personId="{9546C6F1-34C9-4FEB-A140-32B4B48EBC5F}" id="{CF198D97-237E-4327-91BF-7A9531DB1C25}">
    <text>Motor - março</text>
  </threadedComment>
  <threadedComment ref="W61" dT="2026-02-13T10:46:23.48" personId="{9546C6F1-34C9-4FEB-A140-32B4B48EBC5F}" id="{F2EF66D2-4BFC-4573-A093-86A9CC375308}">
    <text>150.408,08</text>
  </threadedComment>
  <threadedComment ref="W62" dT="2026-02-12T19:34:03.62" personId="{9546C6F1-34C9-4FEB-A140-32B4B48EBC5F}" id="{4DA0313F-82C1-4520-834A-609574293573}">
    <text>64622</text>
  </threadedComment>
  <threadedComment ref="M70" dT="2025-12-03T13:40:43.61" personId="{9546C6F1-34C9-4FEB-A140-32B4B48EBC5F}" id="{ABE9F701-A548-42AC-BF03-8EEF3C83E618}">
    <text>CH NV
TQ HZ 500L</text>
  </threadedComment>
  <threadedComment ref="M71" dT="2025-12-03T13:41:29.09" personId="{9546C6F1-34C9-4FEB-A140-32B4B48EBC5F}" id="{C53DF26B-3A26-4DBD-B4ED-A5FD545D8558}">
    <text>CH NV
TQ HZ 500</text>
  </threadedComment>
  <threadedComment ref="M72" dT="2025-12-03T13:42:33.78" personId="{9546C6F1-34C9-4FEB-A140-32B4B48EBC5F}" id="{3A6F82D7-74A4-4002-8A3E-6FD76138B92F}">
    <text>CH NV
TQ HZ 500</text>
  </threadedComment>
  <threadedComment ref="M73" dT="2025-12-03T13:43:40.94" personId="{9546C6F1-34C9-4FEB-A140-32B4B48EBC5F}" id="{9972678E-CE07-4503-81AD-DF4B4CF95F11}">
    <text xml:space="preserve">CH NV
TQ HZ 1000L
</text>
  </threadedComment>
  <threadedComment ref="M74" dT="2025-12-03T13:48:03.29" personId="{9546C6F1-34C9-4FEB-A140-32B4B48EBC5F}" id="{9B4BD957-C89A-4CE1-B0AB-83F6F5FF6A8D}">
    <text>CH NV
TQ HZ 1000L</text>
  </threadedComment>
  <threadedComment ref="D75" dT="2026-02-12T01:43:32.57" personId="{9546C6F1-34C9-4FEB-A140-32B4B48EBC5F}" id="{555A9B21-80C8-409A-A00B-DC19F086490D}">
    <text>Motor - Abril/Maio</text>
  </threadedComment>
  <threadedComment ref="E75" dT="2026-01-30T14:27:00.98" personId="{9546C6F1-34C9-4FEB-A140-32B4B48EBC5F}" id="{25C092B9-1C60-4EF2-A2B4-61709C04782A}">
    <text>Atenuado 75DB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51BD-9776-4E7A-9770-440490CFC0CF}">
  <dimension ref="A1:AI1958"/>
  <sheetViews>
    <sheetView showGridLines="0" tabSelected="1" zoomScale="90" zoomScaleNormal="90" workbookViewId="0">
      <pane xSplit="13" ySplit="1" topLeftCell="AD30" activePane="bottomRight" state="frozen"/>
      <selection pane="topRight" activeCell="L1" sqref="L1"/>
      <selection pane="bottomLeft" activeCell="A2" sqref="A2"/>
      <selection pane="bottomRight" activeCell="B37" sqref="B37"/>
    </sheetView>
  </sheetViews>
  <sheetFormatPr defaultRowHeight="15" outlineLevelRow="1" outlineLevelCol="1" x14ac:dyDescent="0.25"/>
  <cols>
    <col min="1" max="1" width="14.85546875" style="64" customWidth="1"/>
    <col min="2" max="2" width="12.28515625" style="240" customWidth="1"/>
    <col min="3" max="3" width="5.140625" style="185" customWidth="1"/>
    <col min="4" max="4" width="8.42578125" customWidth="1"/>
    <col min="5" max="6" width="31.85546875" customWidth="1"/>
    <col min="7" max="7" width="5.85546875" style="185" customWidth="1"/>
    <col min="8" max="8" width="8.42578125" style="97" customWidth="1"/>
    <col min="9" max="9" width="9" style="97" hidden="1" customWidth="1" outlineLevel="1"/>
    <col min="10" max="10" width="7.140625" style="97" hidden="1" customWidth="1" outlineLevel="1"/>
    <col min="11" max="11" width="8.28515625" style="97" hidden="1" customWidth="1" outlineLevel="1"/>
    <col min="12" max="12" width="6.85546875" style="97" hidden="1" customWidth="1" outlineLevel="1"/>
    <col min="13" max="13" width="7.85546875" style="97" hidden="1" customWidth="1" outlineLevel="1"/>
    <col min="14" max="14" width="10.140625" style="94" customWidth="1" collapsed="1"/>
    <col min="15" max="15" width="10" style="230" customWidth="1"/>
    <col min="16" max="16" width="9.28515625" style="94" bestFit="1" customWidth="1"/>
    <col min="17" max="17" width="10" style="94" customWidth="1"/>
    <col min="18" max="18" width="7.28515625" style="94" customWidth="1"/>
    <col min="19" max="19" width="8.140625" style="98" customWidth="1"/>
    <col min="20" max="20" width="7.5703125" style="98" customWidth="1"/>
    <col min="21" max="21" width="8.140625" style="98" customWidth="1"/>
    <col min="22" max="22" width="16.140625" style="235" customWidth="1"/>
    <col min="23" max="23" width="16.140625" style="236" bestFit="1" customWidth="1"/>
    <col min="24" max="24" width="13.5703125" style="236" customWidth="1"/>
    <col min="25" max="25" width="11.85546875" style="236" customWidth="1"/>
    <col min="26" max="26" width="11" style="236" customWidth="1"/>
    <col min="27" max="27" width="11.140625" style="236" customWidth="1"/>
    <col min="28" max="28" width="7.5703125" style="99" customWidth="1"/>
    <col min="29" max="29" width="11.140625" style="143" customWidth="1"/>
    <col min="30" max="30" width="10.28515625" style="185" customWidth="1"/>
    <col min="31" max="31" width="8.7109375" style="233" customWidth="1"/>
    <col min="32" max="35" width="10.42578125" style="233" customWidth="1"/>
  </cols>
  <sheetData>
    <row r="1" spans="1:35" s="18" customFormat="1" ht="54" customHeight="1" thickTop="1" thickBot="1" x14ac:dyDescent="0.3">
      <c r="A1" s="1" t="s">
        <v>0</v>
      </c>
      <c r="B1" s="237" t="s">
        <v>217</v>
      </c>
      <c r="C1" s="2" t="s">
        <v>1</v>
      </c>
      <c r="D1" s="3" t="s">
        <v>2</v>
      </c>
      <c r="E1" s="2" t="s">
        <v>3</v>
      </c>
      <c r="F1" s="2" t="s">
        <v>218</v>
      </c>
      <c r="G1" s="2" t="s">
        <v>4</v>
      </c>
      <c r="H1" s="2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2" t="s">
        <v>11</v>
      </c>
      <c r="O1" s="5" t="s">
        <v>12</v>
      </c>
      <c r="P1" s="2" t="s">
        <v>13</v>
      </c>
      <c r="Q1" s="6" t="s">
        <v>14</v>
      </c>
      <c r="R1" s="6" t="s">
        <v>15</v>
      </c>
      <c r="S1" s="7" t="s">
        <v>16</v>
      </c>
      <c r="T1" s="7" t="s">
        <v>17</v>
      </c>
      <c r="U1" s="8" t="s">
        <v>18</v>
      </c>
      <c r="V1" s="9" t="s">
        <v>19</v>
      </c>
      <c r="W1" s="10" t="s">
        <v>20</v>
      </c>
      <c r="X1" s="11" t="s">
        <v>21</v>
      </c>
      <c r="Y1" s="12" t="s">
        <v>22</v>
      </c>
      <c r="Z1" s="13" t="s">
        <v>23</v>
      </c>
      <c r="AA1" s="13" t="s">
        <v>24</v>
      </c>
      <c r="AB1" s="14" t="s">
        <v>25</v>
      </c>
      <c r="AC1" s="15" t="s">
        <v>26</v>
      </c>
      <c r="AD1" s="16" t="s">
        <v>27</v>
      </c>
      <c r="AE1" s="16" t="s">
        <v>28</v>
      </c>
      <c r="AF1" s="17" t="s">
        <v>29</v>
      </c>
      <c r="AG1" s="17" t="s">
        <v>30</v>
      </c>
      <c r="AH1" s="17" t="s">
        <v>219</v>
      </c>
      <c r="AI1" s="17" t="s">
        <v>220</v>
      </c>
    </row>
    <row r="2" spans="1:35" ht="16.5" thickTop="1" x14ac:dyDescent="0.25">
      <c r="A2" s="19" t="s">
        <v>31</v>
      </c>
      <c r="B2" s="238" t="str">
        <f>_xlfn.XLOOKUP(Tabela7[[#This Row],[Coluna1]],'[1]Análise PCP'!$E:$E,'[1]Análise PCP'!$B:$B,0,0)</f>
        <v>FATURADO</v>
      </c>
      <c r="C2" s="20">
        <v>99</v>
      </c>
      <c r="D2" s="21" t="s">
        <v>32</v>
      </c>
      <c r="E2" s="22" t="s">
        <v>33</v>
      </c>
      <c r="F2" s="22" t="str">
        <f>_xlfn.XLOOKUP(Tabela7[[#This Row],[Coluna1]],'[1]Análise PCP'!$E:$E,'[1]Análise PCP'!$H:$H,0,0)</f>
        <v>GMG MAQ450V DNQ BRN AB 46/26V</v>
      </c>
      <c r="G2" s="23">
        <v>1</v>
      </c>
      <c r="H2" s="24" t="str">
        <f>VLOOKUP(D2,'[1]Análise PCP'!E:I,5,0)</f>
        <v>SCANIA</v>
      </c>
      <c r="I2" s="25" t="s">
        <v>34</v>
      </c>
      <c r="J2" s="24"/>
      <c r="K2" s="25" t="s">
        <v>34</v>
      </c>
      <c r="L2" s="24"/>
      <c r="M2" s="25" t="s">
        <v>34</v>
      </c>
      <c r="N2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" s="26" t="str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OK</v>
      </c>
      <c r="Q2" s="27" t="s">
        <v>35</v>
      </c>
      <c r="R2" s="28">
        <f>COUNTIFS('[1]Lista falta SD4'!G:G,"FALTA",'[1]Lista falta SD4'!H:H,D2)</f>
        <v>0</v>
      </c>
      <c r="S2" s="29">
        <f>COUNTIFS('[1]Lista falta SD4'!G:G,"SEPARADO",'[1]Lista falta SD4'!H:H,D2)/(R2+COUNTIFS('[1]Lista falta SD4'!G:G,"SEPARADO",'[1]Lista falta SD4'!H:H,D2))</f>
        <v>1</v>
      </c>
      <c r="T2" s="30">
        <f>COUNTIFS('[1]Lista falta SD4'!BQ:BQ,0,'[1]Lista falta SD4'!H:H,Tabela7[[#This Row],[Coluna1]],'[1]Lista falta SD4'!G:G,"falta")</f>
        <v>0</v>
      </c>
      <c r="U2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2" s="32">
        <f>VLOOKUP(D2,'[1]Análise PCP'!E:P,12,0)</f>
        <v>330776</v>
      </c>
      <c r="W2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" s="34">
        <f>SUMIFS('[1]Lista falta SD4'!$AS:$AS,'[1]Lista falta SD4'!$G:$G,"FALTA",'[1]Lista falta SD4'!$H:$H,Tabela7[[#This Row],[Coluna1]],'[1]Lista falta SD4'!AP:AP,"PA")</f>
        <v>0</v>
      </c>
      <c r="Y2" s="35">
        <f>SUMIFS('[1]Lista falta SD4'!AS:AS,'[1]Lista falta SD4'!$G:$G,"FALTA",'[1]Lista falta SD4'!$H:$H,Tabela7[[#This Row],[Coluna1]],'[1]Lista falta SD4'!AP:AP,"FATURADO")</f>
        <v>0</v>
      </c>
      <c r="Z2" s="36">
        <v>269432.22368999996</v>
      </c>
      <c r="AA2" s="37">
        <v>300839.52599999995</v>
      </c>
      <c r="AB2" s="38">
        <f>VLOOKUP(Tabela7[[#This Row],[Coluna1]],'[1]Análise PCP'!E:L,8,0)</f>
        <v>0</v>
      </c>
      <c r="AC2" s="39">
        <v>30</v>
      </c>
      <c r="AD2" s="40">
        <v>46188</v>
      </c>
      <c r="AE2" s="41">
        <v>46203</v>
      </c>
      <c r="AF2" s="42">
        <f>VLOOKUP(Tabela7[[#This Row],[Coluna1]],'[1]Análise PCP'!E:S,15,0)</f>
        <v>46068</v>
      </c>
      <c r="AG2" s="43">
        <f>VLOOKUP(Tabela7[[#This Row],[Coluna1]],'[1]Análise PCP'!E:Q,13,0)</f>
        <v>45971</v>
      </c>
      <c r="AH2" s="43">
        <f>_xlfn.XLOOKUP(Tabela7[[#This Row],[Coluna1]],'[1]Análise PCP'!$E:$E,'[1]Análise PCP'!$AB:$AB,0,0)</f>
        <v>46108</v>
      </c>
      <c r="AI2" s="42">
        <f>_xlfn.XLOOKUP(Tabela7[[#This Row],[Coluna1]],'[1]Análise PCP'!$E:$E,'[1]Análise PCP'!$K:$K,0,0)</f>
        <v>46128</v>
      </c>
    </row>
    <row r="3" spans="1:35" ht="15.75" x14ac:dyDescent="0.25">
      <c r="A3" s="45" t="s">
        <v>36</v>
      </c>
      <c r="B3" s="239" t="str">
        <f>_xlfn.XLOOKUP(Tabela7[[#This Row],[Coluna1]],'[1]Análise PCP'!$E:$E,'[1]Análise PCP'!$B:$B,0,0)</f>
        <v>FATURADO</v>
      </c>
      <c r="C3" s="46">
        <v>99</v>
      </c>
      <c r="D3" s="47" t="s">
        <v>37</v>
      </c>
      <c r="E3" s="48" t="s">
        <v>38</v>
      </c>
      <c r="F3" s="48" t="str">
        <f>_xlfn.XLOOKUP(Tabela7[[#This Row],[Coluna1]],'[1]Análise PCP'!$E:$E,'[1]Análise PCP'!$H:$H,0,0)</f>
        <v>GMG MAQ175 DINAMIQ FPT 60HZ SIL</v>
      </c>
      <c r="G3" s="46">
        <v>1</v>
      </c>
      <c r="H3" s="49" t="str">
        <f>VLOOKUP(D3,'[1]Análise PCP'!E:I,5,0)</f>
        <v>FPT</v>
      </c>
      <c r="I3" s="50">
        <f>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</f>
        <v>1</v>
      </c>
      <c r="J3" s="50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1</v>
      </c>
      <c r="K3" s="25" t="s">
        <v>34</v>
      </c>
      <c r="L3" s="50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1</v>
      </c>
      <c r="M3" s="25" t="s">
        <v>34</v>
      </c>
      <c r="N3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" s="26" t="str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OK</v>
      </c>
      <c r="Q3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3" s="28">
        <f>COUNTIFS('[1]Lista falta SD4'!G:G,"FALTA",'[1]Lista falta SD4'!H:H,D3)</f>
        <v>0</v>
      </c>
      <c r="S3" s="29">
        <f>COUNTIFS('[1]Lista falta SD4'!G:G,"SEPARADO",'[1]Lista falta SD4'!H:H,D3)/(R3+COUNTIFS('[1]Lista falta SD4'!G:G,"SEPARADO",'[1]Lista falta SD4'!H:H,D3))</f>
        <v>1</v>
      </c>
      <c r="T3" s="30">
        <f>COUNTIFS('[1]Lista falta SD4'!BQ:BQ,0,'[1]Lista falta SD4'!H:H,Tabela7[[#This Row],[Coluna1]],'[1]Lista falta SD4'!G:G,"falta")</f>
        <v>0</v>
      </c>
      <c r="U3" s="5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3" s="32">
        <f>VLOOKUP(D3,'[1]Análise PCP'!E:P,12,0)</f>
        <v>289510</v>
      </c>
      <c r="W3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" s="52">
        <f>SUMIFS('[1]Lista falta SD4'!$AS:$AS,'[1]Lista falta SD4'!$G:$G,"FALTA",'[1]Lista falta SD4'!$H:$H,Tabela7[[#This Row],[Coluna1]],'[1]Lista falta SD4'!AP:AP,"PA")</f>
        <v>0</v>
      </c>
      <c r="Y3" s="53">
        <f>SUMIFS('[1]Lista falta SD4'!AS:AS,'[1]Lista falta SD4'!$G:$G,"FALTA",'[1]Lista falta SD4'!$H:$H,Tabela7[[#This Row],[Coluna1]],'[1]Lista falta SD4'!AP:AP,"FATURADO")</f>
        <v>0</v>
      </c>
      <c r="Z3" s="54">
        <v>114487.57764374999</v>
      </c>
      <c r="AA3" s="37">
        <v>146033.80366278518</v>
      </c>
      <c r="AB3" s="38">
        <v>3</v>
      </c>
      <c r="AC3" s="55">
        <v>40</v>
      </c>
      <c r="AD3" s="56">
        <v>46168</v>
      </c>
      <c r="AE3" s="41">
        <v>46232</v>
      </c>
      <c r="AF3" s="42">
        <f>VLOOKUP(Tabela7[[#This Row],[Coluna1]],'[1]Análise PCP'!E:S,15,0)</f>
        <v>46145</v>
      </c>
      <c r="AG3" s="43">
        <f>VLOOKUP(Tabela7[[#This Row],[Coluna1]],'[1]Análise PCP'!E:Q,13,0)</f>
        <v>46086</v>
      </c>
      <c r="AH3" s="43">
        <f>_xlfn.XLOOKUP(Tabela7[[#This Row],[Coluna1]],'[1]Análise PCP'!$E:$E,'[1]Análise PCP'!$AB:$AB,0,0)</f>
        <v>46149</v>
      </c>
      <c r="AI3" s="42">
        <f>_xlfn.XLOOKUP(Tabela7[[#This Row],[Coluna1]],'[1]Análise PCP'!$E:$E,'[1]Análise PCP'!$K:$K,0,0)</f>
        <v>46156</v>
      </c>
    </row>
    <row r="4" spans="1:35" ht="15.75" x14ac:dyDescent="0.25">
      <c r="A4" s="45" t="s">
        <v>39</v>
      </c>
      <c r="B4" s="239" t="str">
        <f>_xlfn.XLOOKUP(Tabela7[[#This Row],[Coluna1]],'[1]Análise PCP'!$E:$E,'[1]Análise PCP'!$B:$B,0,0)</f>
        <v>FATURADO</v>
      </c>
      <c r="C4" s="46">
        <v>99</v>
      </c>
      <c r="D4" s="47" t="s">
        <v>40</v>
      </c>
      <c r="E4" s="57" t="s">
        <v>41</v>
      </c>
      <c r="F4" s="57" t="str">
        <f>_xlfn.XLOOKUP(Tabela7[[#This Row],[Coluna1]],'[1]Análise PCP'!$E:$E,'[1]Análise PCP'!$H:$H,0,0)</f>
        <v>GMG MAQ55P SMA 5C SL 38/22</v>
      </c>
      <c r="G4" s="23">
        <v>1</v>
      </c>
      <c r="H4" s="49" t="s">
        <v>42</v>
      </c>
      <c r="I4" s="50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0.98333333333333328</v>
      </c>
      <c r="J4" s="50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1</v>
      </c>
      <c r="K4" s="25"/>
      <c r="L4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4" s="25"/>
      <c r="N4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4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4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4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4" s="28">
        <f>COUNTIFS('[1]Lista falta SD4'!G:G,"FALTA",'[1]Lista falta SD4'!H:H,D4)</f>
        <v>1</v>
      </c>
      <c r="S4" s="29">
        <f>COUNTIFS('[1]Lista falta SD4'!G:G,"SEPARADO",'[1]Lista falta SD4'!H:H,D4)/(R4+COUNTIFS('[1]Lista falta SD4'!G:G,"SEPARADO",'[1]Lista falta SD4'!H:H,D4))</f>
        <v>0.98958333333333337</v>
      </c>
      <c r="T4" s="30">
        <f>COUNTIFS('[1]Lista falta SD4'!BQ:BQ,0,'[1]Lista falta SD4'!H:H,Tabela7[[#This Row],[Coluna1]],'[1]Lista falta SD4'!G:G,"falta")</f>
        <v>0</v>
      </c>
      <c r="U4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4" s="58">
        <f>VLOOKUP(D4,'[1]Análise PCP'!E:P,12,0)</f>
        <v>82284.759999999995</v>
      </c>
      <c r="W4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4" s="52">
        <f>SUMIFS('[1]Lista falta SD4'!$AS:$AS,'[1]Lista falta SD4'!$G:$G,"FALTA",'[1]Lista falta SD4'!$H:$H,Tabela7[[#This Row],[Coluna1]],'[1]Lista falta SD4'!AP:AP,"PA")</f>
        <v>0</v>
      </c>
      <c r="Y4" s="60">
        <f>SUMIFS('[1]Lista falta SD4'!AS:AS,'[1]Lista falta SD4'!$G:$G,"FALTA",'[1]Lista falta SD4'!$H:$H,Tabela7[[#This Row],[Coluna1]],'[1]Lista falta SD4'!AP:AP,"FATURADO")</f>
        <v>0</v>
      </c>
      <c r="Z4" s="54">
        <f>SUMIFS('[1]Lista falta SD4'!AS:AS,'[1]Lista falta SD4'!$H:$H,Tabela7[[#This Row],[Coluna1]],'[1]Lista falta SD4'!AP:AP,"PAGO")</f>
        <v>30.236124999999998</v>
      </c>
      <c r="AA4" s="61"/>
      <c r="AB4" s="38">
        <f>VLOOKUP(Tabela7[[#This Row],[Coluna1]],'[1]Análise PCP'!E:L,8,0)</f>
        <v>0</v>
      </c>
      <c r="AC4" s="39"/>
      <c r="AD4" s="40"/>
      <c r="AE4" s="41">
        <v>46185</v>
      </c>
      <c r="AF4" s="42">
        <f>VLOOKUP(Tabela7[[#This Row],[Coluna1]],'[1]Análise PCP'!E:S,15,0)</f>
        <v>46234</v>
      </c>
      <c r="AG4" s="43">
        <f>VLOOKUP(Tabela7[[#This Row],[Coluna1]],'[1]Análise PCP'!E:Q,13,0)</f>
        <v>46127</v>
      </c>
      <c r="AH4" s="43">
        <f>_xlfn.XLOOKUP(Tabela7[[#This Row],[Coluna1]],'[1]Análise PCP'!$E:$E,'[1]Análise PCP'!$AB:$AB,0,0)</f>
        <v>46170</v>
      </c>
      <c r="AI4" s="42">
        <f>_xlfn.XLOOKUP(Tabela7[[#This Row],[Coluna1]],'[1]Análise PCP'!$E:$E,'[1]Análise PCP'!$K:$K,0,0)</f>
        <v>46176</v>
      </c>
    </row>
    <row r="5" spans="1:35" ht="15.75" x14ac:dyDescent="0.25">
      <c r="A5" s="45" t="s">
        <v>43</v>
      </c>
      <c r="B5" s="239" t="str">
        <f>_xlfn.XLOOKUP(Tabela7[[#This Row],[Coluna1]],'[1]Análise PCP'!$E:$E,'[1]Análise PCP'!$B:$B,0,0)</f>
        <v>FATURADO</v>
      </c>
      <c r="C5" s="46">
        <v>99</v>
      </c>
      <c r="D5" s="47" t="s">
        <v>44</v>
      </c>
      <c r="E5" s="57" t="s">
        <v>45</v>
      </c>
      <c r="F5" s="57" t="str">
        <f>_xlfn.XLOOKUP(Tabela7[[#This Row],[Coluna1]],'[1]Análise PCP'!$E:$E,'[1]Análise PCP'!$H:$H,0,0)</f>
        <v>GMG MAQ55P SMA 5C SL 22/12</v>
      </c>
      <c r="G5" s="23">
        <v>1</v>
      </c>
      <c r="H5" s="49" t="s">
        <v>42</v>
      </c>
      <c r="I5" s="50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0.97142857142857142</v>
      </c>
      <c r="J5" s="50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1</v>
      </c>
      <c r="K5" s="25"/>
      <c r="L5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5" s="25"/>
      <c r="N5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5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5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5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5" s="28">
        <f>COUNTIFS('[1]Lista falta SD4'!G:G,"FALTA",'[1]Lista falta SD4'!H:H,D5)</f>
        <v>1</v>
      </c>
      <c r="S5" s="29">
        <f>COUNTIFS('[1]Lista falta SD4'!G:G,"SEPARADO",'[1]Lista falta SD4'!H:H,D5)/(R5+COUNTIFS('[1]Lista falta SD4'!G:G,"SEPARADO",'[1]Lista falta SD4'!H:H,D5))</f>
        <v>0.98958333333333337</v>
      </c>
      <c r="T5" s="30">
        <f>COUNTIFS('[1]Lista falta SD4'!BQ:BQ,0,'[1]Lista falta SD4'!H:H,Tabela7[[#This Row],[Coluna1]],'[1]Lista falta SD4'!G:G,"falta")</f>
        <v>0</v>
      </c>
      <c r="U5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" s="62">
        <f>VLOOKUP(D5,'[1]Análise PCP'!E:P,12,0)</f>
        <v>82284.759999999995</v>
      </c>
      <c r="W5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" s="52">
        <f>SUMIFS('[1]Lista falta SD4'!$AS:$AS,'[1]Lista falta SD4'!$G:$G,"FALTA",'[1]Lista falta SD4'!$H:$H,Tabela7[[#This Row],[Coluna1]],'[1]Lista falta SD4'!AP:AP,"PA")</f>
        <v>0</v>
      </c>
      <c r="Y5" s="60">
        <f>SUMIFS('[1]Lista falta SD4'!AS:AS,'[1]Lista falta SD4'!$G:$G,"FALTA",'[1]Lista falta SD4'!$H:$H,Tabela7[[#This Row],[Coluna1]],'[1]Lista falta SD4'!AP:AP,"FATURADO")</f>
        <v>0</v>
      </c>
      <c r="Z5" s="54">
        <f>SUMIFS('[1]Lista falta SD4'!AS:AS,'[1]Lista falta SD4'!$H:$H,Tabela7[[#This Row],[Coluna1]],'[1]Lista falta SD4'!AP:AP,"PAGO")</f>
        <v>30.236124999999998</v>
      </c>
      <c r="AA5" s="61"/>
      <c r="AB5" s="38">
        <f>VLOOKUP(Tabela7[[#This Row],[Coluna1]],'[1]Análise PCP'!E:L,8,0)</f>
        <v>0</v>
      </c>
      <c r="AC5" s="39"/>
      <c r="AD5" s="40"/>
      <c r="AE5" s="41">
        <v>46185</v>
      </c>
      <c r="AF5" s="42">
        <f>VLOOKUP(Tabela7[[#This Row],[Coluna1]],'[1]Análise PCP'!E:S,15,0)</f>
        <v>46234</v>
      </c>
      <c r="AG5" s="43">
        <f>VLOOKUP(Tabela7[[#This Row],[Coluna1]],'[1]Análise PCP'!E:Q,13,0)</f>
        <v>46135</v>
      </c>
      <c r="AH5" s="43">
        <f>_xlfn.XLOOKUP(Tabela7[[#This Row],[Coluna1]],'[1]Análise PCP'!$E:$E,'[1]Análise PCP'!$AB:$AB,0,0)</f>
        <v>46170</v>
      </c>
      <c r="AI5" s="42">
        <f>_xlfn.XLOOKUP(Tabela7[[#This Row],[Coluna1]],'[1]Análise PCP'!$E:$E,'[1]Análise PCP'!$K:$K,0,0)</f>
        <v>46176</v>
      </c>
    </row>
    <row r="6" spans="1:35" ht="15.75" x14ac:dyDescent="0.25">
      <c r="A6" s="45" t="s">
        <v>43</v>
      </c>
      <c r="B6" s="239" t="str">
        <f>_xlfn.XLOOKUP(Tabela7[[#This Row],[Coluna1]],'[1]Análise PCP'!$E:$E,'[1]Análise PCP'!$B:$B,0,0)</f>
        <v>FATURADO</v>
      </c>
      <c r="C6" s="46">
        <v>99</v>
      </c>
      <c r="D6" s="47" t="s">
        <v>46</v>
      </c>
      <c r="E6" s="57" t="s">
        <v>47</v>
      </c>
      <c r="F6" s="57" t="str">
        <f>_xlfn.XLOOKUP(Tabela7[[#This Row],[Coluna1]],'[1]Análise PCP'!$E:$E,'[1]Análise PCP'!$H:$H,0,0)</f>
        <v>GMG MAQ55P SMA 5C SL 22/12</v>
      </c>
      <c r="G6" s="23">
        <v>1</v>
      </c>
      <c r="H6" s="49" t="s">
        <v>42</v>
      </c>
      <c r="I6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6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6" s="25"/>
      <c r="L6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6" s="25"/>
      <c r="N6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6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6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6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6" s="28">
        <f>COUNTIFS('[1]Lista falta SD4'!G:G,"FALTA",'[1]Lista falta SD4'!H:H,D6)</f>
        <v>1</v>
      </c>
      <c r="S6" s="29">
        <f>COUNTIFS('[1]Lista falta SD4'!G:G,"SEPARADO",'[1]Lista falta SD4'!H:H,D6)/(R6+COUNTIFS('[1]Lista falta SD4'!G:G,"SEPARADO",'[1]Lista falta SD4'!H:H,D6))</f>
        <v>0.98979591836734693</v>
      </c>
      <c r="T6" s="30">
        <f>COUNTIFS('[1]Lista falta SD4'!BQ:BQ,0,'[1]Lista falta SD4'!H:H,Tabela7[[#This Row],[Coluna1]],'[1]Lista falta SD4'!G:G,"falta")</f>
        <v>0</v>
      </c>
      <c r="U6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" s="58">
        <f>VLOOKUP(D6,'[1]Análise PCP'!E:P,12,0)</f>
        <v>82284.759999999995</v>
      </c>
      <c r="W6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" s="52">
        <f>SUMIFS('[1]Lista falta SD4'!$AS:$AS,'[1]Lista falta SD4'!$G:$G,"FALTA",'[1]Lista falta SD4'!$H:$H,Tabela7[[#This Row],[Coluna1]],'[1]Lista falta SD4'!AP:AP,"PA")</f>
        <v>0</v>
      </c>
      <c r="Y6" s="60">
        <f>SUMIFS('[1]Lista falta SD4'!AS:AS,'[1]Lista falta SD4'!$G:$G,"FALTA",'[1]Lista falta SD4'!$H:$H,Tabela7[[#This Row],[Coluna1]],'[1]Lista falta SD4'!AP:AP,"FATURADO")</f>
        <v>0</v>
      </c>
      <c r="Z6" s="54">
        <f>SUMIFS('[1]Lista falta SD4'!AS:AS,'[1]Lista falta SD4'!$H:$H,Tabela7[[#This Row],[Coluna1]],'[1]Lista falta SD4'!AP:AP,"PAGO")</f>
        <v>30.236124999999998</v>
      </c>
      <c r="AA6" s="61"/>
      <c r="AB6" s="38">
        <f>VLOOKUP(Tabela7[[#This Row],[Coluna1]],'[1]Análise PCP'!E:L,8,0)</f>
        <v>0</v>
      </c>
      <c r="AC6" s="39"/>
      <c r="AD6" s="40"/>
      <c r="AE6" s="41">
        <v>46234</v>
      </c>
      <c r="AF6" s="42">
        <f>VLOOKUP(Tabela7[[#This Row],[Coluna1]],'[1]Análise PCP'!E:S,15,0)</f>
        <v>46234</v>
      </c>
      <c r="AG6" s="43">
        <f>VLOOKUP(Tabela7[[#This Row],[Coluna1]],'[1]Análise PCP'!E:Q,13,0)</f>
        <v>46135</v>
      </c>
      <c r="AH6" s="43">
        <f>_xlfn.XLOOKUP(Tabela7[[#This Row],[Coluna1]],'[1]Análise PCP'!$E:$E,'[1]Análise PCP'!$AB:$AB,0,0)</f>
        <v>46170</v>
      </c>
      <c r="AI6" s="42">
        <f>_xlfn.XLOOKUP(Tabela7[[#This Row],[Coluna1]],'[1]Análise PCP'!$E:$E,'[1]Análise PCP'!$K:$K,0,0)</f>
        <v>46176</v>
      </c>
    </row>
    <row r="7" spans="1:35" ht="15.75" x14ac:dyDescent="0.25">
      <c r="A7" s="45" t="s">
        <v>43</v>
      </c>
      <c r="B7" s="239" t="str">
        <f>_xlfn.XLOOKUP(Tabela7[[#This Row],[Coluna1]],'[1]Análise PCP'!$E:$E,'[1]Análise PCP'!$B:$B,0,0)</f>
        <v>FATURADO</v>
      </c>
      <c r="C7" s="46">
        <v>99</v>
      </c>
      <c r="D7" s="47" t="s">
        <v>48</v>
      </c>
      <c r="E7" s="57" t="s">
        <v>49</v>
      </c>
      <c r="F7" s="57" t="str">
        <f>_xlfn.XLOOKUP(Tabela7[[#This Row],[Coluna1]],'[1]Análise PCP'!$E:$E,'[1]Análise PCP'!$H:$H,0,0)</f>
        <v>GMG MAQ55P SMA 5C SL 22/12</v>
      </c>
      <c r="G7" s="23">
        <v>1</v>
      </c>
      <c r="H7" s="49" t="s">
        <v>42</v>
      </c>
      <c r="I7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7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7" s="25"/>
      <c r="L7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7" s="25"/>
      <c r="N7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7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7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7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7" s="28">
        <f>COUNTIFS('[1]Lista falta SD4'!G:G,"FALTA",'[1]Lista falta SD4'!H:H,D7)</f>
        <v>1</v>
      </c>
      <c r="S7" s="29">
        <f>COUNTIFS('[1]Lista falta SD4'!G:G,"SEPARADO",'[1]Lista falta SD4'!H:H,D7)/(R7+COUNTIFS('[1]Lista falta SD4'!G:G,"SEPARADO",'[1]Lista falta SD4'!H:H,D7))</f>
        <v>0.98979591836734693</v>
      </c>
      <c r="T7" s="30">
        <f>COUNTIFS('[1]Lista falta SD4'!BQ:BQ,0,'[1]Lista falta SD4'!H:H,Tabela7[[#This Row],[Coluna1]],'[1]Lista falta SD4'!G:G,"falta")</f>
        <v>0</v>
      </c>
      <c r="U7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" s="58">
        <f>VLOOKUP(D7,'[1]Análise PCP'!E:P,12,0)</f>
        <v>82284.759999999995</v>
      </c>
      <c r="W7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" s="52">
        <f>SUMIFS('[1]Lista falta SD4'!$AS:$AS,'[1]Lista falta SD4'!$G:$G,"FALTA",'[1]Lista falta SD4'!$H:$H,Tabela7[[#This Row],[Coluna1]],'[1]Lista falta SD4'!AP:AP,"PA")</f>
        <v>0</v>
      </c>
      <c r="Y7" s="60">
        <f>SUMIFS('[1]Lista falta SD4'!AS:AS,'[1]Lista falta SD4'!$G:$G,"FALTA",'[1]Lista falta SD4'!$H:$H,Tabela7[[#This Row],[Coluna1]],'[1]Lista falta SD4'!AP:AP,"FATURADO")</f>
        <v>0</v>
      </c>
      <c r="Z7" s="54">
        <f>SUMIFS('[1]Lista falta SD4'!AS:AS,'[1]Lista falta SD4'!$H:$H,Tabela7[[#This Row],[Coluna1]],'[1]Lista falta SD4'!AP:AP,"PAGO")</f>
        <v>30.236124999999998</v>
      </c>
      <c r="AA7" s="61"/>
      <c r="AB7" s="38">
        <f>VLOOKUP(Tabela7[[#This Row],[Coluna1]],'[1]Análise PCP'!E:L,8,0)</f>
        <v>0</v>
      </c>
      <c r="AC7" s="39"/>
      <c r="AD7" s="40"/>
      <c r="AE7" s="41">
        <v>46234</v>
      </c>
      <c r="AF7" s="42">
        <f>VLOOKUP(Tabela7[[#This Row],[Coluna1]],'[1]Análise PCP'!E:S,15,0)</f>
        <v>46234</v>
      </c>
      <c r="AG7" s="43">
        <f>VLOOKUP(Tabela7[[#This Row],[Coluna1]],'[1]Análise PCP'!E:Q,13,0)</f>
        <v>46135</v>
      </c>
      <c r="AH7" s="43">
        <f>_xlfn.XLOOKUP(Tabela7[[#This Row],[Coluna1]],'[1]Análise PCP'!$E:$E,'[1]Análise PCP'!$AB:$AB,0,0)</f>
        <v>46170</v>
      </c>
      <c r="AI7" s="42">
        <f>_xlfn.XLOOKUP(Tabela7[[#This Row],[Coluna1]],'[1]Análise PCP'!$E:$E,'[1]Análise PCP'!$K:$K,0,0)</f>
        <v>46176</v>
      </c>
    </row>
    <row r="8" spans="1:35" ht="15.75" x14ac:dyDescent="0.25">
      <c r="A8" s="45" t="s">
        <v>43</v>
      </c>
      <c r="B8" s="239" t="str">
        <f>_xlfn.XLOOKUP(Tabela7[[#This Row],[Coluna1]],'[1]Análise PCP'!$E:$E,'[1]Análise PCP'!$B:$B,0,0)</f>
        <v>FATURADO</v>
      </c>
      <c r="C8" s="46">
        <v>99</v>
      </c>
      <c r="D8" s="47" t="s">
        <v>50</v>
      </c>
      <c r="E8" s="57" t="s">
        <v>51</v>
      </c>
      <c r="F8" s="57" t="str">
        <f>_xlfn.XLOOKUP(Tabela7[[#This Row],[Coluna1]],'[1]Análise PCP'!$E:$E,'[1]Análise PCP'!$H:$H,0,0)</f>
        <v>GMG MAQ55P SMA 5C SL 22/12</v>
      </c>
      <c r="G8" s="23">
        <v>1</v>
      </c>
      <c r="H8" s="49" t="s">
        <v>42</v>
      </c>
      <c r="I8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8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8" s="25"/>
      <c r="L8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8" s="25"/>
      <c r="N8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8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8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8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8" s="28">
        <f>COUNTIFS('[1]Lista falta SD4'!G:G,"FALTA",'[1]Lista falta SD4'!H:H,D8)</f>
        <v>1</v>
      </c>
      <c r="S8" s="29">
        <f>COUNTIFS('[1]Lista falta SD4'!G:G,"SEPARADO",'[1]Lista falta SD4'!H:H,D8)/(R8+COUNTIFS('[1]Lista falta SD4'!G:G,"SEPARADO",'[1]Lista falta SD4'!H:H,D8))</f>
        <v>0.98979591836734693</v>
      </c>
      <c r="T8" s="30">
        <f>COUNTIFS('[1]Lista falta SD4'!BQ:BQ,0,'[1]Lista falta SD4'!H:H,Tabela7[[#This Row],[Coluna1]],'[1]Lista falta SD4'!G:G,"falta")</f>
        <v>0</v>
      </c>
      <c r="U8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8" s="58">
        <f>VLOOKUP(D8,'[1]Análise PCP'!E:P,12,0)</f>
        <v>82284.759999999995</v>
      </c>
      <c r="W8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8" s="52">
        <f>SUMIFS('[1]Lista falta SD4'!$AS:$AS,'[1]Lista falta SD4'!$G:$G,"FALTA",'[1]Lista falta SD4'!$H:$H,Tabela7[[#This Row],[Coluna1]],'[1]Lista falta SD4'!AP:AP,"PA")</f>
        <v>0</v>
      </c>
      <c r="Y8" s="60">
        <f>SUMIFS('[1]Lista falta SD4'!AS:AS,'[1]Lista falta SD4'!$G:$G,"FALTA",'[1]Lista falta SD4'!$H:$H,Tabela7[[#This Row],[Coluna1]],'[1]Lista falta SD4'!AP:AP,"FATURADO")</f>
        <v>0</v>
      </c>
      <c r="Z8" s="54">
        <f>SUMIFS('[1]Lista falta SD4'!AS:AS,'[1]Lista falta SD4'!$H:$H,Tabela7[[#This Row],[Coluna1]],'[1]Lista falta SD4'!AP:AP,"PAGO")</f>
        <v>30.236124999999998</v>
      </c>
      <c r="AA8" s="61"/>
      <c r="AB8" s="38">
        <f>VLOOKUP(Tabela7[[#This Row],[Coluna1]],'[1]Análise PCP'!E:L,8,0)</f>
        <v>0</v>
      </c>
      <c r="AC8" s="39"/>
      <c r="AD8" s="40"/>
      <c r="AE8" s="41">
        <v>46234</v>
      </c>
      <c r="AF8" s="42">
        <f>VLOOKUP(Tabela7[[#This Row],[Coluna1]],'[1]Análise PCP'!E:S,15,0)</f>
        <v>46234</v>
      </c>
      <c r="AG8" s="43">
        <f>VLOOKUP(Tabela7[[#This Row],[Coluna1]],'[1]Análise PCP'!E:Q,13,0)</f>
        <v>46135</v>
      </c>
      <c r="AH8" s="43">
        <f>_xlfn.XLOOKUP(Tabela7[[#This Row],[Coluna1]],'[1]Análise PCP'!$E:$E,'[1]Análise PCP'!$AB:$AB,0,0)</f>
        <v>46170</v>
      </c>
      <c r="AI8" s="42">
        <f>_xlfn.XLOOKUP(Tabela7[[#This Row],[Coluna1]],'[1]Análise PCP'!$E:$E,'[1]Análise PCP'!$K:$K,0,0)</f>
        <v>46176</v>
      </c>
    </row>
    <row r="9" spans="1:35" ht="15.75" x14ac:dyDescent="0.25">
      <c r="A9" s="45" t="s">
        <v>43</v>
      </c>
      <c r="B9" s="239" t="str">
        <f>_xlfn.XLOOKUP(Tabela7[[#This Row],[Coluna1]],'[1]Análise PCP'!$E:$E,'[1]Análise PCP'!$B:$B,0,0)</f>
        <v>FATURADO</v>
      </c>
      <c r="C9" s="46">
        <v>99</v>
      </c>
      <c r="D9" s="47" t="s">
        <v>52</v>
      </c>
      <c r="E9" s="57" t="s">
        <v>53</v>
      </c>
      <c r="F9" s="57" t="str">
        <f>_xlfn.XLOOKUP(Tabela7[[#This Row],[Coluna1]],'[1]Análise PCP'!$E:$E,'[1]Análise PCP'!$H:$H,0,0)</f>
        <v>GMG MAQ55P SMA 5C SL 22/12</v>
      </c>
      <c r="G9" s="23">
        <v>1</v>
      </c>
      <c r="H9" s="49" t="s">
        <v>42</v>
      </c>
      <c r="I9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9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9" s="25"/>
      <c r="L9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9" s="25"/>
      <c r="N9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9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9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9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9" s="28">
        <f>COUNTIFS('[1]Lista falta SD4'!G:G,"FALTA",'[1]Lista falta SD4'!H:H,D9)</f>
        <v>2</v>
      </c>
      <c r="S9" s="29">
        <f>COUNTIFS('[1]Lista falta SD4'!G:G,"SEPARADO",'[1]Lista falta SD4'!H:H,D9)/(R9+COUNTIFS('[1]Lista falta SD4'!G:G,"SEPARADO",'[1]Lista falta SD4'!H:H,D9))</f>
        <v>0.97959183673469385</v>
      </c>
      <c r="T9" s="30">
        <f>COUNTIFS('[1]Lista falta SD4'!BQ:BQ,0,'[1]Lista falta SD4'!H:H,Tabela7[[#This Row],[Coluna1]],'[1]Lista falta SD4'!G:G,"falta")</f>
        <v>0</v>
      </c>
      <c r="U9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9" s="62">
        <f>VLOOKUP(D9,'[1]Análise PCP'!E:P,12,0)</f>
        <v>82284.759999999995</v>
      </c>
      <c r="W9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9" s="52">
        <f>SUMIFS('[1]Lista falta SD4'!$AS:$AS,'[1]Lista falta SD4'!$G:$G,"FALTA",'[1]Lista falta SD4'!$H:$H,Tabela7[[#This Row],[Coluna1]],'[1]Lista falta SD4'!AP:AP,"PA")</f>
        <v>0</v>
      </c>
      <c r="Y9" s="60">
        <f>SUMIFS('[1]Lista falta SD4'!AS:AS,'[1]Lista falta SD4'!$G:$G,"FALTA",'[1]Lista falta SD4'!$H:$H,Tabela7[[#This Row],[Coluna1]],'[1]Lista falta SD4'!AP:AP,"FATURADO")</f>
        <v>0</v>
      </c>
      <c r="Z9" s="54">
        <f>SUMIFS('[1]Lista falta SD4'!AS:AS,'[1]Lista falta SD4'!$H:$H,Tabela7[[#This Row],[Coluna1]],'[1]Lista falta SD4'!AP:AP,"PAGO")</f>
        <v>46.836125000000003</v>
      </c>
      <c r="AA9" s="61"/>
      <c r="AB9" s="38">
        <f>VLOOKUP(Tabela7[[#This Row],[Coluna1]],'[1]Análise PCP'!E:L,8,0)</f>
        <v>0</v>
      </c>
      <c r="AC9" s="39"/>
      <c r="AD9" s="40"/>
      <c r="AE9" s="41">
        <v>46234</v>
      </c>
      <c r="AF9" s="42">
        <f>VLOOKUP(Tabela7[[#This Row],[Coluna1]],'[1]Análise PCP'!E:S,15,0)</f>
        <v>46234</v>
      </c>
      <c r="AG9" s="43">
        <f>VLOOKUP(Tabela7[[#This Row],[Coluna1]],'[1]Análise PCP'!E:Q,13,0)</f>
        <v>46135</v>
      </c>
      <c r="AH9" s="43">
        <f>_xlfn.XLOOKUP(Tabela7[[#This Row],[Coluna1]],'[1]Análise PCP'!$E:$E,'[1]Análise PCP'!$AB:$AB,0,0)</f>
        <v>46170</v>
      </c>
      <c r="AI9" s="42">
        <f>_xlfn.XLOOKUP(Tabela7[[#This Row],[Coluna1]],'[1]Análise PCP'!$E:$E,'[1]Análise PCP'!$K:$K,0,0)</f>
        <v>46176</v>
      </c>
    </row>
    <row r="10" spans="1:35" ht="15.75" x14ac:dyDescent="0.25">
      <c r="A10" s="45" t="s">
        <v>39</v>
      </c>
      <c r="B10" s="239" t="str">
        <f>_xlfn.XLOOKUP(Tabela7[[#This Row],[Coluna1]],'[1]Análise PCP'!$E:$E,'[1]Análise PCP'!$B:$B,0,0)</f>
        <v>FATURADO</v>
      </c>
      <c r="C10" s="46">
        <v>99</v>
      </c>
      <c r="D10" s="47" t="s">
        <v>54</v>
      </c>
      <c r="E10" s="57" t="s">
        <v>55</v>
      </c>
      <c r="F10" s="57" t="str">
        <f>_xlfn.XLOOKUP(Tabela7[[#This Row],[Coluna1]],'[1]Análise PCP'!$E:$E,'[1]Análise PCP'!$H:$H,0,0)</f>
        <v>GMG MAQ55P SMA 5C SL 38/22</v>
      </c>
      <c r="G10" s="23">
        <v>1</v>
      </c>
      <c r="H10" s="49" t="s">
        <v>42</v>
      </c>
      <c r="I10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0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0" s="25"/>
      <c r="L10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0" s="25"/>
      <c r="N10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0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0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0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0" s="28">
        <f>COUNTIFS('[1]Lista falta SD4'!G:G,"FALTA",'[1]Lista falta SD4'!H:H,D10)</f>
        <v>2</v>
      </c>
      <c r="S10" s="29">
        <f>COUNTIFS('[1]Lista falta SD4'!G:G,"SEPARADO",'[1]Lista falta SD4'!H:H,D10)/(R10+COUNTIFS('[1]Lista falta SD4'!G:G,"SEPARADO",'[1]Lista falta SD4'!H:H,D10))</f>
        <v>0.97959183673469385</v>
      </c>
      <c r="T10" s="30">
        <f>COUNTIFS('[1]Lista falta SD4'!BQ:BQ,0,'[1]Lista falta SD4'!H:H,Tabela7[[#This Row],[Coluna1]],'[1]Lista falta SD4'!G:G,"falta")</f>
        <v>0</v>
      </c>
      <c r="U10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0" s="58">
        <f>VLOOKUP(D10,'[1]Análise PCP'!E:P,12,0)</f>
        <v>82284.759999999995</v>
      </c>
      <c r="W10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0" s="52">
        <f>SUMIFS('[1]Lista falta SD4'!$AS:$AS,'[1]Lista falta SD4'!$G:$G,"FALTA",'[1]Lista falta SD4'!$H:$H,Tabela7[[#This Row],[Coluna1]],'[1]Lista falta SD4'!AP:AP,"PA")</f>
        <v>0</v>
      </c>
      <c r="Y10" s="60">
        <f>SUMIFS('[1]Lista falta SD4'!AS:AS,'[1]Lista falta SD4'!$G:$G,"FALTA",'[1]Lista falta SD4'!$H:$H,Tabela7[[#This Row],[Coluna1]],'[1]Lista falta SD4'!AP:AP,"FATURADO")</f>
        <v>0</v>
      </c>
      <c r="Z10" s="54">
        <f>SUMIFS('[1]Lista falta SD4'!AS:AS,'[1]Lista falta SD4'!$H:$H,Tabela7[[#This Row],[Coluna1]],'[1]Lista falta SD4'!AP:AP,"PAGO")</f>
        <v>46.836125000000003</v>
      </c>
      <c r="AA10" s="61"/>
      <c r="AB10" s="38">
        <f>VLOOKUP(Tabela7[[#This Row],[Coluna1]],'[1]Análise PCP'!E:L,8,0)</f>
        <v>0</v>
      </c>
      <c r="AC10" s="39"/>
      <c r="AD10" s="40"/>
      <c r="AE10" s="41">
        <v>46234</v>
      </c>
      <c r="AF10" s="42">
        <f>VLOOKUP(Tabela7[[#This Row],[Coluna1]],'[1]Análise PCP'!E:S,15,0)</f>
        <v>46234</v>
      </c>
      <c r="AG10" s="43">
        <f>VLOOKUP(Tabela7[[#This Row],[Coluna1]],'[1]Análise PCP'!E:Q,13,0)</f>
        <v>46135</v>
      </c>
      <c r="AH10" s="43">
        <f>_xlfn.XLOOKUP(Tabela7[[#This Row],[Coluna1]],'[1]Análise PCP'!$E:$E,'[1]Análise PCP'!$AB:$AB,0,0)</f>
        <v>46170</v>
      </c>
      <c r="AI10" s="42">
        <f>_xlfn.XLOOKUP(Tabela7[[#This Row],[Coluna1]],'[1]Análise PCP'!$E:$E,'[1]Análise PCP'!$K:$K,0,0)</f>
        <v>46176</v>
      </c>
    </row>
    <row r="11" spans="1:35" ht="15.75" x14ac:dyDescent="0.25">
      <c r="A11" s="45" t="s">
        <v>39</v>
      </c>
      <c r="B11" s="239" t="str">
        <f>_xlfn.XLOOKUP(Tabela7[[#This Row],[Coluna1]],'[1]Análise PCP'!$E:$E,'[1]Análise PCP'!$B:$B,0,0)</f>
        <v>FATURADO</v>
      </c>
      <c r="C11" s="46">
        <v>99</v>
      </c>
      <c r="D11" s="47" t="s">
        <v>56</v>
      </c>
      <c r="E11" s="57" t="s">
        <v>57</v>
      </c>
      <c r="F11" s="57" t="str">
        <f>_xlfn.XLOOKUP(Tabela7[[#This Row],[Coluna1]],'[1]Análise PCP'!$E:$E,'[1]Análise PCP'!$H:$H,0,0)</f>
        <v>GMG MAQ55P SMA 5C SL 38/22</v>
      </c>
      <c r="G11" s="23">
        <v>1</v>
      </c>
      <c r="H11" s="49" t="s">
        <v>42</v>
      </c>
      <c r="I11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1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1" s="25"/>
      <c r="L11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1" s="25"/>
      <c r="N11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1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1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1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1" s="28">
        <f>COUNTIFS('[1]Lista falta SD4'!G:G,"FALTA",'[1]Lista falta SD4'!H:H,D11)</f>
        <v>3</v>
      </c>
      <c r="S11" s="29">
        <f>COUNTIFS('[1]Lista falta SD4'!G:G,"SEPARADO",'[1]Lista falta SD4'!H:H,D11)/(R11+COUNTIFS('[1]Lista falta SD4'!G:G,"SEPARADO",'[1]Lista falta SD4'!H:H,D11))</f>
        <v>0.96938775510204078</v>
      </c>
      <c r="T11" s="30">
        <f>COUNTIFS('[1]Lista falta SD4'!BQ:BQ,0,'[1]Lista falta SD4'!H:H,Tabela7[[#This Row],[Coluna1]],'[1]Lista falta SD4'!G:G,"falta")</f>
        <v>0</v>
      </c>
      <c r="U11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1" s="58">
        <f>VLOOKUP(D11,'[1]Análise PCP'!E:P,12,0)</f>
        <v>82284.759999999995</v>
      </c>
      <c r="W11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1" s="52">
        <f>SUMIFS('[1]Lista falta SD4'!$AS:$AS,'[1]Lista falta SD4'!$G:$G,"FALTA",'[1]Lista falta SD4'!$H:$H,Tabela7[[#This Row],[Coluna1]],'[1]Lista falta SD4'!AP:AP,"PA")</f>
        <v>0</v>
      </c>
      <c r="Y11" s="60">
        <f>SUMIFS('[1]Lista falta SD4'!AS:AS,'[1]Lista falta SD4'!$G:$G,"FALTA",'[1]Lista falta SD4'!$H:$H,Tabela7[[#This Row],[Coluna1]],'[1]Lista falta SD4'!AP:AP,"FATURADO")</f>
        <v>0</v>
      </c>
      <c r="Z11" s="54">
        <f>SUMIFS('[1]Lista falta SD4'!AS:AS,'[1]Lista falta SD4'!$H:$H,Tabela7[[#This Row],[Coluna1]],'[1]Lista falta SD4'!AP:AP,"PAGO")</f>
        <v>50.986125000000001</v>
      </c>
      <c r="AA11" s="61"/>
      <c r="AB11" s="38">
        <f>VLOOKUP(Tabela7[[#This Row],[Coluna1]],'[1]Análise PCP'!E:L,8,0)</f>
        <v>0</v>
      </c>
      <c r="AC11" s="39"/>
      <c r="AD11" s="40"/>
      <c r="AE11" s="41">
        <v>46234</v>
      </c>
      <c r="AF11" s="42">
        <f>VLOOKUP(Tabela7[[#This Row],[Coluna1]],'[1]Análise PCP'!E:S,15,0)</f>
        <v>46234</v>
      </c>
      <c r="AG11" s="43">
        <f>VLOOKUP(Tabela7[[#This Row],[Coluna1]],'[1]Análise PCP'!E:Q,13,0)</f>
        <v>46135</v>
      </c>
      <c r="AH11" s="43">
        <f>_xlfn.XLOOKUP(Tabela7[[#This Row],[Coluna1]],'[1]Análise PCP'!$E:$E,'[1]Análise PCP'!$AB:$AB,0,0)</f>
        <v>46170</v>
      </c>
      <c r="AI11" s="42">
        <f>_xlfn.XLOOKUP(Tabela7[[#This Row],[Coluna1]],'[1]Análise PCP'!$E:$E,'[1]Análise PCP'!$K:$K,0,0)</f>
        <v>46176</v>
      </c>
    </row>
    <row r="12" spans="1:35" ht="15.75" x14ac:dyDescent="0.25">
      <c r="A12" s="45" t="s">
        <v>43</v>
      </c>
      <c r="B12" s="239" t="str">
        <f>_xlfn.XLOOKUP(Tabela7[[#This Row],[Coluna1]],'[1]Análise PCP'!$E:$E,'[1]Análise PCP'!$B:$B,0,0)</f>
        <v>FATURADO</v>
      </c>
      <c r="C12" s="46">
        <v>99</v>
      </c>
      <c r="D12" s="47" t="s">
        <v>58</v>
      </c>
      <c r="E12" s="57" t="s">
        <v>59</v>
      </c>
      <c r="F12" s="57" t="str">
        <f>_xlfn.XLOOKUP(Tabela7[[#This Row],[Coluna1]],'[1]Análise PCP'!$E:$E,'[1]Análise PCP'!$H:$H,0,0)</f>
        <v>GMG MAQ55P SMA 5C SL 22/12</v>
      </c>
      <c r="G12" s="23">
        <v>1</v>
      </c>
      <c r="H12" s="49" t="s">
        <v>42</v>
      </c>
      <c r="I12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2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2" s="25"/>
      <c r="L12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2" s="25"/>
      <c r="N12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2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2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2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2" s="28">
        <f>COUNTIFS('[1]Lista falta SD4'!G:G,"FALTA",'[1]Lista falta SD4'!H:H,D12)</f>
        <v>4</v>
      </c>
      <c r="S12" s="29">
        <f>COUNTIFS('[1]Lista falta SD4'!G:G,"SEPARADO",'[1]Lista falta SD4'!H:H,D12)/(R12+COUNTIFS('[1]Lista falta SD4'!G:G,"SEPARADO",'[1]Lista falta SD4'!H:H,D12))</f>
        <v>0.95918367346938771</v>
      </c>
      <c r="T12" s="30">
        <f>COUNTIFS('[1]Lista falta SD4'!BQ:BQ,0,'[1]Lista falta SD4'!H:H,Tabela7[[#This Row],[Coluna1]],'[1]Lista falta SD4'!G:G,"falta")</f>
        <v>0</v>
      </c>
      <c r="U12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2" s="58">
        <f>VLOOKUP(D12,'[1]Análise PCP'!E:P,12,0)</f>
        <v>82284.759999999995</v>
      </c>
      <c r="W12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2" s="52">
        <f>SUMIFS('[1]Lista falta SD4'!$AS:$AS,'[1]Lista falta SD4'!$G:$G,"FALTA",'[1]Lista falta SD4'!$H:$H,Tabela7[[#This Row],[Coluna1]],'[1]Lista falta SD4'!AP:AP,"PA")</f>
        <v>0</v>
      </c>
      <c r="Y12" s="60">
        <f>SUMIFS('[1]Lista falta SD4'!AS:AS,'[1]Lista falta SD4'!$G:$G,"FALTA",'[1]Lista falta SD4'!$H:$H,Tabela7[[#This Row],[Coluna1]],'[1]Lista falta SD4'!AP:AP,"FATURADO")</f>
        <v>0</v>
      </c>
      <c r="Z12" s="54">
        <f>SUMIFS('[1]Lista falta SD4'!AS:AS,'[1]Lista falta SD4'!$H:$H,Tabela7[[#This Row],[Coluna1]],'[1]Lista falta SD4'!AP:AP,"PAGO")</f>
        <v>82.016125000000002</v>
      </c>
      <c r="AA12" s="61"/>
      <c r="AB12" s="38">
        <f>VLOOKUP(Tabela7[[#This Row],[Coluna1]],'[1]Análise PCP'!E:L,8,0)</f>
        <v>0</v>
      </c>
      <c r="AC12" s="39"/>
      <c r="AD12" s="40"/>
      <c r="AE12" s="41">
        <v>46234</v>
      </c>
      <c r="AF12" s="42">
        <f>VLOOKUP(Tabela7[[#This Row],[Coluna1]],'[1]Análise PCP'!E:S,15,0)</f>
        <v>46234</v>
      </c>
      <c r="AG12" s="43">
        <f>VLOOKUP(Tabela7[[#This Row],[Coluna1]],'[1]Análise PCP'!E:Q,13,0)</f>
        <v>46135</v>
      </c>
      <c r="AH12" s="43">
        <f>_xlfn.XLOOKUP(Tabela7[[#This Row],[Coluna1]],'[1]Análise PCP'!$E:$E,'[1]Análise PCP'!$AB:$AB,0,0)</f>
        <v>46170</v>
      </c>
      <c r="AI12" s="42">
        <f>_xlfn.XLOOKUP(Tabela7[[#This Row],[Coluna1]],'[1]Análise PCP'!$E:$E,'[1]Análise PCP'!$K:$K,0,0)</f>
        <v>46176</v>
      </c>
    </row>
    <row r="13" spans="1:35" ht="15.75" x14ac:dyDescent="0.25">
      <c r="A13" s="45" t="s">
        <v>39</v>
      </c>
      <c r="B13" s="239" t="str">
        <f>_xlfn.XLOOKUP(Tabela7[[#This Row],[Coluna1]],'[1]Análise PCP'!$E:$E,'[1]Análise PCP'!$B:$B,0,0)</f>
        <v>FATURADO</v>
      </c>
      <c r="C13" s="46">
        <v>99</v>
      </c>
      <c r="D13" s="47" t="s">
        <v>60</v>
      </c>
      <c r="E13" s="57" t="s">
        <v>61</v>
      </c>
      <c r="F13" s="57" t="str">
        <f>_xlfn.XLOOKUP(Tabela7[[#This Row],[Coluna1]],'[1]Análise PCP'!$E:$E,'[1]Análise PCP'!$H:$H,0,0)</f>
        <v>GMG MAQ55P SMA 5C SL 38/22</v>
      </c>
      <c r="G13" s="23">
        <v>1</v>
      </c>
      <c r="H13" s="49" t="s">
        <v>42</v>
      </c>
      <c r="I13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3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3" s="25"/>
      <c r="L13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3" s="25"/>
      <c r="N13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3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3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3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3" s="28">
        <f>COUNTIFS('[1]Lista falta SD4'!G:G,"FALTA",'[1]Lista falta SD4'!H:H,D13)</f>
        <v>4</v>
      </c>
      <c r="S13" s="29">
        <f>COUNTIFS('[1]Lista falta SD4'!G:G,"SEPARADO",'[1]Lista falta SD4'!H:H,D13)/(R13+COUNTIFS('[1]Lista falta SD4'!G:G,"SEPARADO",'[1]Lista falta SD4'!H:H,D13))</f>
        <v>0.95959595959595956</v>
      </c>
      <c r="T13" s="30">
        <f>COUNTIFS('[1]Lista falta SD4'!BQ:BQ,0,'[1]Lista falta SD4'!H:H,Tabela7[[#This Row],[Coluna1]],'[1]Lista falta SD4'!G:G,"falta")</f>
        <v>0</v>
      </c>
      <c r="U13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3" s="58">
        <f>VLOOKUP(D13,'[1]Análise PCP'!E:P,12,0)</f>
        <v>82284.759999999995</v>
      </c>
      <c r="W13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3" s="52">
        <f>SUMIFS('[1]Lista falta SD4'!$AS:$AS,'[1]Lista falta SD4'!$G:$G,"FALTA",'[1]Lista falta SD4'!$H:$H,Tabela7[[#This Row],[Coluna1]],'[1]Lista falta SD4'!AP:AP,"PA")</f>
        <v>0</v>
      </c>
      <c r="Y13" s="60">
        <f>SUMIFS('[1]Lista falta SD4'!AS:AS,'[1]Lista falta SD4'!$G:$G,"FALTA",'[1]Lista falta SD4'!$H:$H,Tabela7[[#This Row],[Coluna1]],'[1]Lista falta SD4'!AP:AP,"FATURADO")</f>
        <v>0</v>
      </c>
      <c r="Z13" s="54">
        <f>SUMIFS('[1]Lista falta SD4'!AS:AS,'[1]Lista falta SD4'!$H:$H,Tabela7[[#This Row],[Coluna1]],'[1]Lista falta SD4'!AP:AP,"PAGO")</f>
        <v>82.016125000000002</v>
      </c>
      <c r="AA13" s="61"/>
      <c r="AB13" s="38">
        <f>VLOOKUP(Tabela7[[#This Row],[Coluna1]],'[1]Análise PCP'!E:L,8,0)</f>
        <v>0</v>
      </c>
      <c r="AC13" s="39"/>
      <c r="AD13" s="40"/>
      <c r="AE13" s="41">
        <v>46234</v>
      </c>
      <c r="AF13" s="42">
        <f>VLOOKUP(Tabela7[[#This Row],[Coluna1]],'[1]Análise PCP'!E:S,15,0)</f>
        <v>46234</v>
      </c>
      <c r="AG13" s="43">
        <f>VLOOKUP(Tabela7[[#This Row],[Coluna1]],'[1]Análise PCP'!E:Q,13,0)</f>
        <v>46135</v>
      </c>
      <c r="AH13" s="43">
        <f>_xlfn.XLOOKUP(Tabela7[[#This Row],[Coluna1]],'[1]Análise PCP'!$E:$E,'[1]Análise PCP'!$AB:$AB,0,0)</f>
        <v>46170</v>
      </c>
      <c r="AI13" s="42">
        <f>_xlfn.XLOOKUP(Tabela7[[#This Row],[Coluna1]],'[1]Análise PCP'!$E:$E,'[1]Análise PCP'!$K:$K,0,0)</f>
        <v>46176</v>
      </c>
    </row>
    <row r="14" spans="1:35" ht="15.75" x14ac:dyDescent="0.25">
      <c r="A14" s="45" t="s">
        <v>43</v>
      </c>
      <c r="B14" s="239" t="str">
        <f>_xlfn.XLOOKUP(Tabela7[[#This Row],[Coluna1]],'[1]Análise PCP'!$E:$E,'[1]Análise PCP'!$B:$B,0,0)</f>
        <v>FATURADO</v>
      </c>
      <c r="C14" s="46">
        <v>99</v>
      </c>
      <c r="D14" s="47" t="s">
        <v>62</v>
      </c>
      <c r="E14" s="57" t="s">
        <v>63</v>
      </c>
      <c r="F14" s="57" t="str">
        <f>_xlfn.XLOOKUP(Tabela7[[#This Row],[Coluna1]],'[1]Análise PCP'!$E:$E,'[1]Análise PCP'!$H:$H,0,0)</f>
        <v>GMG MAQ55P SMA 5C SL 22/12</v>
      </c>
      <c r="G14" s="23">
        <v>1</v>
      </c>
      <c r="H14" s="49" t="s">
        <v>42</v>
      </c>
      <c r="I14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4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4" s="25"/>
      <c r="L14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4" s="25"/>
      <c r="N14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4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4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4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4" s="28">
        <f>COUNTIFS('[1]Lista falta SD4'!G:G,"FALTA",'[1]Lista falta SD4'!H:H,D14)</f>
        <v>5</v>
      </c>
      <c r="S14" s="29">
        <f>COUNTIFS('[1]Lista falta SD4'!G:G,"SEPARADO",'[1]Lista falta SD4'!H:H,D14)/(R14+COUNTIFS('[1]Lista falta SD4'!G:G,"SEPARADO",'[1]Lista falta SD4'!H:H,D14))</f>
        <v>0.94845360824742264</v>
      </c>
      <c r="T14" s="30">
        <f>COUNTIFS('[1]Lista falta SD4'!BQ:BQ,0,'[1]Lista falta SD4'!H:H,Tabela7[[#This Row],[Coluna1]],'[1]Lista falta SD4'!G:G,"falta")</f>
        <v>0</v>
      </c>
      <c r="U14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4" s="58">
        <f>VLOOKUP(D14,'[1]Análise PCP'!E:P,12,0)</f>
        <v>82284.759999999995</v>
      </c>
      <c r="W14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4" s="52">
        <f>SUMIFS('[1]Lista falta SD4'!$AS:$AS,'[1]Lista falta SD4'!$G:$G,"FALTA",'[1]Lista falta SD4'!$H:$H,Tabela7[[#This Row],[Coluna1]],'[1]Lista falta SD4'!AP:AP,"PA")</f>
        <v>0</v>
      </c>
      <c r="Y14" s="60">
        <f>SUMIFS('[1]Lista falta SD4'!AS:AS,'[1]Lista falta SD4'!$G:$G,"FALTA",'[1]Lista falta SD4'!$H:$H,Tabela7[[#This Row],[Coluna1]],'[1]Lista falta SD4'!AP:AP,"FATURADO")</f>
        <v>0</v>
      </c>
      <c r="Z14" s="54">
        <f>SUMIFS('[1]Lista falta SD4'!AS:AS,'[1]Lista falta SD4'!$H:$H,Tabela7[[#This Row],[Coluna1]],'[1]Lista falta SD4'!AP:AP,"PAGO")</f>
        <v>166.014475</v>
      </c>
      <c r="AA14" s="61"/>
      <c r="AB14" s="38">
        <f>VLOOKUP(Tabela7[[#This Row],[Coluna1]],'[1]Análise PCP'!E:L,8,0)</f>
        <v>0</v>
      </c>
      <c r="AC14" s="39"/>
      <c r="AD14" s="40"/>
      <c r="AE14" s="41">
        <v>46234</v>
      </c>
      <c r="AF14" s="42">
        <f>VLOOKUP(Tabela7[[#This Row],[Coluna1]],'[1]Análise PCP'!E:S,15,0)</f>
        <v>46234</v>
      </c>
      <c r="AG14" s="43">
        <f>VLOOKUP(Tabela7[[#This Row],[Coluna1]],'[1]Análise PCP'!E:Q,13,0)</f>
        <v>46135</v>
      </c>
      <c r="AH14" s="43">
        <f>_xlfn.XLOOKUP(Tabela7[[#This Row],[Coluna1]],'[1]Análise PCP'!$E:$E,'[1]Análise PCP'!$AB:$AB,0,0)</f>
        <v>46170</v>
      </c>
      <c r="AI14" s="42">
        <f>_xlfn.XLOOKUP(Tabela7[[#This Row],[Coluna1]],'[1]Análise PCP'!$E:$E,'[1]Análise PCP'!$K:$K,0,0)</f>
        <v>46176</v>
      </c>
    </row>
    <row r="15" spans="1:35" ht="15.75" x14ac:dyDescent="0.25">
      <c r="A15" s="45" t="s">
        <v>39</v>
      </c>
      <c r="B15" s="239" t="str">
        <f>_xlfn.XLOOKUP(Tabela7[[#This Row],[Coluna1]],'[1]Análise PCP'!$E:$E,'[1]Análise PCP'!$B:$B,0,0)</f>
        <v>FATURADO</v>
      </c>
      <c r="C15" s="46">
        <v>99</v>
      </c>
      <c r="D15" s="47" t="s">
        <v>64</v>
      </c>
      <c r="E15" s="57" t="s">
        <v>65</v>
      </c>
      <c r="F15" s="57" t="str">
        <f>_xlfn.XLOOKUP(Tabela7[[#This Row],[Coluna1]],'[1]Análise PCP'!$E:$E,'[1]Análise PCP'!$H:$H,0,0)</f>
        <v>GMG MAQ55P SMA 5C SL 38/22</v>
      </c>
      <c r="G15" s="23">
        <v>1</v>
      </c>
      <c r="H15" s="49" t="s">
        <v>42</v>
      </c>
      <c r="I15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5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5" s="25"/>
      <c r="L15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5" s="25"/>
      <c r="N15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5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5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5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5" s="28">
        <f>COUNTIFS('[1]Lista falta SD4'!G:G,"FALTA",'[1]Lista falta SD4'!H:H,D15)</f>
        <v>6</v>
      </c>
      <c r="S15" s="29">
        <f>COUNTIFS('[1]Lista falta SD4'!G:G,"SEPARADO",'[1]Lista falta SD4'!H:H,D15)/(R15+COUNTIFS('[1]Lista falta SD4'!G:G,"SEPARADO",'[1]Lista falta SD4'!H:H,D15))</f>
        <v>0.93939393939393945</v>
      </c>
      <c r="T15" s="30">
        <f>COUNTIFS('[1]Lista falta SD4'!BQ:BQ,0,'[1]Lista falta SD4'!H:H,Tabela7[[#This Row],[Coluna1]],'[1]Lista falta SD4'!G:G,"falta")</f>
        <v>0</v>
      </c>
      <c r="U15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5" s="58">
        <f>VLOOKUP(D15,'[1]Análise PCP'!E:P,12,0)</f>
        <v>82284.759999999995</v>
      </c>
      <c r="W15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5" s="52">
        <f>SUMIFS('[1]Lista falta SD4'!$AS:$AS,'[1]Lista falta SD4'!$G:$G,"FALTA",'[1]Lista falta SD4'!$H:$H,Tabela7[[#This Row],[Coluna1]],'[1]Lista falta SD4'!AP:AP,"PA")</f>
        <v>0</v>
      </c>
      <c r="Y15" s="60">
        <f>SUMIFS('[1]Lista falta SD4'!AS:AS,'[1]Lista falta SD4'!$G:$G,"FALTA",'[1]Lista falta SD4'!$H:$H,Tabela7[[#This Row],[Coluna1]],'[1]Lista falta SD4'!AP:AP,"FATURADO")</f>
        <v>0</v>
      </c>
      <c r="Z15" s="54">
        <f>SUMIFS('[1]Lista falta SD4'!AS:AS,'[1]Lista falta SD4'!$H:$H,Tabela7[[#This Row],[Coluna1]],'[1]Lista falta SD4'!AP:AP,"PAGO")</f>
        <v>166.014475</v>
      </c>
      <c r="AA15" s="61"/>
      <c r="AB15" s="38">
        <f>VLOOKUP(Tabela7[[#This Row],[Coluna1]],'[1]Análise PCP'!E:L,8,0)</f>
        <v>0</v>
      </c>
      <c r="AC15" s="39"/>
      <c r="AD15" s="40"/>
      <c r="AE15" s="41">
        <v>46234</v>
      </c>
      <c r="AF15" s="42">
        <f>VLOOKUP(Tabela7[[#This Row],[Coluna1]],'[1]Análise PCP'!E:S,15,0)</f>
        <v>46234</v>
      </c>
      <c r="AG15" s="43">
        <f>VLOOKUP(Tabela7[[#This Row],[Coluna1]],'[1]Análise PCP'!E:Q,13,0)</f>
        <v>46135</v>
      </c>
      <c r="AH15" s="43">
        <f>_xlfn.XLOOKUP(Tabela7[[#This Row],[Coluna1]],'[1]Análise PCP'!$E:$E,'[1]Análise PCP'!$AB:$AB,0,0)</f>
        <v>46170</v>
      </c>
      <c r="AI15" s="42">
        <f>_xlfn.XLOOKUP(Tabela7[[#This Row],[Coluna1]],'[1]Análise PCP'!$E:$E,'[1]Análise PCP'!$K:$K,0,0)</f>
        <v>46176</v>
      </c>
    </row>
    <row r="16" spans="1:35" ht="15.75" x14ac:dyDescent="0.25">
      <c r="A16" s="45" t="s">
        <v>43</v>
      </c>
      <c r="B16" s="239" t="str">
        <f>_xlfn.XLOOKUP(Tabela7[[#This Row],[Coluna1]],'[1]Análise PCP'!$E:$E,'[1]Análise PCP'!$B:$B,0,0)</f>
        <v>FATURADO</v>
      </c>
      <c r="C16" s="46">
        <v>99</v>
      </c>
      <c r="D16" s="47" t="s">
        <v>66</v>
      </c>
      <c r="E16" s="57" t="s">
        <v>67</v>
      </c>
      <c r="F16" s="57" t="str">
        <f>_xlfn.XLOOKUP(Tabela7[[#This Row],[Coluna1]],'[1]Análise PCP'!$E:$E,'[1]Análise PCP'!$H:$H,0,0)</f>
        <v>GMG MAQ55P SMA 5C SL 22/12</v>
      </c>
      <c r="G16" s="23">
        <v>1</v>
      </c>
      <c r="H16" s="49" t="s">
        <v>42</v>
      </c>
      <c r="I16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6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6" s="25"/>
      <c r="L16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6" s="25"/>
      <c r="N16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6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6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6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6" s="28">
        <f>COUNTIFS('[1]Lista falta SD4'!G:G,"FALTA",'[1]Lista falta SD4'!H:H,D16)</f>
        <v>7</v>
      </c>
      <c r="S16" s="29">
        <f>COUNTIFS('[1]Lista falta SD4'!G:G,"SEPARADO",'[1]Lista falta SD4'!H:H,D16)/(R16+COUNTIFS('[1]Lista falta SD4'!G:G,"SEPARADO",'[1]Lista falta SD4'!H:H,D16))</f>
        <v>0.92929292929292928</v>
      </c>
      <c r="T16" s="30">
        <f>COUNTIFS('[1]Lista falta SD4'!BQ:BQ,0,'[1]Lista falta SD4'!H:H,Tabela7[[#This Row],[Coluna1]],'[1]Lista falta SD4'!G:G,"falta")</f>
        <v>0</v>
      </c>
      <c r="U16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6" s="58">
        <f>VLOOKUP(D16,'[1]Análise PCP'!E:P,12,0)</f>
        <v>82284.759999999995</v>
      </c>
      <c r="W16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6" s="52">
        <f>SUMIFS('[1]Lista falta SD4'!$AS:$AS,'[1]Lista falta SD4'!$G:$G,"FALTA",'[1]Lista falta SD4'!$H:$H,Tabela7[[#This Row],[Coluna1]],'[1]Lista falta SD4'!AP:AP,"PA")</f>
        <v>0</v>
      </c>
      <c r="Y16" s="60">
        <f>SUMIFS('[1]Lista falta SD4'!AS:AS,'[1]Lista falta SD4'!$G:$G,"FALTA",'[1]Lista falta SD4'!$H:$H,Tabela7[[#This Row],[Coluna1]],'[1]Lista falta SD4'!AP:AP,"FATURADO")</f>
        <v>0</v>
      </c>
      <c r="Z16" s="54">
        <f>SUMIFS('[1]Lista falta SD4'!AS:AS,'[1]Lista falta SD4'!$H:$H,Tabela7[[#This Row],[Coluna1]],'[1]Lista falta SD4'!AP:AP,"PAGO")</f>
        <v>170.99612500000001</v>
      </c>
      <c r="AA16" s="61"/>
      <c r="AB16" s="38">
        <f>VLOOKUP(Tabela7[[#This Row],[Coluna1]],'[1]Análise PCP'!E:L,8,0)</f>
        <v>0</v>
      </c>
      <c r="AC16" s="39"/>
      <c r="AD16" s="40"/>
      <c r="AE16" s="41">
        <v>46234</v>
      </c>
      <c r="AF16" s="42">
        <f>VLOOKUP(Tabela7[[#This Row],[Coluna1]],'[1]Análise PCP'!E:S,15,0)</f>
        <v>46234</v>
      </c>
      <c r="AG16" s="43">
        <f>VLOOKUP(Tabela7[[#This Row],[Coluna1]],'[1]Análise PCP'!E:Q,13,0)</f>
        <v>46135</v>
      </c>
      <c r="AH16" s="43">
        <f>_xlfn.XLOOKUP(Tabela7[[#This Row],[Coluna1]],'[1]Análise PCP'!$E:$E,'[1]Análise PCP'!$AB:$AB,0,0)</f>
        <v>46170</v>
      </c>
      <c r="AI16" s="42">
        <f>_xlfn.XLOOKUP(Tabela7[[#This Row],[Coluna1]],'[1]Análise PCP'!$E:$E,'[1]Análise PCP'!$K:$K,0,0)</f>
        <v>46176</v>
      </c>
    </row>
    <row r="17" spans="1:35" ht="15.75" x14ac:dyDescent="0.25">
      <c r="A17" s="45" t="s">
        <v>43</v>
      </c>
      <c r="B17" s="239" t="str">
        <f>_xlfn.XLOOKUP(Tabela7[[#This Row],[Coluna1]],'[1]Análise PCP'!$E:$E,'[1]Análise PCP'!$B:$B,0,0)</f>
        <v>FATURADO</v>
      </c>
      <c r="C17" s="46">
        <v>99</v>
      </c>
      <c r="D17" s="47" t="s">
        <v>68</v>
      </c>
      <c r="E17" s="57" t="s">
        <v>69</v>
      </c>
      <c r="F17" s="57" t="str">
        <f>_xlfn.XLOOKUP(Tabela7[[#This Row],[Coluna1]],'[1]Análise PCP'!$E:$E,'[1]Análise PCP'!$H:$H,0,0)</f>
        <v>GMG MAQ55P SMA 5C SL 22/12</v>
      </c>
      <c r="G17" s="23">
        <v>1</v>
      </c>
      <c r="H17" s="49" t="s">
        <v>42</v>
      </c>
      <c r="I17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7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7" s="25"/>
      <c r="L17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7" s="25"/>
      <c r="N17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7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7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7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7" s="28">
        <f>COUNTIFS('[1]Lista falta SD4'!G:G,"FALTA",'[1]Lista falta SD4'!H:H,D17)</f>
        <v>7</v>
      </c>
      <c r="S17" s="29">
        <f>COUNTIFS('[1]Lista falta SD4'!G:G,"SEPARADO",'[1]Lista falta SD4'!H:H,D17)/(R17+COUNTIFS('[1]Lista falta SD4'!G:G,"SEPARADO",'[1]Lista falta SD4'!H:H,D17))</f>
        <v>0.92929292929292928</v>
      </c>
      <c r="T17" s="30">
        <f>COUNTIFS('[1]Lista falta SD4'!BQ:BQ,0,'[1]Lista falta SD4'!H:H,Tabela7[[#This Row],[Coluna1]],'[1]Lista falta SD4'!G:G,"falta")</f>
        <v>0</v>
      </c>
      <c r="U17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7" s="58">
        <f>VLOOKUP(D17,'[1]Análise PCP'!E:P,12,0)</f>
        <v>82284.759999999995</v>
      </c>
      <c r="W17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7" s="52">
        <f>SUMIFS('[1]Lista falta SD4'!$AS:$AS,'[1]Lista falta SD4'!$G:$G,"FALTA",'[1]Lista falta SD4'!$H:$H,Tabela7[[#This Row],[Coluna1]],'[1]Lista falta SD4'!AP:AP,"PA")</f>
        <v>0</v>
      </c>
      <c r="Y17" s="60">
        <f>SUMIFS('[1]Lista falta SD4'!AS:AS,'[1]Lista falta SD4'!$G:$G,"FALTA",'[1]Lista falta SD4'!$H:$H,Tabela7[[#This Row],[Coluna1]],'[1]Lista falta SD4'!AP:AP,"FATURADO")</f>
        <v>0</v>
      </c>
      <c r="Z17" s="61">
        <f>SUMIFS('[1]Lista falta SD4'!AS:AS,'[1]Lista falta SD4'!$H:$H,Tabela7[[#This Row],[Coluna1]],'[1]Lista falta SD4'!AP:AP,"PAGO")</f>
        <v>170.99612500000001</v>
      </c>
      <c r="AA17" s="61"/>
      <c r="AB17" s="38">
        <f>VLOOKUP(Tabela7[[#This Row],[Coluna1]],'[1]Análise PCP'!E:L,8,0)</f>
        <v>0</v>
      </c>
      <c r="AC17" s="39"/>
      <c r="AD17" s="40"/>
      <c r="AE17" s="41">
        <v>46234</v>
      </c>
      <c r="AF17" s="63">
        <f>VLOOKUP(Tabela7[[#This Row],[Coluna1]],'[1]Análise PCP'!E:S,15,0)</f>
        <v>46234</v>
      </c>
      <c r="AG17" s="43">
        <f>VLOOKUP(Tabela7[[#This Row],[Coluna1]],'[1]Análise PCP'!E:Q,13,0)</f>
        <v>46135</v>
      </c>
      <c r="AH17" s="43">
        <f>_xlfn.XLOOKUP(Tabela7[[#This Row],[Coluna1]],'[1]Análise PCP'!$E:$E,'[1]Análise PCP'!$AB:$AB,0,0)</f>
        <v>46170</v>
      </c>
      <c r="AI17" s="63">
        <f>_xlfn.XLOOKUP(Tabela7[[#This Row],[Coluna1]],'[1]Análise PCP'!$E:$E,'[1]Análise PCP'!$K:$K,0,0)</f>
        <v>46176</v>
      </c>
    </row>
    <row r="18" spans="1:35" ht="15.75" x14ac:dyDescent="0.25">
      <c r="A18" s="45" t="s">
        <v>39</v>
      </c>
      <c r="B18" s="239" t="str">
        <f>_xlfn.XLOOKUP(Tabela7[[#This Row],[Coluna1]],'[1]Análise PCP'!$E:$E,'[1]Análise PCP'!$B:$B,0,0)</f>
        <v>FATURADO</v>
      </c>
      <c r="C18" s="46">
        <v>99</v>
      </c>
      <c r="D18" s="47" t="s">
        <v>70</v>
      </c>
      <c r="E18" s="57" t="s">
        <v>71</v>
      </c>
      <c r="F18" s="57" t="str">
        <f>_xlfn.XLOOKUP(Tabela7[[#This Row],[Coluna1]],'[1]Análise PCP'!$E:$E,'[1]Análise PCP'!$H:$H,0,0)</f>
        <v>GMG MAQ55P SMA 5C SL 38/22</v>
      </c>
      <c r="G18" s="23">
        <v>1</v>
      </c>
      <c r="H18" s="49" t="s">
        <v>42</v>
      </c>
      <c r="I18" s="50" t="str">
        <f>IFERROR((COUNTIFS([1]!Tabela3[CLIENTE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Row],[Coluna1]],[1]!Tabela3[FABRICA],"gmg"),"-")</f>
        <v>-</v>
      </c>
      <c r="J18" s="50" t="str">
        <f>IFERROR((COUNTIFS([1]!Tabela3[CLIENTE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Row],[Coluna1]],[1]!Tabela3[FABRICA],"qc"),"-")</f>
        <v>-</v>
      </c>
      <c r="K18" s="25"/>
      <c r="L18" s="50" t="str">
        <f>IFERROR((COUNTIFS([1]!Tabela3[CLIENTE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Row],[Coluna1]],[1]!Tabela3[FABRICA],"qta"),"-")</f>
        <v>-</v>
      </c>
      <c r="M18" s="25"/>
      <c r="N18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8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8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8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8" s="28">
        <f>COUNTIFS('[1]Lista falta SD4'!G:G,"FALTA",'[1]Lista falta SD4'!H:H,D18)</f>
        <v>8</v>
      </c>
      <c r="S18" s="29">
        <f>COUNTIFS('[1]Lista falta SD4'!G:G,"SEPARADO",'[1]Lista falta SD4'!H:H,D18)/(R18+COUNTIFS('[1]Lista falta SD4'!G:G,"SEPARADO",'[1]Lista falta SD4'!H:H,D18))</f>
        <v>0.91919191919191923</v>
      </c>
      <c r="T18" s="30">
        <f>COUNTIFS('[1]Lista falta SD4'!BQ:BQ,0,'[1]Lista falta SD4'!H:H,Tabela7[[#This Row],[Coluna1]],'[1]Lista falta SD4'!G:G,"falta")</f>
        <v>0</v>
      </c>
      <c r="U18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8" s="58">
        <f>VLOOKUP(D18,'[1]Análise PCP'!E:P,12,0)</f>
        <v>82284.759999999995</v>
      </c>
      <c r="W18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8" s="52">
        <f>SUMIFS('[1]Lista falta SD4'!$AS:$AS,'[1]Lista falta SD4'!$G:$G,"FALTA",'[1]Lista falta SD4'!$H:$H,Tabela7[[#This Row],[Coluna1]],'[1]Lista falta SD4'!AP:AP,"PA")</f>
        <v>0</v>
      </c>
      <c r="Y18" s="60">
        <f>SUMIFS('[1]Lista falta SD4'!AS:AS,'[1]Lista falta SD4'!$G:$G,"FALTA",'[1]Lista falta SD4'!$H:$H,Tabela7[[#This Row],[Coluna1]],'[1]Lista falta SD4'!AP:AP,"FATURADO")</f>
        <v>0</v>
      </c>
      <c r="Z18" s="61">
        <f>SUMIFS('[1]Lista falta SD4'!AS:AS,'[1]Lista falta SD4'!$H:$H,Tabela7[[#This Row],[Coluna1]],'[1]Lista falta SD4'!AP:AP,"PAGO")</f>
        <v>319.35447499999998</v>
      </c>
      <c r="AA18" s="61"/>
      <c r="AB18" s="38">
        <f>VLOOKUP(Tabela7[[#This Row],[Coluna1]],'[1]Análise PCP'!E:L,8,0)</f>
        <v>0</v>
      </c>
      <c r="AC18" s="39"/>
      <c r="AD18" s="40"/>
      <c r="AE18" s="41">
        <v>46234</v>
      </c>
      <c r="AF18" s="63">
        <f>VLOOKUP(Tabela7[[#This Row],[Coluna1]],'[1]Análise PCP'!E:S,15,0)</f>
        <v>46234</v>
      </c>
      <c r="AG18" s="43">
        <f>VLOOKUP(Tabela7[[#This Row],[Coluna1]],'[1]Análise PCP'!E:Q,13,0)</f>
        <v>46135</v>
      </c>
      <c r="AH18" s="43">
        <f>_xlfn.XLOOKUP(Tabela7[[#This Row],[Coluna1]],'[1]Análise PCP'!$E:$E,'[1]Análise PCP'!$AB:$AB,0,0)</f>
        <v>46170</v>
      </c>
      <c r="AI18" s="63">
        <f>_xlfn.XLOOKUP(Tabela7[[#This Row],[Coluna1]],'[1]Análise PCP'!$E:$E,'[1]Análise PCP'!$K:$K,0,0)</f>
        <v>46176</v>
      </c>
    </row>
    <row r="19" spans="1:35" ht="15.75" x14ac:dyDescent="0.25">
      <c r="A19" s="64" t="s">
        <v>43</v>
      </c>
      <c r="B19" s="240" t="str">
        <f>_xlfn.XLOOKUP(Tabela7[[#This Row],[Coluna1]],'[1]Análise PCP'!$E:$E,'[1]Análise PCP'!$B:$B,0,0)</f>
        <v>COMPRAS</v>
      </c>
      <c r="C19" s="31">
        <v>18</v>
      </c>
      <c r="D19" s="65" t="s">
        <v>72</v>
      </c>
      <c r="E19" s="66" t="s">
        <v>73</v>
      </c>
      <c r="F19" s="66" t="str">
        <f>_xlfn.XLOOKUP(Tabela7[[#This Row],[Coluna1]],'[1]Análise PCP'!$E:$E,'[1]Análise PCP'!$H:$H,0,0)</f>
        <v>GMG MAQ55P SMA 5C SL 22/12</v>
      </c>
      <c r="G19" s="38">
        <v>1</v>
      </c>
      <c r="H19" s="49" t="s">
        <v>42</v>
      </c>
      <c r="I19" s="25"/>
      <c r="J19" s="25"/>
      <c r="K19" s="25"/>
      <c r="L19" s="25"/>
      <c r="M19" s="25"/>
      <c r="N19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19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19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19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19" s="28">
        <f>COUNTIFS('[1]Lista falta SD4'!G:G,"FALTA",'[1]Lista falta SD4'!H:H,D19)</f>
        <v>21</v>
      </c>
      <c r="S19" s="29">
        <f>COUNTIFS('[1]Lista falta SD4'!G:G,"SEPARADO",'[1]Lista falta SD4'!H:H,D19)/(R19+COUNTIFS('[1]Lista falta SD4'!G:G,"SEPARADO",'[1]Lista falta SD4'!H:H,D19))</f>
        <v>0.79</v>
      </c>
      <c r="T19" s="30">
        <f>COUNTIFS('[1]Lista falta SD4'!BQ:BQ,0,'[1]Lista falta SD4'!H:H,Tabela7[[#This Row],[Coluna1]],'[1]Lista falta SD4'!G:G,"falta")</f>
        <v>0</v>
      </c>
      <c r="U19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19" s="58">
        <f>VLOOKUP(D19,'[1]Análise PCP'!E:P,12,0)</f>
        <v>82284.759999999995</v>
      </c>
      <c r="W19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19" s="52">
        <f>SUMIFS('[1]Lista falta SD4'!$AS:$AS,'[1]Lista falta SD4'!$G:$G,"FALTA",'[1]Lista falta SD4'!$H:$H,Tabela7[[#This Row],[Coluna1]],'[1]Lista falta SD4'!AP:AP,"PA")</f>
        <v>0</v>
      </c>
      <c r="Y19" s="60">
        <f>SUMIFS('[1]Lista falta SD4'!AS:AS,'[1]Lista falta SD4'!$G:$G,"FALTA",'[1]Lista falta SD4'!$H:$H,Tabela7[[#This Row],[Coluna1]],'[1]Lista falta SD4'!AP:AP,"FATURADO")</f>
        <v>0</v>
      </c>
      <c r="Z19" s="61">
        <f>SUMIFS('[1]Lista falta SD4'!AS:AS,'[1]Lista falta SD4'!$H:$H,Tabela7[[#This Row],[Coluna1]],'[1]Lista falta SD4'!AP:AP,"PAGO")</f>
        <v>5865.541299999999</v>
      </c>
      <c r="AA19" s="61"/>
      <c r="AB19" s="38">
        <f>VLOOKUP(Tabela7[[#This Row],[Coluna1]],'[1]Análise PCP'!E:L,8,0)</f>
        <v>0</v>
      </c>
      <c r="AC19" s="39"/>
      <c r="AD19" s="40"/>
      <c r="AE19" s="41">
        <v>46234</v>
      </c>
      <c r="AF19" s="63">
        <f>VLOOKUP(Tabela7[[#This Row],[Coluna1]],'[1]Análise PCP'!E:S,15,0)</f>
        <v>46234</v>
      </c>
      <c r="AG19" s="43">
        <f>VLOOKUP(Tabela7[[#This Row],[Coluna1]],'[1]Análise PCP'!E:Q,13,0)</f>
        <v>46135</v>
      </c>
      <c r="AH19" s="43">
        <f>_xlfn.XLOOKUP(Tabela7[[#This Row],[Coluna1]],'[1]Análise PCP'!$E:$E,'[1]Análise PCP'!$AB:$AB,0,0)</f>
        <v>46170</v>
      </c>
      <c r="AI19" s="63">
        <f>_xlfn.XLOOKUP(Tabela7[[#This Row],[Coluna1]],'[1]Análise PCP'!$E:$E,'[1]Análise PCP'!$K:$K,0,0)</f>
        <v>46176</v>
      </c>
    </row>
    <row r="20" spans="1:35" ht="15.75" x14ac:dyDescent="0.25">
      <c r="A20" s="64" t="s">
        <v>43</v>
      </c>
      <c r="B20" s="240" t="str">
        <f>_xlfn.XLOOKUP(Tabela7[[#This Row],[Coluna1]],'[1]Análise PCP'!$E:$E,'[1]Análise PCP'!$B:$B,0,0)</f>
        <v>COMPRAS</v>
      </c>
      <c r="C20" s="67">
        <v>19</v>
      </c>
      <c r="D20" s="65" t="s">
        <v>74</v>
      </c>
      <c r="E20" s="66" t="s">
        <v>75</v>
      </c>
      <c r="F20" s="66" t="str">
        <f>_xlfn.XLOOKUP(Tabela7[[#This Row],[Coluna1]],'[1]Análise PCP'!$E:$E,'[1]Análise PCP'!$H:$H,0,0)</f>
        <v>GMG MAQ55P SMA 5C SL 22/12</v>
      </c>
      <c r="G20" s="38">
        <v>1</v>
      </c>
      <c r="H20" s="49" t="s">
        <v>42</v>
      </c>
      <c r="I20" s="25"/>
      <c r="J20" s="25"/>
      <c r="K20" s="25"/>
      <c r="L20" s="25"/>
      <c r="M20" s="25"/>
      <c r="N20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0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0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0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0" s="28">
        <f>COUNTIFS('[1]Lista falta SD4'!G:G,"FALTA",'[1]Lista falta SD4'!H:H,D20)</f>
        <v>28</v>
      </c>
      <c r="S20" s="29">
        <f>COUNTIFS('[1]Lista falta SD4'!G:G,"SEPARADO",'[1]Lista falta SD4'!H:H,D20)/(R20+COUNTIFS('[1]Lista falta SD4'!G:G,"SEPARADO",'[1]Lista falta SD4'!H:H,D20))</f>
        <v>0.72277227722772275</v>
      </c>
      <c r="T20" s="30">
        <f>COUNTIFS('[1]Lista falta SD4'!BQ:BQ,0,'[1]Lista falta SD4'!H:H,Tabela7[[#This Row],[Coluna1]],'[1]Lista falta SD4'!G:G,"falta")</f>
        <v>0</v>
      </c>
      <c r="U20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0" s="58">
        <f>VLOOKUP(D20,'[1]Análise PCP'!E:P,12,0)</f>
        <v>82284.759999999995</v>
      </c>
      <c r="W20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0" s="52">
        <f>SUMIFS('[1]Lista falta SD4'!$AS:$AS,'[1]Lista falta SD4'!$G:$G,"FALTA",'[1]Lista falta SD4'!$H:$H,Tabela7[[#This Row],[Coluna1]],'[1]Lista falta SD4'!AP:AP,"PA")</f>
        <v>0</v>
      </c>
      <c r="Y20" s="60">
        <f>SUMIFS('[1]Lista falta SD4'!AS:AS,'[1]Lista falta SD4'!$G:$G,"FALTA",'[1]Lista falta SD4'!$H:$H,Tabela7[[#This Row],[Coluna1]],'[1]Lista falta SD4'!AP:AP,"FATURADO")</f>
        <v>0</v>
      </c>
      <c r="Z20" s="61">
        <f>SUMIFS('[1]Lista falta SD4'!AS:AS,'[1]Lista falta SD4'!$H:$H,Tabela7[[#This Row],[Coluna1]],'[1]Lista falta SD4'!AP:AP,"PAGO")</f>
        <v>8065.2584999999999</v>
      </c>
      <c r="AA20" s="61"/>
      <c r="AB20" s="38">
        <f>VLOOKUP(Tabela7[[#This Row],[Coluna1]],'[1]Análise PCP'!E:L,8,0)</f>
        <v>0</v>
      </c>
      <c r="AC20" s="39"/>
      <c r="AD20" s="40"/>
      <c r="AE20" s="41">
        <v>46234</v>
      </c>
      <c r="AF20" s="63">
        <f>VLOOKUP(Tabela7[[#This Row],[Coluna1]],'[1]Análise PCP'!E:S,15,0)</f>
        <v>46234</v>
      </c>
      <c r="AG20" s="43">
        <f>VLOOKUP(Tabela7[[#This Row],[Coluna1]],'[1]Análise PCP'!E:Q,13,0)</f>
        <v>46135</v>
      </c>
      <c r="AH20" s="43">
        <f>_xlfn.XLOOKUP(Tabela7[[#This Row],[Coluna1]],'[1]Análise PCP'!$E:$E,'[1]Análise PCP'!$AB:$AB,0,0)</f>
        <v>46170</v>
      </c>
      <c r="AI20" s="63">
        <f>_xlfn.XLOOKUP(Tabela7[[#This Row],[Coluna1]],'[1]Análise PCP'!$E:$E,'[1]Análise PCP'!$K:$K,0,0)</f>
        <v>46176</v>
      </c>
    </row>
    <row r="21" spans="1:35" ht="15.75" collapsed="1" x14ac:dyDescent="0.25">
      <c r="A21" s="64" t="s">
        <v>43</v>
      </c>
      <c r="B21" s="240" t="str">
        <f>_xlfn.XLOOKUP(Tabela7[[#This Row],[Coluna1]],'[1]Análise PCP'!$E:$E,'[1]Análise PCP'!$B:$B,0,0)</f>
        <v>COMPRAS</v>
      </c>
      <c r="C21" s="31">
        <v>20</v>
      </c>
      <c r="D21" s="65" t="s">
        <v>76</v>
      </c>
      <c r="E21" s="66" t="s">
        <v>77</v>
      </c>
      <c r="F21" s="66" t="str">
        <f>_xlfn.XLOOKUP(Tabela7[[#This Row],[Coluna1]],'[1]Análise PCP'!$E:$E,'[1]Análise PCP'!$H:$H,0,0)</f>
        <v>GMG MAQ55P SMA 5C SL 22/12</v>
      </c>
      <c r="G21" s="38">
        <v>1</v>
      </c>
      <c r="H21" s="49" t="s">
        <v>42</v>
      </c>
      <c r="I21" s="25"/>
      <c r="J21" s="25"/>
      <c r="K21" s="25"/>
      <c r="L21" s="25"/>
      <c r="M21" s="25"/>
      <c r="N21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1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1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1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1" s="28">
        <f>COUNTIFS('[1]Lista falta SD4'!G:G,"FALTA",'[1]Lista falta SD4'!H:H,D21)</f>
        <v>31</v>
      </c>
      <c r="S21" s="29">
        <f>COUNTIFS('[1]Lista falta SD4'!G:G,"SEPARADO",'[1]Lista falta SD4'!H:H,D21)/(R21+COUNTIFS('[1]Lista falta SD4'!G:G,"SEPARADO",'[1]Lista falta SD4'!H:H,D21))</f>
        <v>0.69306930693069302</v>
      </c>
      <c r="T21" s="30">
        <f>COUNTIFS('[1]Lista falta SD4'!BQ:BQ,0,'[1]Lista falta SD4'!H:H,Tabela7[[#This Row],[Coluna1]],'[1]Lista falta SD4'!G:G,"falta")</f>
        <v>0</v>
      </c>
      <c r="U21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1" s="58">
        <f>VLOOKUP(D21,'[1]Análise PCP'!E:P,12,0)</f>
        <v>82284.759999999995</v>
      </c>
      <c r="W21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1" s="52">
        <f>SUMIFS('[1]Lista falta SD4'!$AS:$AS,'[1]Lista falta SD4'!$G:$G,"FALTA",'[1]Lista falta SD4'!$H:$H,Tabela7[[#This Row],[Coluna1]],'[1]Lista falta SD4'!AP:AP,"PA")</f>
        <v>0</v>
      </c>
      <c r="Y21" s="60">
        <f>SUMIFS('[1]Lista falta SD4'!AS:AS,'[1]Lista falta SD4'!$G:$G,"FALTA",'[1]Lista falta SD4'!$H:$H,Tabela7[[#This Row],[Coluna1]],'[1]Lista falta SD4'!AP:AP,"FATURADO")</f>
        <v>0</v>
      </c>
      <c r="Z21" s="61">
        <f>SUMIFS('[1]Lista falta SD4'!AS:AS,'[1]Lista falta SD4'!$H:$H,Tabela7[[#This Row],[Coluna1]],'[1]Lista falta SD4'!AP:AP,"PAGO")</f>
        <v>8193.6494249999996</v>
      </c>
      <c r="AA21" s="61"/>
      <c r="AB21" s="38">
        <f>VLOOKUP(Tabela7[[#This Row],[Coluna1]],'[1]Análise PCP'!E:L,8,0)</f>
        <v>0</v>
      </c>
      <c r="AC21" s="39"/>
      <c r="AD21" s="40"/>
      <c r="AE21" s="41">
        <v>46234</v>
      </c>
      <c r="AF21" s="63">
        <f>VLOOKUP(Tabela7[[#This Row],[Coluna1]],'[1]Análise PCP'!E:S,15,0)</f>
        <v>46234</v>
      </c>
      <c r="AG21" s="43">
        <f>VLOOKUP(Tabela7[[#This Row],[Coluna1]],'[1]Análise PCP'!E:Q,13,0)</f>
        <v>46135</v>
      </c>
      <c r="AH21" s="43">
        <f>_xlfn.XLOOKUP(Tabela7[[#This Row],[Coluna1]],'[1]Análise PCP'!$E:$E,'[1]Análise PCP'!$AB:$AB,0,0)</f>
        <v>46170</v>
      </c>
      <c r="AI21" s="63">
        <f>_xlfn.XLOOKUP(Tabela7[[#This Row],[Coluna1]],'[1]Análise PCP'!$E:$E,'[1]Análise PCP'!$K:$K,0,0)</f>
        <v>46176</v>
      </c>
    </row>
    <row r="22" spans="1:35" ht="14.25" customHeight="1" x14ac:dyDescent="0.25">
      <c r="A22" s="64" t="s">
        <v>43</v>
      </c>
      <c r="B22" s="240" t="str">
        <f>_xlfn.XLOOKUP(Tabela7[[#This Row],[Coluna1]],'[1]Análise PCP'!$E:$E,'[1]Análise PCP'!$B:$B,0,0)</f>
        <v>COMPRAS</v>
      </c>
      <c r="C22" s="67">
        <v>21</v>
      </c>
      <c r="D22" s="65" t="s">
        <v>78</v>
      </c>
      <c r="E22" s="66" t="s">
        <v>79</v>
      </c>
      <c r="F22" s="66" t="str">
        <f>_xlfn.XLOOKUP(Tabela7[[#This Row],[Coluna1]],'[1]Análise PCP'!$E:$E,'[1]Análise PCP'!$H:$H,0,0)</f>
        <v>GMG MAQ55P SMA 5C SL 22/12</v>
      </c>
      <c r="G22" s="38">
        <v>1</v>
      </c>
      <c r="H22" s="49" t="s">
        <v>42</v>
      </c>
      <c r="I22" s="25"/>
      <c r="J22" s="25"/>
      <c r="K22" s="25"/>
      <c r="L22" s="25"/>
      <c r="M22" s="25"/>
      <c r="N22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2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2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2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2" s="28">
        <f>COUNTIFS('[1]Lista falta SD4'!G:G,"FALTA",'[1]Lista falta SD4'!H:H,D22)</f>
        <v>31</v>
      </c>
      <c r="S22" s="29">
        <f>COUNTIFS('[1]Lista falta SD4'!G:G,"SEPARADO",'[1]Lista falta SD4'!H:H,D22)/(R22+COUNTIFS('[1]Lista falta SD4'!G:G,"SEPARADO",'[1]Lista falta SD4'!H:H,D22))</f>
        <v>0.69</v>
      </c>
      <c r="T22" s="30">
        <f>COUNTIFS('[1]Lista falta SD4'!BQ:BQ,0,'[1]Lista falta SD4'!H:H,Tabela7[[#This Row],[Coluna1]],'[1]Lista falta SD4'!G:G,"falta")</f>
        <v>0</v>
      </c>
      <c r="U22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2" s="58">
        <f>VLOOKUP(D22,'[1]Análise PCP'!E:P,12,0)</f>
        <v>82284.759999999995</v>
      </c>
      <c r="W22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2" s="52">
        <f>SUMIFS('[1]Lista falta SD4'!$AS:$AS,'[1]Lista falta SD4'!$G:$G,"FALTA",'[1]Lista falta SD4'!$H:$H,Tabela7[[#This Row],[Coluna1]],'[1]Lista falta SD4'!AP:AP,"PA")</f>
        <v>0</v>
      </c>
      <c r="Y22" s="60">
        <f>SUMIFS('[1]Lista falta SD4'!AS:AS,'[1]Lista falta SD4'!$G:$G,"FALTA",'[1]Lista falta SD4'!$H:$H,Tabela7[[#This Row],[Coluna1]],'[1]Lista falta SD4'!AP:AP,"FATURADO")</f>
        <v>0</v>
      </c>
      <c r="Z22" s="61">
        <f>SUMIFS('[1]Lista falta SD4'!AS:AS,'[1]Lista falta SD4'!$H:$H,Tabela7[[#This Row],[Coluna1]],'[1]Lista falta SD4'!AP:AP,"PAGO")</f>
        <v>8193.6494249999996</v>
      </c>
      <c r="AA22" s="61"/>
      <c r="AB22" s="38">
        <f>VLOOKUP(Tabela7[[#This Row],[Coluna1]],'[1]Análise PCP'!E:L,8,0)</f>
        <v>0</v>
      </c>
      <c r="AC22" s="39"/>
      <c r="AD22" s="40"/>
      <c r="AE22" s="41">
        <v>46234</v>
      </c>
      <c r="AF22" s="63">
        <f>VLOOKUP(Tabela7[[#This Row],[Coluna1]],'[1]Análise PCP'!E:S,15,0)</f>
        <v>46234</v>
      </c>
      <c r="AG22" s="43">
        <f>VLOOKUP(Tabela7[[#This Row],[Coluna1]],'[1]Análise PCP'!E:Q,13,0)</f>
        <v>46135</v>
      </c>
      <c r="AH22" s="43">
        <f>_xlfn.XLOOKUP(Tabela7[[#This Row],[Coluna1]],'[1]Análise PCP'!$E:$E,'[1]Análise PCP'!$AB:$AB,0,0)</f>
        <v>46170</v>
      </c>
      <c r="AI22" s="63">
        <f>_xlfn.XLOOKUP(Tabela7[[#This Row],[Coluna1]],'[1]Análise PCP'!$E:$E,'[1]Análise PCP'!$K:$K,0,0)</f>
        <v>46176</v>
      </c>
    </row>
    <row r="23" spans="1:35" ht="15.75" x14ac:dyDescent="0.25">
      <c r="A23" s="64" t="s">
        <v>43</v>
      </c>
      <c r="B23" s="240" t="str">
        <f>_xlfn.XLOOKUP(Tabela7[[#This Row],[Coluna1]],'[1]Análise PCP'!$E:$E,'[1]Análise PCP'!$B:$B,0,0)</f>
        <v>COMPRAS</v>
      </c>
      <c r="C23" s="31">
        <v>22</v>
      </c>
      <c r="D23" s="65" t="s">
        <v>80</v>
      </c>
      <c r="E23" s="66" t="s">
        <v>81</v>
      </c>
      <c r="F23" s="66" t="str">
        <f>_xlfn.XLOOKUP(Tabela7[[#This Row],[Coluna1]],'[1]Análise PCP'!$E:$E,'[1]Análise PCP'!$H:$H,0,0)</f>
        <v>GMG MAQ55P SMA 5C SL 22/12</v>
      </c>
      <c r="G23" s="38">
        <v>1</v>
      </c>
      <c r="H23" s="49" t="s">
        <v>42</v>
      </c>
      <c r="I23" s="25"/>
      <c r="J23" s="25"/>
      <c r="K23" s="25"/>
      <c r="L23" s="25"/>
      <c r="M23" s="25"/>
      <c r="N23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3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3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3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3" s="28">
        <f>COUNTIFS('[1]Lista falta SD4'!G:G,"FALTA",'[1]Lista falta SD4'!H:H,D23)</f>
        <v>30</v>
      </c>
      <c r="S23" s="29">
        <f>COUNTIFS('[1]Lista falta SD4'!G:G,"SEPARADO",'[1]Lista falta SD4'!H:H,D23)/(R23+COUNTIFS('[1]Lista falta SD4'!G:G,"SEPARADO",'[1]Lista falta SD4'!H:H,D23))</f>
        <v>0.7</v>
      </c>
      <c r="T23" s="30">
        <f>COUNTIFS('[1]Lista falta SD4'!BQ:BQ,0,'[1]Lista falta SD4'!H:H,Tabela7[[#This Row],[Coluna1]],'[1]Lista falta SD4'!G:G,"falta")</f>
        <v>0</v>
      </c>
      <c r="U23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3" s="58">
        <f>VLOOKUP(D23,'[1]Análise PCP'!E:P,12,0)</f>
        <v>82284.759999999995</v>
      </c>
      <c r="W23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3" s="52">
        <f>SUMIFS('[1]Lista falta SD4'!$AS:$AS,'[1]Lista falta SD4'!$G:$G,"FALTA",'[1]Lista falta SD4'!$H:$H,Tabela7[[#This Row],[Coluna1]],'[1]Lista falta SD4'!AP:AP,"PA")</f>
        <v>0</v>
      </c>
      <c r="Y23" s="60">
        <f>SUMIFS('[1]Lista falta SD4'!AS:AS,'[1]Lista falta SD4'!$G:$G,"FALTA",'[1]Lista falta SD4'!$H:$H,Tabela7[[#This Row],[Coluna1]],'[1]Lista falta SD4'!AP:AP,"FATURADO")</f>
        <v>0</v>
      </c>
      <c r="Z23" s="61">
        <f>SUMIFS('[1]Lista falta SD4'!AS:AS,'[1]Lista falta SD4'!$H:$H,Tabela7[[#This Row],[Coluna1]],'[1]Lista falta SD4'!AP:AP,"PAGO")</f>
        <v>8166.7694249999986</v>
      </c>
      <c r="AA23" s="61"/>
      <c r="AB23" s="38">
        <f>VLOOKUP(Tabela7[[#This Row],[Coluna1]],'[1]Análise PCP'!E:L,8,0)</f>
        <v>0</v>
      </c>
      <c r="AC23" s="39"/>
      <c r="AD23" s="40"/>
      <c r="AE23" s="41">
        <v>46234</v>
      </c>
      <c r="AF23" s="63">
        <f>VLOOKUP(Tabela7[[#This Row],[Coluna1]],'[1]Análise PCP'!E:S,15,0)</f>
        <v>46234</v>
      </c>
      <c r="AG23" s="43">
        <f>VLOOKUP(Tabela7[[#This Row],[Coluna1]],'[1]Análise PCP'!E:Q,13,0)</f>
        <v>46135</v>
      </c>
      <c r="AH23" s="43">
        <f>_xlfn.XLOOKUP(Tabela7[[#This Row],[Coluna1]],'[1]Análise PCP'!$E:$E,'[1]Análise PCP'!$AB:$AB,0,0)</f>
        <v>46170</v>
      </c>
      <c r="AI23" s="63">
        <f>_xlfn.XLOOKUP(Tabela7[[#This Row],[Coluna1]],'[1]Análise PCP'!$E:$E,'[1]Análise PCP'!$K:$K,0,0)</f>
        <v>46176</v>
      </c>
    </row>
    <row r="24" spans="1:35" ht="15.75" x14ac:dyDescent="0.25">
      <c r="A24" s="64" t="s">
        <v>43</v>
      </c>
      <c r="B24" s="240" t="str">
        <f>_xlfn.XLOOKUP(Tabela7[[#This Row],[Coluna1]],'[1]Análise PCP'!$E:$E,'[1]Análise PCP'!$B:$B,0,0)</f>
        <v>COMPRAS</v>
      </c>
      <c r="C24" s="67">
        <v>23</v>
      </c>
      <c r="D24" s="65" t="s">
        <v>82</v>
      </c>
      <c r="E24" s="66" t="s">
        <v>83</v>
      </c>
      <c r="F24" s="66" t="str">
        <f>_xlfn.XLOOKUP(Tabela7[[#This Row],[Coluna1]],'[1]Análise PCP'!$E:$E,'[1]Análise PCP'!$H:$H,0,0)</f>
        <v>GMG MAQ55P SMA 5C SL 22/12</v>
      </c>
      <c r="G24" s="38">
        <v>1</v>
      </c>
      <c r="H24" s="49" t="s">
        <v>42</v>
      </c>
      <c r="I24" s="25"/>
      <c r="J24" s="25"/>
      <c r="K24" s="25"/>
      <c r="L24" s="25"/>
      <c r="M24" s="25"/>
      <c r="N24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4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4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4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4" s="28">
        <f>COUNTIFS('[1]Lista falta SD4'!G:G,"FALTA",'[1]Lista falta SD4'!H:H,D24)</f>
        <v>32</v>
      </c>
      <c r="S24" s="29">
        <f>COUNTIFS('[1]Lista falta SD4'!G:G,"SEPARADO",'[1]Lista falta SD4'!H:H,D24)/(R24+COUNTIFS('[1]Lista falta SD4'!G:G,"SEPARADO",'[1]Lista falta SD4'!H:H,D24))</f>
        <v>0.68</v>
      </c>
      <c r="T24" s="30">
        <f>COUNTIFS('[1]Lista falta SD4'!BQ:BQ,0,'[1]Lista falta SD4'!H:H,Tabela7[[#This Row],[Coluna1]],'[1]Lista falta SD4'!G:G,"falta")</f>
        <v>0</v>
      </c>
      <c r="U24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4" s="58">
        <f>VLOOKUP(D24,'[1]Análise PCP'!E:P,12,0)</f>
        <v>82284.759999999995</v>
      </c>
      <c r="W24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4" s="52">
        <f>SUMIFS('[1]Lista falta SD4'!$AS:$AS,'[1]Lista falta SD4'!$G:$G,"FALTA",'[1]Lista falta SD4'!$H:$H,Tabela7[[#This Row],[Coluna1]],'[1]Lista falta SD4'!AP:AP,"PA")</f>
        <v>0</v>
      </c>
      <c r="Y24" s="60">
        <f>SUMIFS('[1]Lista falta SD4'!AS:AS,'[1]Lista falta SD4'!$G:$G,"FALTA",'[1]Lista falta SD4'!$H:$H,Tabela7[[#This Row],[Coluna1]],'[1]Lista falta SD4'!AP:AP,"FATURADO")</f>
        <v>0</v>
      </c>
      <c r="Z24" s="61">
        <f>SUMIFS('[1]Lista falta SD4'!AS:AS,'[1]Lista falta SD4'!$H:$H,Tabela7[[#This Row],[Coluna1]],'[1]Lista falta SD4'!AP:AP,"PAGO")</f>
        <v>8220.5294249999988</v>
      </c>
      <c r="AA24" s="61"/>
      <c r="AB24" s="38">
        <f>VLOOKUP(Tabela7[[#This Row],[Coluna1]],'[1]Análise PCP'!E:L,8,0)</f>
        <v>0</v>
      </c>
      <c r="AC24" s="39"/>
      <c r="AD24" s="40"/>
      <c r="AE24" s="41">
        <v>46234</v>
      </c>
      <c r="AF24" s="63">
        <f>VLOOKUP(Tabela7[[#This Row],[Coluna1]],'[1]Análise PCP'!E:S,15,0)</f>
        <v>46234</v>
      </c>
      <c r="AG24" s="43">
        <f>VLOOKUP(Tabela7[[#This Row],[Coluna1]],'[1]Análise PCP'!E:Q,13,0)</f>
        <v>46135</v>
      </c>
      <c r="AH24" s="43">
        <f>_xlfn.XLOOKUP(Tabela7[[#This Row],[Coluna1]],'[1]Análise PCP'!$E:$E,'[1]Análise PCP'!$AB:$AB,0,0)</f>
        <v>46170</v>
      </c>
      <c r="AI24" s="63">
        <f>_xlfn.XLOOKUP(Tabela7[[#This Row],[Coluna1]],'[1]Análise PCP'!$E:$E,'[1]Análise PCP'!$K:$K,0,0)</f>
        <v>46176</v>
      </c>
    </row>
    <row r="25" spans="1:35" ht="15.75" x14ac:dyDescent="0.25">
      <c r="A25" s="64" t="s">
        <v>43</v>
      </c>
      <c r="B25" s="240" t="str">
        <f>_xlfn.XLOOKUP(Tabela7[[#This Row],[Coluna1]],'[1]Análise PCP'!$E:$E,'[1]Análise PCP'!$B:$B,0,0)</f>
        <v>COMPRAS</v>
      </c>
      <c r="C25" s="31">
        <v>24</v>
      </c>
      <c r="D25" s="65" t="s">
        <v>84</v>
      </c>
      <c r="E25" s="66" t="s">
        <v>85</v>
      </c>
      <c r="F25" s="66" t="str">
        <f>_xlfn.XLOOKUP(Tabela7[[#This Row],[Coluna1]],'[1]Análise PCP'!$E:$E,'[1]Análise PCP'!$H:$H,0,0)</f>
        <v>GMG MAQ55P SMA 5C SL 22/12</v>
      </c>
      <c r="G25" s="38">
        <v>1</v>
      </c>
      <c r="H25" s="49" t="s">
        <v>42</v>
      </c>
      <c r="I25" s="25"/>
      <c r="J25" s="25"/>
      <c r="K25" s="25"/>
      <c r="L25" s="25"/>
      <c r="M25" s="25"/>
      <c r="N25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5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5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25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25" s="28">
        <f>COUNTIFS('[1]Lista falta SD4'!G:G,"FALTA",'[1]Lista falta SD4'!H:H,D25)</f>
        <v>33</v>
      </c>
      <c r="S25" s="29">
        <f>COUNTIFS('[1]Lista falta SD4'!G:G,"SEPARADO",'[1]Lista falta SD4'!H:H,D25)/(R25+COUNTIFS('[1]Lista falta SD4'!G:G,"SEPARADO",'[1]Lista falta SD4'!H:H,D25))</f>
        <v>0.67</v>
      </c>
      <c r="T25" s="30">
        <f>COUNTIFS('[1]Lista falta SD4'!BQ:BQ,0,'[1]Lista falta SD4'!H:H,Tabela7[[#This Row],[Coluna1]],'[1]Lista falta SD4'!G:G,"falta")</f>
        <v>0</v>
      </c>
      <c r="U25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5" s="58">
        <f>VLOOKUP(D25,'[1]Análise PCP'!E:P,12,0)</f>
        <v>82284.759999999995</v>
      </c>
      <c r="W25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5" s="52">
        <f>SUMIFS('[1]Lista falta SD4'!$AS:$AS,'[1]Lista falta SD4'!$G:$G,"FALTA",'[1]Lista falta SD4'!$H:$H,Tabela7[[#This Row],[Coluna1]],'[1]Lista falta SD4'!AP:AP,"PA")</f>
        <v>0</v>
      </c>
      <c r="Y25" s="60">
        <f>SUMIFS('[1]Lista falta SD4'!AS:AS,'[1]Lista falta SD4'!$G:$G,"FALTA",'[1]Lista falta SD4'!$H:$H,Tabela7[[#This Row],[Coluna1]],'[1]Lista falta SD4'!AP:AP,"FATURADO")</f>
        <v>0</v>
      </c>
      <c r="Z25" s="61">
        <f>SUMIFS('[1]Lista falta SD4'!AS:AS,'[1]Lista falta SD4'!$H:$H,Tabela7[[#This Row],[Coluna1]],'[1]Lista falta SD4'!AP:AP,"PAGO")</f>
        <v>8308.6794249999984</v>
      </c>
      <c r="AA25" s="61"/>
      <c r="AB25" s="38">
        <f>VLOOKUP(Tabela7[[#This Row],[Coluna1]],'[1]Análise PCP'!E:L,8,0)</f>
        <v>0</v>
      </c>
      <c r="AC25" s="39"/>
      <c r="AD25" s="40"/>
      <c r="AE25" s="41">
        <v>46234</v>
      </c>
      <c r="AF25" s="63">
        <f>VLOOKUP(Tabela7[[#This Row],[Coluna1]],'[1]Análise PCP'!E:S,15,0)</f>
        <v>46234</v>
      </c>
      <c r="AG25" s="43">
        <f>VLOOKUP(Tabela7[[#This Row],[Coluna1]],'[1]Análise PCP'!E:Q,13,0)</f>
        <v>46135</v>
      </c>
      <c r="AH25" s="43">
        <f>_xlfn.XLOOKUP(Tabela7[[#This Row],[Coluna1]],'[1]Análise PCP'!$E:$E,'[1]Análise PCP'!$AB:$AB,0,0)</f>
        <v>46170</v>
      </c>
      <c r="AI25" s="63">
        <f>_xlfn.XLOOKUP(Tabela7[[#This Row],[Coluna1]],'[1]Análise PCP'!$E:$E,'[1]Análise PCP'!$K:$K,0,0)</f>
        <v>46176</v>
      </c>
    </row>
    <row r="26" spans="1:35" ht="15.75" x14ac:dyDescent="0.25">
      <c r="A26" s="64" t="s">
        <v>43</v>
      </c>
      <c r="B26" s="240" t="str">
        <f>_xlfn.XLOOKUP(Tabela7[[#This Row],[Coluna1]],'[1]Análise PCP'!$E:$E,'[1]Análise PCP'!$B:$B,0,0)</f>
        <v>COMPRAS</v>
      </c>
      <c r="C26" s="67">
        <v>25</v>
      </c>
      <c r="D26" s="65" t="s">
        <v>86</v>
      </c>
      <c r="E26" s="66" t="s">
        <v>87</v>
      </c>
      <c r="F26" s="66" t="str">
        <f>_xlfn.XLOOKUP(Tabela7[[#This Row],[Coluna1]],'[1]Análise PCP'!$E:$E,'[1]Análise PCP'!$H:$H,0,0)</f>
        <v>GMG MAQ55P SMA 5C SL 22/12</v>
      </c>
      <c r="G26" s="38">
        <v>1</v>
      </c>
      <c r="H26" s="49" t="s">
        <v>42</v>
      </c>
      <c r="I26" s="25"/>
      <c r="J26" s="25"/>
      <c r="K26" s="25"/>
      <c r="L26" s="25"/>
      <c r="M26" s="25"/>
      <c r="N26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6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6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26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26" s="28">
        <f>COUNTIFS('[1]Lista falta SD4'!G:G,"FALTA",'[1]Lista falta SD4'!H:H,D26)</f>
        <v>36</v>
      </c>
      <c r="S26" s="29">
        <f>COUNTIFS('[1]Lista falta SD4'!G:G,"SEPARADO",'[1]Lista falta SD4'!H:H,D26)/(R26+COUNTIFS('[1]Lista falta SD4'!G:G,"SEPARADO",'[1]Lista falta SD4'!H:H,D26))</f>
        <v>0.64</v>
      </c>
      <c r="T26" s="30">
        <f>COUNTIFS('[1]Lista falta SD4'!BQ:BQ,0,'[1]Lista falta SD4'!H:H,Tabela7[[#This Row],[Coluna1]],'[1]Lista falta SD4'!G:G,"falta")</f>
        <v>0</v>
      </c>
      <c r="U26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6" s="58">
        <f>VLOOKUP(D26,'[1]Análise PCP'!E:P,12,0)</f>
        <v>82284.759999999995</v>
      </c>
      <c r="W26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6" s="52">
        <f>SUMIFS('[1]Lista falta SD4'!$AS:$AS,'[1]Lista falta SD4'!$G:$G,"FALTA",'[1]Lista falta SD4'!$H:$H,Tabela7[[#This Row],[Coluna1]],'[1]Lista falta SD4'!AP:AP,"PA")</f>
        <v>0</v>
      </c>
      <c r="Y26" s="60">
        <f>SUMIFS('[1]Lista falta SD4'!AS:AS,'[1]Lista falta SD4'!$G:$G,"FALTA",'[1]Lista falta SD4'!$H:$H,Tabela7[[#This Row],[Coluna1]],'[1]Lista falta SD4'!AP:AP,"FATURADO")</f>
        <v>0</v>
      </c>
      <c r="Z26" s="61">
        <f>SUMIFS('[1]Lista falta SD4'!AS:AS,'[1]Lista falta SD4'!$H:$H,Tabela7[[#This Row],[Coluna1]],'[1]Lista falta SD4'!AP:AP,"PAGO")</f>
        <v>8308.6794249999984</v>
      </c>
      <c r="AA26" s="61"/>
      <c r="AB26" s="38">
        <f>VLOOKUP(Tabela7[[#This Row],[Coluna1]],'[1]Análise PCP'!E:L,8,0)</f>
        <v>0</v>
      </c>
      <c r="AC26" s="39"/>
      <c r="AD26" s="40"/>
      <c r="AE26" s="41">
        <v>46234</v>
      </c>
      <c r="AF26" s="63">
        <f>VLOOKUP(Tabela7[[#This Row],[Coluna1]],'[1]Análise PCP'!E:S,15,0)</f>
        <v>46234</v>
      </c>
      <c r="AG26" s="43">
        <f>VLOOKUP(Tabela7[[#This Row],[Coluna1]],'[1]Análise PCP'!E:Q,13,0)</f>
        <v>46135</v>
      </c>
      <c r="AH26" s="43">
        <f>_xlfn.XLOOKUP(Tabela7[[#This Row],[Coluna1]],'[1]Análise PCP'!$E:$E,'[1]Análise PCP'!$AB:$AB,0,0)</f>
        <v>46170</v>
      </c>
      <c r="AI26" s="63">
        <f>_xlfn.XLOOKUP(Tabela7[[#This Row],[Coluna1]],'[1]Análise PCP'!$E:$E,'[1]Análise PCP'!$K:$K,0,0)</f>
        <v>46176</v>
      </c>
    </row>
    <row r="27" spans="1:35" ht="15.75" x14ac:dyDescent="0.25">
      <c r="A27" s="64" t="s">
        <v>43</v>
      </c>
      <c r="B27" s="240" t="str">
        <f>_xlfn.XLOOKUP(Tabela7[[#This Row],[Coluna1]],'[1]Análise PCP'!$E:$E,'[1]Análise PCP'!$B:$B,0,0)</f>
        <v>COMPRAS</v>
      </c>
      <c r="C27" s="31">
        <v>26</v>
      </c>
      <c r="D27" s="65" t="s">
        <v>88</v>
      </c>
      <c r="E27" s="66" t="s">
        <v>89</v>
      </c>
      <c r="F27" s="66" t="str">
        <f>_xlfn.XLOOKUP(Tabela7[[#This Row],[Coluna1]],'[1]Análise PCP'!$E:$E,'[1]Análise PCP'!$H:$H,0,0)</f>
        <v>GMG MAQ55P SMA 5C SL 22/12</v>
      </c>
      <c r="G27" s="38">
        <v>1</v>
      </c>
      <c r="H27" s="49" t="s">
        <v>42</v>
      </c>
      <c r="I27" s="25"/>
      <c r="J27" s="25"/>
      <c r="K27" s="25"/>
      <c r="L27" s="25"/>
      <c r="M27" s="25"/>
      <c r="N27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7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7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27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27" s="28">
        <f>COUNTIFS('[1]Lista falta SD4'!G:G,"FALTA",'[1]Lista falta SD4'!H:H,D27)</f>
        <v>35</v>
      </c>
      <c r="S27" s="29">
        <f>COUNTIFS('[1]Lista falta SD4'!G:G,"SEPARADO",'[1]Lista falta SD4'!H:H,D27)/(R27+COUNTIFS('[1]Lista falta SD4'!G:G,"SEPARADO",'[1]Lista falta SD4'!H:H,D27))</f>
        <v>0.65</v>
      </c>
      <c r="T27" s="30">
        <f>COUNTIFS('[1]Lista falta SD4'!BQ:BQ,0,'[1]Lista falta SD4'!H:H,Tabela7[[#This Row],[Coluna1]],'[1]Lista falta SD4'!G:G,"falta")</f>
        <v>0</v>
      </c>
      <c r="U27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7" s="58">
        <f>VLOOKUP(D27,'[1]Análise PCP'!E:P,12,0)</f>
        <v>82284.759999999995</v>
      </c>
      <c r="W27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7" s="52">
        <f>SUMIFS('[1]Lista falta SD4'!$AS:$AS,'[1]Lista falta SD4'!$G:$G,"FALTA",'[1]Lista falta SD4'!$H:$H,Tabela7[[#This Row],[Coluna1]],'[1]Lista falta SD4'!AP:AP,"PA")</f>
        <v>0</v>
      </c>
      <c r="Y27" s="60">
        <f>SUMIFS('[1]Lista falta SD4'!AS:AS,'[1]Lista falta SD4'!$G:$G,"FALTA",'[1]Lista falta SD4'!$H:$H,Tabela7[[#This Row],[Coluna1]],'[1]Lista falta SD4'!AP:AP,"FATURADO")</f>
        <v>0</v>
      </c>
      <c r="Z27" s="61">
        <f>SUMIFS('[1]Lista falta SD4'!AS:AS,'[1]Lista falta SD4'!$H:$H,Tabela7[[#This Row],[Coluna1]],'[1]Lista falta SD4'!AP:AP,"PAGO")</f>
        <v>8308.6794249999984</v>
      </c>
      <c r="AA27" s="61"/>
      <c r="AB27" s="38">
        <f>VLOOKUP(Tabela7[[#This Row],[Coluna1]],'[1]Análise PCP'!E:L,8,0)</f>
        <v>0</v>
      </c>
      <c r="AC27" s="39"/>
      <c r="AD27" s="40"/>
      <c r="AE27" s="41">
        <v>46234</v>
      </c>
      <c r="AF27" s="63">
        <f>VLOOKUP(Tabela7[[#This Row],[Coluna1]],'[1]Análise PCP'!E:S,15,0)</f>
        <v>46234</v>
      </c>
      <c r="AG27" s="43">
        <f>VLOOKUP(Tabela7[[#This Row],[Coluna1]],'[1]Análise PCP'!E:Q,13,0)</f>
        <v>46135</v>
      </c>
      <c r="AH27" s="43">
        <f>_xlfn.XLOOKUP(Tabela7[[#This Row],[Coluna1]],'[1]Análise PCP'!$E:$E,'[1]Análise PCP'!$AB:$AB,0,0)</f>
        <v>46170</v>
      </c>
      <c r="AI27" s="63">
        <f>_xlfn.XLOOKUP(Tabela7[[#This Row],[Coluna1]],'[1]Análise PCP'!$E:$E,'[1]Análise PCP'!$K:$K,0,0)</f>
        <v>46176</v>
      </c>
    </row>
    <row r="28" spans="1:35" ht="15.75" x14ac:dyDescent="0.25">
      <c r="A28" s="64" t="s">
        <v>39</v>
      </c>
      <c r="B28" s="240" t="str">
        <f>_xlfn.XLOOKUP(Tabela7[[#This Row],[Coluna1]],'[1]Análise PCP'!$E:$E,'[1]Análise PCP'!$B:$B,0,0)</f>
        <v>COMPRAS</v>
      </c>
      <c r="C28" s="67">
        <v>27</v>
      </c>
      <c r="D28" s="65" t="s">
        <v>90</v>
      </c>
      <c r="E28" s="66" t="s">
        <v>91</v>
      </c>
      <c r="F28" s="66" t="str">
        <f>_xlfn.XLOOKUP(Tabela7[[#This Row],[Coluna1]],'[1]Análise PCP'!$E:$E,'[1]Análise PCP'!$H:$H,0,0)</f>
        <v>GMG MAQ55P SMA 5C SL 38/22</v>
      </c>
      <c r="G28" s="38">
        <v>1</v>
      </c>
      <c r="H28" s="49" t="s">
        <v>42</v>
      </c>
      <c r="I28" s="25"/>
      <c r="J28" s="25"/>
      <c r="K28" s="25"/>
      <c r="L28" s="25"/>
      <c r="M28" s="25"/>
      <c r="N28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8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8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28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28" s="28">
        <f>COUNTIFS('[1]Lista falta SD4'!G:G,"FALTA",'[1]Lista falta SD4'!H:H,D28)</f>
        <v>36</v>
      </c>
      <c r="S28" s="29">
        <f>COUNTIFS('[1]Lista falta SD4'!G:G,"SEPARADO",'[1]Lista falta SD4'!H:H,D28)/(R28+COUNTIFS('[1]Lista falta SD4'!G:G,"SEPARADO",'[1]Lista falta SD4'!H:H,D28))</f>
        <v>0.64</v>
      </c>
      <c r="T28" s="30">
        <f>COUNTIFS('[1]Lista falta SD4'!BQ:BQ,0,'[1]Lista falta SD4'!H:H,Tabela7[[#This Row],[Coluna1]],'[1]Lista falta SD4'!G:G,"falta")</f>
        <v>0</v>
      </c>
      <c r="U28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8" s="58">
        <f>VLOOKUP(D28,'[1]Análise PCP'!E:P,12,0)</f>
        <v>82284.759999999995</v>
      </c>
      <c r="W28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8" s="52">
        <f>SUMIFS('[1]Lista falta SD4'!$AS:$AS,'[1]Lista falta SD4'!$G:$G,"FALTA",'[1]Lista falta SD4'!$H:$H,Tabela7[[#This Row],[Coluna1]],'[1]Lista falta SD4'!AP:AP,"PA")</f>
        <v>0</v>
      </c>
      <c r="Y28" s="60">
        <f>SUMIFS('[1]Lista falta SD4'!AS:AS,'[1]Lista falta SD4'!$G:$G,"FALTA",'[1]Lista falta SD4'!$H:$H,Tabela7[[#This Row],[Coluna1]],'[1]Lista falta SD4'!AP:AP,"FATURADO")</f>
        <v>0</v>
      </c>
      <c r="Z28" s="61">
        <f>SUMIFS('[1]Lista falta SD4'!AS:AS,'[1]Lista falta SD4'!$H:$H,Tabela7[[#This Row],[Coluna1]],'[1]Lista falta SD4'!AP:AP,"PAGO")</f>
        <v>8308.6794249999984</v>
      </c>
      <c r="AA28" s="61"/>
      <c r="AB28" s="38">
        <f>VLOOKUP(Tabela7[[#This Row],[Coluna1]],'[1]Análise PCP'!E:L,8,0)</f>
        <v>0</v>
      </c>
      <c r="AC28" s="39"/>
      <c r="AD28" s="40"/>
      <c r="AE28" s="41">
        <v>46234</v>
      </c>
      <c r="AF28" s="63">
        <f>VLOOKUP(Tabela7[[#This Row],[Coluna1]],'[1]Análise PCP'!E:S,15,0)</f>
        <v>46234</v>
      </c>
      <c r="AG28" s="43">
        <f>VLOOKUP(Tabela7[[#This Row],[Coluna1]],'[1]Análise PCP'!E:Q,13,0)</f>
        <v>46135</v>
      </c>
      <c r="AH28" s="43">
        <f>_xlfn.XLOOKUP(Tabela7[[#This Row],[Coluna1]],'[1]Análise PCP'!$E:$E,'[1]Análise PCP'!$AB:$AB,0,0)</f>
        <v>46170</v>
      </c>
      <c r="AI28" s="63">
        <f>_xlfn.XLOOKUP(Tabela7[[#This Row],[Coluna1]],'[1]Análise PCP'!$E:$E,'[1]Análise PCP'!$K:$K,0,0)</f>
        <v>46176</v>
      </c>
    </row>
    <row r="29" spans="1:35" ht="15.75" x14ac:dyDescent="0.25">
      <c r="A29" s="64" t="s">
        <v>39</v>
      </c>
      <c r="B29" s="240" t="str">
        <f>_xlfn.XLOOKUP(Tabela7[[#This Row],[Coluna1]],'[1]Análise PCP'!$E:$E,'[1]Análise PCP'!$B:$B,0,0)</f>
        <v>COMPRAS</v>
      </c>
      <c r="C29" s="31">
        <v>28</v>
      </c>
      <c r="D29" s="65" t="s">
        <v>92</v>
      </c>
      <c r="E29" s="66" t="s">
        <v>93</v>
      </c>
      <c r="F29" s="66" t="str">
        <f>_xlfn.XLOOKUP(Tabela7[[#This Row],[Coluna1]],'[1]Análise PCP'!$E:$E,'[1]Análise PCP'!$H:$H,0,0)</f>
        <v>GMG MAQ55P SMA 5C SL 38/22</v>
      </c>
      <c r="G29" s="38">
        <v>1</v>
      </c>
      <c r="H29" s="49" t="s">
        <v>42</v>
      </c>
      <c r="I29" s="25"/>
      <c r="J29" s="25"/>
      <c r="K29" s="25"/>
      <c r="L29" s="25"/>
      <c r="M29" s="25"/>
      <c r="N29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29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29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29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29" s="28">
        <f>COUNTIFS('[1]Lista falta SD4'!G:G,"FALTA",'[1]Lista falta SD4'!H:H,D29)</f>
        <v>37</v>
      </c>
      <c r="S29" s="29">
        <f>COUNTIFS('[1]Lista falta SD4'!G:G,"SEPARADO",'[1]Lista falta SD4'!H:H,D29)/(R29+COUNTIFS('[1]Lista falta SD4'!G:G,"SEPARADO",'[1]Lista falta SD4'!H:H,D29))</f>
        <v>0.63</v>
      </c>
      <c r="T29" s="30">
        <f>COUNTIFS('[1]Lista falta SD4'!BQ:BQ,0,'[1]Lista falta SD4'!H:H,Tabela7[[#This Row],[Coluna1]],'[1]Lista falta SD4'!G:G,"falta")</f>
        <v>0</v>
      </c>
      <c r="U29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29" s="58">
        <f>VLOOKUP(D29,'[1]Análise PCP'!E:P,12,0)</f>
        <v>82284.759999999995</v>
      </c>
      <c r="W29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29" s="52">
        <f>SUMIFS('[1]Lista falta SD4'!$AS:$AS,'[1]Lista falta SD4'!$G:$G,"FALTA",'[1]Lista falta SD4'!$H:$H,Tabela7[[#This Row],[Coluna1]],'[1]Lista falta SD4'!AP:AP,"PA")</f>
        <v>0</v>
      </c>
      <c r="Y29" s="60">
        <f>SUMIFS('[1]Lista falta SD4'!AS:AS,'[1]Lista falta SD4'!$G:$G,"FALTA",'[1]Lista falta SD4'!$H:$H,Tabela7[[#This Row],[Coluna1]],'[1]Lista falta SD4'!AP:AP,"FATURADO")</f>
        <v>0</v>
      </c>
      <c r="Z29" s="61">
        <f>SUMIFS('[1]Lista falta SD4'!AS:AS,'[1]Lista falta SD4'!$H:$H,Tabela7[[#This Row],[Coluna1]],'[1]Lista falta SD4'!AP:AP,"PAGO")</f>
        <v>8479.7981129999989</v>
      </c>
      <c r="AA29" s="61"/>
      <c r="AB29" s="38">
        <f>VLOOKUP(Tabela7[[#This Row],[Coluna1]],'[1]Análise PCP'!E:L,8,0)</f>
        <v>0</v>
      </c>
      <c r="AC29" s="39"/>
      <c r="AD29" s="40"/>
      <c r="AE29" s="41">
        <v>46234</v>
      </c>
      <c r="AF29" s="63">
        <f>VLOOKUP(Tabela7[[#This Row],[Coluna1]],'[1]Análise PCP'!E:S,15,0)</f>
        <v>46234</v>
      </c>
      <c r="AG29" s="43">
        <f>VLOOKUP(Tabela7[[#This Row],[Coluna1]],'[1]Análise PCP'!E:Q,13,0)</f>
        <v>46135</v>
      </c>
      <c r="AH29" s="43">
        <f>_xlfn.XLOOKUP(Tabela7[[#This Row],[Coluna1]],'[1]Análise PCP'!$E:$E,'[1]Análise PCP'!$AB:$AB,0,0)</f>
        <v>46170</v>
      </c>
      <c r="AI29" s="63">
        <f>_xlfn.XLOOKUP(Tabela7[[#This Row],[Coluna1]],'[1]Análise PCP'!$E:$E,'[1]Análise PCP'!$K:$K,0,0)</f>
        <v>46176</v>
      </c>
    </row>
    <row r="30" spans="1:35" ht="15.75" x14ac:dyDescent="0.25">
      <c r="A30" s="64" t="s">
        <v>39</v>
      </c>
      <c r="B30" s="240" t="str">
        <f>_xlfn.XLOOKUP(Tabela7[[#This Row],[Coluna1]],'[1]Análise PCP'!$E:$E,'[1]Análise PCP'!$B:$B,0,0)</f>
        <v>COMPRAS</v>
      </c>
      <c r="C30" s="67">
        <v>29</v>
      </c>
      <c r="D30" s="65" t="s">
        <v>94</v>
      </c>
      <c r="E30" s="66" t="s">
        <v>95</v>
      </c>
      <c r="F30" s="66" t="str">
        <f>_xlfn.XLOOKUP(Tabela7[[#This Row],[Coluna1]],'[1]Análise PCP'!$E:$E,'[1]Análise PCP'!$H:$H,0,0)</f>
        <v>GMG MAQ55P SMA 5C SL 38/22</v>
      </c>
      <c r="G30" s="38">
        <v>1</v>
      </c>
      <c r="H30" s="49" t="s">
        <v>42</v>
      </c>
      <c r="I30" s="25"/>
      <c r="J30" s="25"/>
      <c r="K30" s="25"/>
      <c r="L30" s="25"/>
      <c r="M30" s="25"/>
      <c r="N30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0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0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30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30" s="28">
        <f>COUNTIFS('[1]Lista falta SD4'!G:G,"FALTA",'[1]Lista falta SD4'!H:H,D30)</f>
        <v>37</v>
      </c>
      <c r="S30" s="29">
        <f>COUNTIFS('[1]Lista falta SD4'!G:G,"SEPARADO",'[1]Lista falta SD4'!H:H,D30)/(R30+COUNTIFS('[1]Lista falta SD4'!G:G,"SEPARADO",'[1]Lista falta SD4'!H:H,D30))</f>
        <v>0.63</v>
      </c>
      <c r="T30" s="30">
        <f>COUNTIFS('[1]Lista falta SD4'!BQ:BQ,0,'[1]Lista falta SD4'!H:H,Tabela7[[#This Row],[Coluna1]],'[1]Lista falta SD4'!G:G,"falta")</f>
        <v>0</v>
      </c>
      <c r="U30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0" s="58">
        <f>VLOOKUP(D30,'[1]Análise PCP'!E:P,12,0)</f>
        <v>82284.759999999995</v>
      </c>
      <c r="W30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0" s="52">
        <f>SUMIFS('[1]Lista falta SD4'!$AS:$AS,'[1]Lista falta SD4'!$G:$G,"FALTA",'[1]Lista falta SD4'!$H:$H,Tabela7[[#This Row],[Coluna1]],'[1]Lista falta SD4'!AP:AP,"PA")</f>
        <v>0</v>
      </c>
      <c r="Y30" s="60">
        <f>SUMIFS('[1]Lista falta SD4'!AS:AS,'[1]Lista falta SD4'!$G:$G,"FALTA",'[1]Lista falta SD4'!$H:$H,Tabela7[[#This Row],[Coluna1]],'[1]Lista falta SD4'!AP:AP,"FATURADO")</f>
        <v>0</v>
      </c>
      <c r="Z30" s="61">
        <f>SUMIFS('[1]Lista falta SD4'!AS:AS,'[1]Lista falta SD4'!$H:$H,Tabela7[[#This Row],[Coluna1]],'[1]Lista falta SD4'!AP:AP,"PAGO")</f>
        <v>8479.7981129999989</v>
      </c>
      <c r="AA30" s="61"/>
      <c r="AB30" s="38">
        <f>VLOOKUP(Tabela7[[#This Row],[Coluna1]],'[1]Análise PCP'!E:L,8,0)</f>
        <v>0</v>
      </c>
      <c r="AC30" s="39"/>
      <c r="AD30" s="40"/>
      <c r="AE30" s="41">
        <v>46234</v>
      </c>
      <c r="AF30" s="63">
        <f>VLOOKUP(Tabela7[[#This Row],[Coluna1]],'[1]Análise PCP'!E:S,15,0)</f>
        <v>46234</v>
      </c>
      <c r="AG30" s="43">
        <f>VLOOKUP(Tabela7[[#This Row],[Coluna1]],'[1]Análise PCP'!E:Q,13,0)</f>
        <v>46135</v>
      </c>
      <c r="AH30" s="43">
        <f>_xlfn.XLOOKUP(Tabela7[[#This Row],[Coluna1]],'[1]Análise PCP'!$E:$E,'[1]Análise PCP'!$AB:$AB,0,0)</f>
        <v>46170</v>
      </c>
      <c r="AI30" s="63">
        <f>_xlfn.XLOOKUP(Tabela7[[#This Row],[Coluna1]],'[1]Análise PCP'!$E:$E,'[1]Análise PCP'!$K:$K,0,0)</f>
        <v>46176</v>
      </c>
    </row>
    <row r="31" spans="1:35" ht="15.75" collapsed="1" x14ac:dyDescent="0.25">
      <c r="A31" s="64" t="s">
        <v>39</v>
      </c>
      <c r="B31" s="240" t="str">
        <f>_xlfn.XLOOKUP(Tabela7[[#This Row],[Coluna1]],'[1]Análise PCP'!$E:$E,'[1]Análise PCP'!$B:$B,0,0)</f>
        <v>COMPRAS</v>
      </c>
      <c r="C31" s="31">
        <v>30</v>
      </c>
      <c r="D31" s="65" t="s">
        <v>96</v>
      </c>
      <c r="E31" s="66" t="s">
        <v>97</v>
      </c>
      <c r="F31" s="66" t="str">
        <f>_xlfn.XLOOKUP(Tabela7[[#This Row],[Coluna1]],'[1]Análise PCP'!$E:$E,'[1]Análise PCP'!$H:$H,0,0)</f>
        <v>GMG MAQ55P SMA 5C SL 38/22</v>
      </c>
      <c r="G31" s="38">
        <v>1</v>
      </c>
      <c r="H31" s="49" t="s">
        <v>42</v>
      </c>
      <c r="I31" s="25"/>
      <c r="J31" s="25"/>
      <c r="K31" s="25"/>
      <c r="L31" s="25"/>
      <c r="M31" s="25"/>
      <c r="N31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1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1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31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31" s="28">
        <f>COUNTIFS('[1]Lista falta SD4'!G:G,"FALTA",'[1]Lista falta SD4'!H:H,D31)</f>
        <v>38</v>
      </c>
      <c r="S31" s="29">
        <f>COUNTIFS('[1]Lista falta SD4'!G:G,"SEPARADO",'[1]Lista falta SD4'!H:H,D31)/(R31+COUNTIFS('[1]Lista falta SD4'!G:G,"SEPARADO",'[1]Lista falta SD4'!H:H,D31))</f>
        <v>0.62</v>
      </c>
      <c r="T31" s="30">
        <f>COUNTIFS('[1]Lista falta SD4'!BQ:BQ,0,'[1]Lista falta SD4'!H:H,Tabela7[[#This Row],[Coluna1]],'[1]Lista falta SD4'!G:G,"falta")</f>
        <v>0</v>
      </c>
      <c r="U31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1" s="58">
        <f>VLOOKUP(D31,'[1]Análise PCP'!E:P,12,0)</f>
        <v>82284.759999999995</v>
      </c>
      <c r="W31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1" s="52">
        <f>SUMIFS('[1]Lista falta SD4'!$AS:$AS,'[1]Lista falta SD4'!$G:$G,"FALTA",'[1]Lista falta SD4'!$H:$H,Tabela7[[#This Row],[Coluna1]],'[1]Lista falta SD4'!AP:AP,"PA")</f>
        <v>0</v>
      </c>
      <c r="Y31" s="60">
        <f>SUMIFS('[1]Lista falta SD4'!AS:AS,'[1]Lista falta SD4'!$G:$G,"FALTA",'[1]Lista falta SD4'!$H:$H,Tabela7[[#This Row],[Coluna1]],'[1]Lista falta SD4'!AP:AP,"FATURADO")</f>
        <v>0</v>
      </c>
      <c r="Z31" s="61">
        <f>SUMIFS('[1]Lista falta SD4'!AS:AS,'[1]Lista falta SD4'!$H:$H,Tabela7[[#This Row],[Coluna1]],'[1]Lista falta SD4'!AP:AP,"PAGO")</f>
        <v>8642.5301129999989</v>
      </c>
      <c r="AA31" s="61"/>
      <c r="AB31" s="38">
        <f>VLOOKUP(Tabela7[[#This Row],[Coluna1]],'[1]Análise PCP'!E:L,8,0)</f>
        <v>0</v>
      </c>
      <c r="AC31" s="39"/>
      <c r="AD31" s="40"/>
      <c r="AE31" s="41">
        <v>46234</v>
      </c>
      <c r="AF31" s="63">
        <f>VLOOKUP(Tabela7[[#This Row],[Coluna1]],'[1]Análise PCP'!E:S,15,0)</f>
        <v>46234</v>
      </c>
      <c r="AG31" s="43">
        <f>VLOOKUP(Tabela7[[#This Row],[Coluna1]],'[1]Análise PCP'!E:Q,13,0)</f>
        <v>46135</v>
      </c>
      <c r="AH31" s="43">
        <f>_xlfn.XLOOKUP(Tabela7[[#This Row],[Coluna1]],'[1]Análise PCP'!$E:$E,'[1]Análise PCP'!$AB:$AB,0,0)</f>
        <v>46170</v>
      </c>
      <c r="AI31" s="63">
        <f>_xlfn.XLOOKUP(Tabela7[[#This Row],[Coluna1]],'[1]Análise PCP'!$E:$E,'[1]Análise PCP'!$K:$K,0,0)</f>
        <v>46176</v>
      </c>
    </row>
    <row r="32" spans="1:35" ht="15.75" x14ac:dyDescent="0.25">
      <c r="A32" s="64" t="s">
        <v>43</v>
      </c>
      <c r="B32" s="240" t="str">
        <f>_xlfn.XLOOKUP(Tabela7[[#This Row],[Coluna1]],'[1]Análise PCP'!$E:$E,'[1]Análise PCP'!$B:$B,0,0)</f>
        <v>COMPRAS</v>
      </c>
      <c r="C32" s="67">
        <v>31</v>
      </c>
      <c r="D32" s="65" t="s">
        <v>98</v>
      </c>
      <c r="E32" s="66" t="s">
        <v>99</v>
      </c>
      <c r="F32" s="66" t="str">
        <f>_xlfn.XLOOKUP(Tabela7[[#This Row],[Coluna1]],'[1]Análise PCP'!$E:$E,'[1]Análise PCP'!$H:$H,0,0)</f>
        <v>GMG MAQ55P SMA 5C SL 22/12</v>
      </c>
      <c r="G32" s="38">
        <v>1</v>
      </c>
      <c r="H32" s="49" t="s">
        <v>42</v>
      </c>
      <c r="I32" s="25"/>
      <c r="J32" s="25"/>
      <c r="K32" s="25"/>
      <c r="L32" s="25"/>
      <c r="M32" s="25"/>
      <c r="N32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2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2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32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32" s="28">
        <f>COUNTIFS('[1]Lista falta SD4'!G:G,"FALTA",'[1]Lista falta SD4'!H:H,D32)</f>
        <v>38</v>
      </c>
      <c r="S32" s="29">
        <f>COUNTIFS('[1]Lista falta SD4'!G:G,"SEPARADO",'[1]Lista falta SD4'!H:H,D32)/(R32+COUNTIFS('[1]Lista falta SD4'!G:G,"SEPARADO",'[1]Lista falta SD4'!H:H,D32))</f>
        <v>0.62</v>
      </c>
      <c r="T32" s="30">
        <f>COUNTIFS('[1]Lista falta SD4'!BQ:BQ,0,'[1]Lista falta SD4'!H:H,Tabela7[[#This Row],[Coluna1]],'[1]Lista falta SD4'!G:G,"falta")</f>
        <v>0</v>
      </c>
      <c r="U32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2" s="58">
        <f>VLOOKUP(D32,'[1]Análise PCP'!E:P,12,0)</f>
        <v>82284.759999999995</v>
      </c>
      <c r="W32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2" s="52">
        <f>SUMIFS('[1]Lista falta SD4'!$AS:$AS,'[1]Lista falta SD4'!$G:$G,"FALTA",'[1]Lista falta SD4'!$H:$H,Tabela7[[#This Row],[Coluna1]],'[1]Lista falta SD4'!AP:AP,"PA")</f>
        <v>0</v>
      </c>
      <c r="Y32" s="60">
        <f>SUMIFS('[1]Lista falta SD4'!AS:AS,'[1]Lista falta SD4'!$G:$G,"FALTA",'[1]Lista falta SD4'!$H:$H,Tabela7[[#This Row],[Coluna1]],'[1]Lista falta SD4'!AP:AP,"FATURADO")</f>
        <v>0</v>
      </c>
      <c r="Z32" s="61">
        <f>SUMIFS('[1]Lista falta SD4'!AS:AS,'[1]Lista falta SD4'!$H:$H,Tabela7[[#This Row],[Coluna1]],'[1]Lista falta SD4'!AP:AP,"PAGO")</f>
        <v>8426.2805009999993</v>
      </c>
      <c r="AA32" s="61"/>
      <c r="AB32" s="38">
        <f>VLOOKUP(Tabela7[[#This Row],[Coluna1]],'[1]Análise PCP'!E:L,8,0)</f>
        <v>0</v>
      </c>
      <c r="AC32" s="39"/>
      <c r="AD32" s="40"/>
      <c r="AE32" s="41">
        <v>46234</v>
      </c>
      <c r="AF32" s="63">
        <f>VLOOKUP(Tabela7[[#This Row],[Coluna1]],'[1]Análise PCP'!E:S,15,0)</f>
        <v>46234</v>
      </c>
      <c r="AG32" s="43">
        <f>VLOOKUP(Tabela7[[#This Row],[Coluna1]],'[1]Análise PCP'!E:Q,13,0)</f>
        <v>46135</v>
      </c>
      <c r="AH32" s="43">
        <f>_xlfn.XLOOKUP(Tabela7[[#This Row],[Coluna1]],'[1]Análise PCP'!$E:$E,'[1]Análise PCP'!$AB:$AB,0,0)</f>
        <v>46170</v>
      </c>
      <c r="AI32" s="63">
        <f>_xlfn.XLOOKUP(Tabela7[[#This Row],[Coluna1]],'[1]Análise PCP'!$E:$E,'[1]Análise PCP'!$K:$K,0,0)</f>
        <v>46176</v>
      </c>
    </row>
    <row r="33" spans="1:35" ht="15.75" x14ac:dyDescent="0.25">
      <c r="A33" s="64" t="s">
        <v>43</v>
      </c>
      <c r="B33" s="240" t="str">
        <f>_xlfn.XLOOKUP(Tabela7[[#This Row],[Coluna1]],'[1]Análise PCP'!$E:$E,'[1]Análise PCP'!$B:$B,0,0)</f>
        <v>COMPRAS</v>
      </c>
      <c r="C33" s="31">
        <v>32</v>
      </c>
      <c r="D33" s="65" t="s">
        <v>100</v>
      </c>
      <c r="E33" s="66" t="s">
        <v>101</v>
      </c>
      <c r="F33" s="66" t="str">
        <f>_xlfn.XLOOKUP(Tabela7[[#This Row],[Coluna1]],'[1]Análise PCP'!$E:$E,'[1]Análise PCP'!$H:$H,0,0)</f>
        <v>GMG MAQ55P SMA 5C SL 22/12</v>
      </c>
      <c r="G33" s="38">
        <v>1</v>
      </c>
      <c r="H33" s="49" t="s">
        <v>42</v>
      </c>
      <c r="I33" s="25"/>
      <c r="J33" s="25"/>
      <c r="K33" s="25"/>
      <c r="L33" s="25"/>
      <c r="M33" s="25"/>
      <c r="N33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3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3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33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33" s="28">
        <f>COUNTIFS('[1]Lista falta SD4'!G:G,"FALTA",'[1]Lista falta SD4'!H:H,D33)</f>
        <v>38</v>
      </c>
      <c r="S33" s="29">
        <f>COUNTIFS('[1]Lista falta SD4'!G:G,"SEPARADO",'[1]Lista falta SD4'!H:H,D33)/(R33+COUNTIFS('[1]Lista falta SD4'!G:G,"SEPARADO",'[1]Lista falta SD4'!H:H,D33))</f>
        <v>0.62</v>
      </c>
      <c r="T33" s="30">
        <f>COUNTIFS('[1]Lista falta SD4'!BQ:BQ,0,'[1]Lista falta SD4'!H:H,Tabela7[[#This Row],[Coluna1]],'[1]Lista falta SD4'!G:G,"falta")</f>
        <v>0</v>
      </c>
      <c r="U33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3" s="58">
        <f>VLOOKUP(D33,'[1]Análise PCP'!E:P,12,0)</f>
        <v>82284.759999999995</v>
      </c>
      <c r="W33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3" s="52">
        <f>SUMIFS('[1]Lista falta SD4'!$AS:$AS,'[1]Lista falta SD4'!$G:$G,"FALTA",'[1]Lista falta SD4'!$H:$H,Tabela7[[#This Row],[Coluna1]],'[1]Lista falta SD4'!AP:AP,"PA")</f>
        <v>0</v>
      </c>
      <c r="Y33" s="60">
        <f>SUMIFS('[1]Lista falta SD4'!AS:AS,'[1]Lista falta SD4'!$G:$G,"FALTA",'[1]Lista falta SD4'!$H:$H,Tabela7[[#This Row],[Coluna1]],'[1]Lista falta SD4'!AP:AP,"FATURADO")</f>
        <v>0</v>
      </c>
      <c r="Z33" s="61">
        <f>SUMIFS('[1]Lista falta SD4'!AS:AS,'[1]Lista falta SD4'!$H:$H,Tabela7[[#This Row],[Coluna1]],'[1]Lista falta SD4'!AP:AP,"PAGO")</f>
        <v>8434.6215009999978</v>
      </c>
      <c r="AA33" s="61"/>
      <c r="AB33" s="38">
        <f>VLOOKUP(Tabela7[[#This Row],[Coluna1]],'[1]Análise PCP'!E:L,8,0)</f>
        <v>0</v>
      </c>
      <c r="AC33" s="39"/>
      <c r="AD33" s="40"/>
      <c r="AE33" s="41">
        <v>46234</v>
      </c>
      <c r="AF33" s="63">
        <f>VLOOKUP(Tabela7[[#This Row],[Coluna1]],'[1]Análise PCP'!E:S,15,0)</f>
        <v>46234</v>
      </c>
      <c r="AG33" s="43">
        <f>VLOOKUP(Tabela7[[#This Row],[Coluna1]],'[1]Análise PCP'!E:Q,13,0)</f>
        <v>46135</v>
      </c>
      <c r="AH33" s="43">
        <f>_xlfn.XLOOKUP(Tabela7[[#This Row],[Coluna1]],'[1]Análise PCP'!$E:$E,'[1]Análise PCP'!$AB:$AB,0,0)</f>
        <v>46170</v>
      </c>
      <c r="AI33" s="63">
        <f>_xlfn.XLOOKUP(Tabela7[[#This Row],[Coluna1]],'[1]Análise PCP'!$E:$E,'[1]Análise PCP'!$K:$K,0,0)</f>
        <v>46176</v>
      </c>
    </row>
    <row r="34" spans="1:35" ht="14.25" customHeight="1" x14ac:dyDescent="0.25">
      <c r="A34" s="64" t="s">
        <v>43</v>
      </c>
      <c r="B34" s="240" t="str">
        <f>_xlfn.XLOOKUP(Tabela7[[#This Row],[Coluna1]],'[1]Análise PCP'!$E:$E,'[1]Análise PCP'!$B:$B,0,0)</f>
        <v>COMPRAS</v>
      </c>
      <c r="C34" s="67">
        <v>33</v>
      </c>
      <c r="D34" s="65" t="s">
        <v>102</v>
      </c>
      <c r="E34" s="66" t="s">
        <v>103</v>
      </c>
      <c r="F34" s="66" t="str">
        <f>_xlfn.XLOOKUP(Tabela7[[#This Row],[Coluna1]],'[1]Análise PCP'!$E:$E,'[1]Análise PCP'!$H:$H,0,0)</f>
        <v>GMG MAQ55P SMA 5C SL 22/12</v>
      </c>
      <c r="G34" s="38">
        <v>1</v>
      </c>
      <c r="H34" s="49" t="s">
        <v>42</v>
      </c>
      <c r="I34" s="25"/>
      <c r="J34" s="25"/>
      <c r="K34" s="25"/>
      <c r="L34" s="25"/>
      <c r="M34" s="25"/>
      <c r="N34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4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4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965</v>
      </c>
      <c r="Q34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3377.5</v>
      </c>
      <c r="R34" s="28">
        <f>COUNTIFS('[1]Lista falta SD4'!G:G,"FALTA",'[1]Lista falta SD4'!H:H,D34)</f>
        <v>47</v>
      </c>
      <c r="S34" s="29">
        <f>COUNTIFS('[1]Lista falta SD4'!G:G,"SEPARADO",'[1]Lista falta SD4'!H:H,D34)/(R34+COUNTIFS('[1]Lista falta SD4'!G:G,"SEPARADO",'[1]Lista falta SD4'!H:H,D34))</f>
        <v>0.53</v>
      </c>
      <c r="T34" s="30">
        <f>COUNTIFS('[1]Lista falta SD4'!BQ:BQ,0,'[1]Lista falta SD4'!H:H,Tabela7[[#This Row],[Coluna1]],'[1]Lista falta SD4'!G:G,"falta")</f>
        <v>0</v>
      </c>
      <c r="U34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4" s="58">
        <f>VLOOKUP(D34,'[1]Análise PCP'!E:P,12,0)</f>
        <v>82284.759999999995</v>
      </c>
      <c r="W34" s="5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4" s="52">
        <f>SUMIFS('[1]Lista falta SD4'!$AS:$AS,'[1]Lista falta SD4'!$G:$G,"FALTA",'[1]Lista falta SD4'!$H:$H,Tabela7[[#This Row],[Coluna1]],'[1]Lista falta SD4'!AP:AP,"PA")</f>
        <v>0</v>
      </c>
      <c r="Y34" s="60">
        <f>SUMIFS('[1]Lista falta SD4'!AS:AS,'[1]Lista falta SD4'!$G:$G,"FALTA",'[1]Lista falta SD4'!$H:$H,Tabela7[[#This Row],[Coluna1]],'[1]Lista falta SD4'!AP:AP,"FATURADO")</f>
        <v>0</v>
      </c>
      <c r="Z34" s="61">
        <f>SUMIFS('[1]Lista falta SD4'!AS:AS,'[1]Lista falta SD4'!$H:$H,Tabela7[[#This Row],[Coluna1]],'[1]Lista falta SD4'!AP:AP,"PAGO")</f>
        <v>9605.9771009999986</v>
      </c>
      <c r="AA34" s="61"/>
      <c r="AB34" s="38">
        <f>VLOOKUP(Tabela7[[#This Row],[Coluna1]],'[1]Análise PCP'!E:L,8,0)</f>
        <v>0</v>
      </c>
      <c r="AC34" s="39"/>
      <c r="AD34" s="40"/>
      <c r="AE34" s="41">
        <v>46234</v>
      </c>
      <c r="AF34" s="63">
        <f>VLOOKUP(Tabela7[[#This Row],[Coluna1]],'[1]Análise PCP'!E:S,15,0)</f>
        <v>46234</v>
      </c>
      <c r="AG34" s="43">
        <f>VLOOKUP(Tabela7[[#This Row],[Coluna1]],'[1]Análise PCP'!E:Q,13,0)</f>
        <v>46135</v>
      </c>
      <c r="AH34" s="43">
        <f>_xlfn.XLOOKUP(Tabela7[[#This Row],[Coluna1]],'[1]Análise PCP'!$E:$E,'[1]Análise PCP'!$AB:$AB,0,0)</f>
        <v>46170</v>
      </c>
      <c r="AI34" s="63">
        <f>_xlfn.XLOOKUP(Tabela7[[#This Row],[Coluna1]],'[1]Análise PCP'!$E:$E,'[1]Análise PCP'!$K:$K,0,0)</f>
        <v>46176</v>
      </c>
    </row>
    <row r="35" spans="1:35" ht="15.75" x14ac:dyDescent="0.25">
      <c r="A35" s="45" t="s">
        <v>104</v>
      </c>
      <c r="B35" s="239" t="str">
        <f>_xlfn.XLOOKUP(Tabela7[[#This Row],[Coluna1]],'[1]Análise PCP'!$E:$E,'[1]Análise PCP'!$B:$B,0,0)</f>
        <v>FATURADO</v>
      </c>
      <c r="C35" s="46">
        <v>99</v>
      </c>
      <c r="D35" s="47" t="s">
        <v>105</v>
      </c>
      <c r="E35" s="22" t="s">
        <v>106</v>
      </c>
      <c r="F35" s="22" t="str">
        <f>_xlfn.XLOOKUP(Tabela7[[#This Row],[Coluna1]],'[1]Análise PCP'!$E:$E,'[1]Análise PCP'!$H:$H,0,0)</f>
        <v>GMG MAQ85 DINAMIQ PERKINS 60HZ ABR</v>
      </c>
      <c r="G35" s="23">
        <v>1</v>
      </c>
      <c r="H35" s="68" t="str">
        <f>VLOOKUP(D35,'[1]Análise PCP'!E:I,5,0)</f>
        <v>PERKINS</v>
      </c>
      <c r="I35" s="50">
        <f>(COUNTIFS([1]!Tabela3[CLIENTE
Atualizado ],Tabela7[[#This Row],[CLIENTE]],[1]!Tabela3[PV],Tabela7[[#This Row],[Coluna1]],[1]!Tabela3[FABRICA],"gmg")-COUNTIFS([1]!Tabela3[STATUS PCP/ALMOX],"falta",[1]!Tabela3[PV],Tabela7[[#This Row],[Coluna1]],[1]!Tabela3[FABRICA],"gmg"))/COUNTIFS([1]!Tabela3[CLIENTE
Atualizado ],Tabela7[[#This Row],[CLIENTE]],[1]!Tabela3[PV],Tabela7[[#This Row],[Coluna1]],[1]!Tabela3[FABRICA],"gmg")</f>
        <v>1</v>
      </c>
      <c r="J35" s="50">
        <f>(COUNTIFS([1]!Tabela3[CLIENTE
Atualizado ],Tabela7[[#This Row],[CLIENTE]],[1]!Tabela3[PV],Tabela7[[#This Row],[Coluna1]],[1]!Tabela3[FABRICA],"qc")-COUNTIFS([1]!Tabela3[STATUS PCP/ALMOX],"falta",[1]!Tabela3[PV],Tabela7[[#This Row],[Coluna1]],[1]!Tabela3[FABRICA],"qc"))/COUNTIFS([1]!Tabela3[CLIENTE
Atualizado ],Tabela7[[#This Row],[CLIENTE]],[1]!Tabela3[PV],Tabela7[[#This Row],[Coluna1]],[1]!Tabela3[FABRICA],"qc")</f>
        <v>0.97435897435897434</v>
      </c>
      <c r="K35" s="25"/>
      <c r="L35" s="50">
        <f>(COUNTIFS([1]!Tabela3[CLIENTE
Atualizado ],Tabela7[[#This Row],[CLIENTE]],[1]!Tabela3[PV],Tabela7[[#This Row],[Coluna1]],[1]!Tabela3[FABRICA],"qta")-COUNTIFS([1]!Tabela3[STATUS PCP/ALMOX],"falta",[1]!Tabela3[PV],Tabela7[[#This Row],[Coluna1]],[1]!Tabela3[FABRICA],"qta"))/COUNTIFS([1]!Tabela3[CLIENTE
Atualizado ],Tabela7[[#This Row],[CLIENTE]],[1]!Tabela3[PV],Tabela7[[#This Row],[Coluna1]],[1]!Tabela3[FABRICA],"qta")</f>
        <v>0.96363636363636362</v>
      </c>
      <c r="M35" s="50">
        <f>(COUNTIFS([1]!Tabela3[CLIENTE
Atualizado ],Tabela7[[#This Row],[CLIENTE]],[1]!Tabela3[PV],Tabela7[[#This Row],[Coluna1]],[1]!Tabela3[FABRICA],"ACESS")-COUNTIFS([1]!Tabela3[STATUS PCP/ALMOX],"falta",[1]!Tabela3[PV],Tabela7[[#This Row],[Coluna1]],[1]!Tabela3[FABRICA],"ACESS"))/COUNTIFS([1]!Tabela3[CLIENTE
Atualizado ],Tabela7[[#This Row],[CLIENTE]],[1]!Tabela3[PV],Tabela7[[#This Row],[Coluna1]],[1]!Tabela3[FABRICA],"ACESS")</f>
        <v>1</v>
      </c>
      <c r="N35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5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5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35" s="26" t="s">
        <v>35</v>
      </c>
      <c r="R35" s="28">
        <f>COUNTIFS('[1]Lista falta SD4'!G:G,"FALTA",'[1]Lista falta SD4'!H:H,D35)</f>
        <v>5</v>
      </c>
      <c r="S35" s="29">
        <f>COUNTIFS('[1]Lista falta SD4'!G:G,"SEPARADO",'[1]Lista falta SD4'!H:H,D35)/(R35+COUNTIFS('[1]Lista falta SD4'!G:G,"SEPARADO",'[1]Lista falta SD4'!H:H,D35))</f>
        <v>0.97461928934010156</v>
      </c>
      <c r="T35" s="30">
        <f>COUNTIFS('[1]Lista falta SD4'!BQ:BQ,0,'[1]Lista falta SD4'!H:H,Tabela7[[#This Row],[Coluna1]],'[1]Lista falta SD4'!G:G,"falta")</f>
        <v>0</v>
      </c>
      <c r="U35" s="5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1</v>
      </c>
      <c r="V35" s="58">
        <f>VLOOKUP(D35,'[1]Análise PCP'!E:P,12,0)</f>
        <v>221000</v>
      </c>
      <c r="W35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5" s="52">
        <f>SUMIFS('[1]Lista falta SD4'!$AS:$AS,'[1]Lista falta SD4'!$G:$G,"FALTA",'[1]Lista falta SD4'!$H:$H,Tabela7[[#This Row],[Coluna1]],'[1]Lista falta SD4'!AP:AP,"PA")</f>
        <v>0</v>
      </c>
      <c r="Y35" s="53">
        <f>SUMIFS('[1]Lista falta SD4'!AS:AS,'[1]Lista falta SD4'!$G:$G,"FALTA",'[1]Lista falta SD4'!$H:$H,Tabela7[[#This Row],[Coluna1]],'[1]Lista falta SD4'!AP:AP,"FATURADO")</f>
        <v>0</v>
      </c>
      <c r="Z35" s="61">
        <v>83427.409245850024</v>
      </c>
      <c r="AA35" s="37">
        <v>115524.27098182915</v>
      </c>
      <c r="AB35" s="38">
        <v>5</v>
      </c>
      <c r="AC35" s="55">
        <v>94174.029960000014</v>
      </c>
      <c r="AD35" s="40">
        <v>46113</v>
      </c>
      <c r="AE35" s="69">
        <v>46234</v>
      </c>
      <c r="AF35" s="63">
        <f>VLOOKUP(Tabela7[[#This Row],[Coluna1]],'[1]Análise PCP'!E:S,15,0)</f>
        <v>46113</v>
      </c>
      <c r="AG35" s="43">
        <f>VLOOKUP(Tabela7[[#This Row],[Coluna1]],'[1]Análise PCP'!E:Q,13,0)</f>
        <v>46063</v>
      </c>
      <c r="AH35" s="43">
        <f>_xlfn.XLOOKUP(Tabela7[[#This Row],[Coluna1]],'[1]Análise PCP'!$E:$E,'[1]Análise PCP'!$AB:$AB,0,0)</f>
        <v>0</v>
      </c>
      <c r="AI35" s="63">
        <f>_xlfn.XLOOKUP(Tabela7[[#This Row],[Coluna1]],'[1]Análise PCP'!$E:$E,'[1]Análise PCP'!$K:$K,0,0)</f>
        <v>46196</v>
      </c>
    </row>
    <row r="36" spans="1:35" ht="15.75" x14ac:dyDescent="0.25">
      <c r="A36" s="45" t="s">
        <v>107</v>
      </c>
      <c r="B36" s="239" t="str">
        <f>_xlfn.XLOOKUP(Tabela7[[#This Row],[Coluna1]],'[1]Análise PCP'!$E:$E,'[1]Análise PCP'!$B:$B,0,0)</f>
        <v>FATURADO</v>
      </c>
      <c r="C36" s="46">
        <v>99</v>
      </c>
      <c r="D36" s="47" t="s">
        <v>108</v>
      </c>
      <c r="E36" s="70" t="s">
        <v>109</v>
      </c>
      <c r="F36" s="70" t="str">
        <f>_xlfn.XLOOKUP(Tabela7[[#This Row],[Coluna1]],'[1]Análise PCP'!$E:$E,'[1]Análise PCP'!$H:$H,0,0)</f>
        <v>GMG MAQ290F SMA 5C SL 22/12V</v>
      </c>
      <c r="G36" s="46">
        <v>1</v>
      </c>
      <c r="H36" s="49" t="str">
        <f>VLOOKUP(D36,'[1]Análise PCP'!E:I,5,0)</f>
        <v>FPT</v>
      </c>
      <c r="I36" s="25"/>
      <c r="J36" s="25"/>
      <c r="K36" s="25"/>
      <c r="L36" s="25"/>
      <c r="M36" s="25"/>
      <c r="N36" s="26" t="str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OK</v>
      </c>
      <c r="O36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6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36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OK</v>
      </c>
      <c r="R36" s="28">
        <f>COUNTIFS('[1]Lista falta SD4'!G:G,"FALTA",'[1]Lista falta SD4'!H:H,D36)</f>
        <v>2</v>
      </c>
      <c r="S36" s="29">
        <f>COUNTIFS('[1]Lista falta SD4'!G:G,"SEPARADO",'[1]Lista falta SD4'!H:H,D36)/(R36+COUNTIFS('[1]Lista falta SD4'!G:G,"SEPARADO",'[1]Lista falta SD4'!H:H,D36))</f>
        <v>0.98412698412698407</v>
      </c>
      <c r="T36" s="30">
        <f>COUNTIFS('[1]Lista falta SD4'!BQ:BQ,0,'[1]Lista falta SD4'!H:H,Tabela7[[#This Row],[Coluna1]],'[1]Lista falta SD4'!G:G,"falta")</f>
        <v>0</v>
      </c>
      <c r="U36" s="5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36" s="58">
        <f>VLOOKUP(D36,'[1]Análise PCP'!E:P,12,0)</f>
        <v>192577</v>
      </c>
      <c r="W36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36" s="52">
        <f>SUMIFS('[1]Lista falta SD4'!$AS:$AS,'[1]Lista falta SD4'!$G:$G,"FALTA",'[1]Lista falta SD4'!$H:$H,Tabela7[[#This Row],[Coluna1]],'[1]Lista falta SD4'!AP:AP,"PA")</f>
        <v>0</v>
      </c>
      <c r="Y36" s="53">
        <f>SUMIFS('[1]Lista falta SD4'!AS:AS,'[1]Lista falta SD4'!$G:$G,"FALTA",'[1]Lista falta SD4'!$H:$H,Tabela7[[#This Row],[Coluna1]],'[1]Lista falta SD4'!AP:AP,"FATURADO")</f>
        <v>0</v>
      </c>
      <c r="Z36" s="72">
        <v>19597.127850000008</v>
      </c>
      <c r="AA36" s="37"/>
      <c r="AB36" s="38">
        <f>VLOOKUP(Tabela7[[#This Row],[Coluna1]],'[1]Análise PCP'!E:L,8,0)</f>
        <v>0</v>
      </c>
      <c r="AC36" s="55">
        <v>151923.77999999994</v>
      </c>
      <c r="AD36" s="31"/>
      <c r="AE36" s="69">
        <v>46233</v>
      </c>
      <c r="AF36" s="63">
        <f>VLOOKUP(Tabela7[[#This Row],[Coluna1]],'[1]Análise PCP'!E:S,15,0)</f>
        <v>46264</v>
      </c>
      <c r="AG36" s="43">
        <f>VLOOKUP(Tabela7[[#This Row],[Coluna1]],'[1]Análise PCP'!E:Q,13,0)</f>
        <v>46199</v>
      </c>
      <c r="AH36" s="43">
        <f>_xlfn.XLOOKUP(Tabela7[[#This Row],[Coluna1]],'[1]Análise PCP'!$E:$E,'[1]Análise PCP'!$AB:$AB,0,0)</f>
        <v>0</v>
      </c>
      <c r="AI36" s="63">
        <f>_xlfn.XLOOKUP(Tabela7[[#This Row],[Coluna1]],'[1]Análise PCP'!$E:$E,'[1]Análise PCP'!$K:$K,0,0)</f>
        <v>46210</v>
      </c>
    </row>
    <row r="37" spans="1:35" ht="15.75" x14ac:dyDescent="0.25">
      <c r="A37" s="64" t="s">
        <v>110</v>
      </c>
      <c r="B37" s="240" t="str">
        <f>_xlfn.XLOOKUP(Tabela7[[#This Row],[Coluna1]],'[1]Análise PCP'!$E:$E,'[1]Análise PCP'!$B:$B,0,0)</f>
        <v>COMPRAS</v>
      </c>
      <c r="C37" s="31">
        <v>36</v>
      </c>
      <c r="D37" s="65" t="s">
        <v>111</v>
      </c>
      <c r="E37" s="73" t="s">
        <v>112</v>
      </c>
      <c r="F37" s="73" t="str">
        <f>_xlfn.XLOOKUP(Tabela7[[#This Row],[Coluna1]],'[1]Análise PCP'!$E:$E,'[1]Análise PCP'!$H:$H,0,0)</f>
        <v>GMG MAQ500S DNQ 5C SL 22/12V</v>
      </c>
      <c r="G37" s="31">
        <v>1</v>
      </c>
      <c r="H37" s="24" t="s">
        <v>113</v>
      </c>
      <c r="I37" s="25" t="s">
        <v>34</v>
      </c>
      <c r="J37" s="25" t="s">
        <v>34</v>
      </c>
      <c r="K37" s="25" t="s">
        <v>35</v>
      </c>
      <c r="L37" s="25" t="s">
        <v>34</v>
      </c>
      <c r="M37" s="25" t="s">
        <v>35</v>
      </c>
      <c r="N37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177061</v>
      </c>
      <c r="O37" s="26" t="str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OK</v>
      </c>
      <c r="P37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6574</v>
      </c>
      <c r="Q37" s="26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17700</v>
      </c>
      <c r="R37" s="28">
        <f>COUNTIFS('[1]Lista falta SD4'!G:G,"FALTA",'[1]Lista falta SD4'!H:H,D37)</f>
        <v>30</v>
      </c>
      <c r="S37" s="29">
        <f>COUNTIFS('[1]Lista falta SD4'!G:G,"SEPARADO",'[1]Lista falta SD4'!H:H,D37)/(R37+COUNTIFS('[1]Lista falta SD4'!G:G,"SEPARADO",'[1]Lista falta SD4'!H:H,D37))</f>
        <v>0.75609756097560976</v>
      </c>
      <c r="T37" s="30">
        <f>COUNTIFS('[1]Lista falta SD4'!BQ:BQ,0,'[1]Lista falta SD4'!H:H,Tabela7[[#This Row],[Coluna1]],'[1]Lista falta SD4'!G:G,"falta")</f>
        <v>0</v>
      </c>
      <c r="U37" s="5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37" s="32">
        <f>VLOOKUP(D37,'[1]Análise PCP'!E:P,12,0)</f>
        <v>360000</v>
      </c>
      <c r="W37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216261.86048750003</v>
      </c>
      <c r="X37" s="52">
        <f>SUMIFS('[1]Lista falta SD4'!$AS:$AS,'[1]Lista falta SD4'!$G:$G,"FALTA",'[1]Lista falta SD4'!$H:$H,Tabela7[[#This Row],[Coluna1]],'[1]Lista falta SD4'!AP:AP,"PA")</f>
        <v>216261.86048750003</v>
      </c>
      <c r="Y37" s="53">
        <f>SUMIFS('[1]Lista falta SD4'!AS:AS,'[1]Lista falta SD4'!$G:$G,"FALTA",'[1]Lista falta SD4'!$H:$H,Tabela7[[#This Row],[Coluna1]],'[1]Lista falta SD4'!AP:AP,"FATURADO")</f>
        <v>0</v>
      </c>
      <c r="Z37" s="72">
        <f>SUMIFS('[1]Lista falta SD4'!AS:AS,'[1]Lista falta SD4'!$H:$H,Tabela7[[#This Row],[Coluna1]],'[1]Lista falta SD4'!AP:AP,"PAGO")</f>
        <v>90817.170029999994</v>
      </c>
      <c r="AA37" s="37">
        <v>246666.28</v>
      </c>
      <c r="AB37" s="38">
        <f>VLOOKUP(Tabela7[[#This Row],[Coluna1]],'[1]Análise PCP'!E:L,8,0)</f>
        <v>0</v>
      </c>
      <c r="AC37" s="55">
        <f>SUMIFS('[1]Lista falta SD4'!AQ:AQ,'[1]Lista falta SD4'!H:H,Tabela7[[#This Row],[Coluna1]],'[1]Lista falta SD4'!G:G,"separado")</f>
        <v>90172.279314999978</v>
      </c>
      <c r="AD37" s="40">
        <v>46188</v>
      </c>
      <c r="AE37" s="41">
        <v>46262</v>
      </c>
      <c r="AF37" s="63">
        <f>VLOOKUP(Tabela7[[#This Row],[Coluna1]],'[1]Análise PCP'!E:S,15,0)</f>
        <v>46185</v>
      </c>
      <c r="AG37" s="43">
        <f>VLOOKUP(Tabela7[[#This Row],[Coluna1]],'[1]Análise PCP'!E:Q,13,0)</f>
        <v>46093</v>
      </c>
      <c r="AH37" s="43">
        <f>_xlfn.XLOOKUP(Tabela7[[#This Row],[Coluna1]],'[1]Análise PCP'!$E:$E,'[1]Análise PCP'!$AB:$AB,0,0)</f>
        <v>46100</v>
      </c>
      <c r="AI37" s="63">
        <f>_xlfn.XLOOKUP(Tabela7[[#This Row],[Coluna1]],'[1]Análise PCP'!$E:$E,'[1]Análise PCP'!$K:$K,0,0)</f>
        <v>46122</v>
      </c>
    </row>
    <row r="38" spans="1:35" ht="15.75" x14ac:dyDescent="0.25">
      <c r="A38" s="64" t="s">
        <v>114</v>
      </c>
      <c r="B38" s="240" t="str">
        <f>_xlfn.XLOOKUP(Tabela7[[#This Row],[Coluna1]],'[1]Análise PCP'!$E:$E,'[1]Análise PCP'!$B:$B,0,0)</f>
        <v>COMPRAS</v>
      </c>
      <c r="C38" s="31">
        <v>37</v>
      </c>
      <c r="D38" s="65" t="s">
        <v>115</v>
      </c>
      <c r="E38" s="66" t="s">
        <v>116</v>
      </c>
      <c r="F38" s="66" t="str">
        <f>_xlfn.XLOOKUP(Tabela7[[#This Row],[Coluna1]],'[1]Análise PCP'!$E:$E,'[1]Análise PCP'!$H:$H,0,0)</f>
        <v>GMG MAQ330 DINAMIQ 60HZ ABR</v>
      </c>
      <c r="G38" s="38">
        <v>1</v>
      </c>
      <c r="H38" s="74" t="str">
        <f>VLOOKUP(D38,'[1]Análise PCP'!E:I,5,0)</f>
        <v>VOLVO</v>
      </c>
      <c r="I38" s="25"/>
      <c r="J38" s="25"/>
      <c r="K38" s="25"/>
      <c r="L38" s="25"/>
      <c r="M38" s="25"/>
      <c r="N38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95843.34</v>
      </c>
      <c r="O38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36124.537149999996</v>
      </c>
      <c r="P38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38" s="26" t="s">
        <v>35</v>
      </c>
      <c r="R38" s="28">
        <f>COUNTIFS('[1]Lista falta SD4'!G:G,"FALTA",'[1]Lista falta SD4'!H:H,D38)</f>
        <v>119</v>
      </c>
      <c r="S38" s="29">
        <f>COUNTIFS('[1]Lista falta SD4'!G:G,"SEPARADO",'[1]Lista falta SD4'!H:H,D38)/(R38+COUNTIFS('[1]Lista falta SD4'!G:G,"SEPARADO",'[1]Lista falta SD4'!H:H,D38))</f>
        <v>0.38020833333333331</v>
      </c>
      <c r="T38" s="30">
        <f>COUNTIFS('[1]Lista falta SD4'!BQ:BQ,0,'[1]Lista falta SD4'!H:H,Tabela7[[#This Row],[Coluna1]],'[1]Lista falta SD4'!G:G,"falta")</f>
        <v>0</v>
      </c>
      <c r="U38" s="5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1</v>
      </c>
      <c r="V38" s="58">
        <f>VLOOKUP(D38,'[1]Análise PCP'!E:P,12,0)</f>
        <v>376700</v>
      </c>
      <c r="W38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203979.74683697498</v>
      </c>
      <c r="X38" s="52">
        <f>SUMIFS('[1]Lista falta SD4'!$AS:$AS,'[1]Lista falta SD4'!$G:$G,"FALTA",'[1]Lista falta SD4'!$H:$H,Tabela7[[#This Row],[Coluna1]],'[1]Lista falta SD4'!AP:AP,"PA")</f>
        <v>203979.74683697498</v>
      </c>
      <c r="Y38" s="53">
        <f>SUMIFS('[1]Lista falta SD4'!AS:AS,'[1]Lista falta SD4'!$G:$G,"FALTA",'[1]Lista falta SD4'!$H:$H,Tabela7[[#This Row],[Coluna1]],'[1]Lista falta SD4'!AP:AP,"FATURADO")</f>
        <v>0</v>
      </c>
      <c r="Z38" s="61">
        <f>SUMIFS('[1]Lista falta SD4'!AS:AS,'[1]Lista falta SD4'!$H:$H,Tabela7[[#This Row],[Coluna1]],'[1]Lista falta SD4'!AP:AP,"PAGO")</f>
        <v>0</v>
      </c>
      <c r="AA38" s="37">
        <v>207720.48837580829</v>
      </c>
      <c r="AB38" s="38">
        <v>5</v>
      </c>
      <c r="AC38" s="55">
        <f>SUMIFS('[1]Lista falta SD4'!AQ:AQ,'[1]Lista falta SD4'!H:H,Tabela7[[#This Row],[Coluna1]],'[1]Lista falta SD4'!G:G,"separado")</f>
        <v>20472.095000000016</v>
      </c>
      <c r="AD38" s="40">
        <v>46113</v>
      </c>
      <c r="AE38" s="69">
        <v>46283</v>
      </c>
      <c r="AF38" s="63">
        <f>VLOOKUP(Tabela7[[#This Row],[Coluna1]],'[1]Análise PCP'!E:S,15,0)</f>
        <v>46113</v>
      </c>
      <c r="AG38" s="43">
        <f>VLOOKUP(Tabela7[[#This Row],[Coluna1]],'[1]Análise PCP'!E:Q,13,0)</f>
        <v>46063</v>
      </c>
      <c r="AH38" s="43">
        <f>_xlfn.XLOOKUP(Tabela7[[#This Row],[Coluna1]],'[1]Análise PCP'!$E:$E,'[1]Análise PCP'!$AB:$AB,0,0)</f>
        <v>0</v>
      </c>
      <c r="AI38" s="63">
        <f>_xlfn.XLOOKUP(Tabela7[[#This Row],[Coluna1]],'[1]Análise PCP'!$E:$E,'[1]Análise PCP'!$K:$K,0,0)</f>
        <v>46203</v>
      </c>
    </row>
    <row r="39" spans="1:35" ht="15.75" x14ac:dyDescent="0.25">
      <c r="A39" s="64" t="s">
        <v>110</v>
      </c>
      <c r="B39" s="240" t="str">
        <f>_xlfn.XLOOKUP(Tabela7[[#This Row],[Coluna1]],'[1]Análise PCP'!$E:$E,'[1]Análise PCP'!$B:$B,0,0)</f>
        <v>COMPRAS</v>
      </c>
      <c r="C39" s="31">
        <v>38</v>
      </c>
      <c r="D39" s="65" t="s">
        <v>117</v>
      </c>
      <c r="E39" s="75" t="s">
        <v>118</v>
      </c>
      <c r="F39" s="75" t="str">
        <f>_xlfn.XLOOKUP(Tabela7[[#This Row],[Coluna1]],'[1]Análise PCP'!$E:$E,'[1]Análise PCP'!$H:$H,0,0)</f>
        <v>GMG MAQ500 DINAMIQ VOLVO 60HZ SIL</v>
      </c>
      <c r="G39" s="38">
        <v>2</v>
      </c>
      <c r="H39" s="74" t="s">
        <v>119</v>
      </c>
      <c r="I39" s="25"/>
      <c r="J39" s="24"/>
      <c r="K39" s="24"/>
      <c r="L39" s="24"/>
      <c r="M39" s="24"/>
      <c r="N39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295649.18</v>
      </c>
      <c r="O39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91940.465880000003</v>
      </c>
      <c r="P39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OK</v>
      </c>
      <c r="Q39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PEN</v>
      </c>
      <c r="R39" s="28">
        <f>COUNTIFS('[1]Lista falta SD4'!G:G,"FALTA",'[1]Lista falta SD4'!H:H,D39)</f>
        <v>155</v>
      </c>
      <c r="S39" s="29">
        <f>COUNTIFS('[1]Lista falta SD4'!G:G,"SEPARADO",'[1]Lista falta SD4'!H:H,D39)/(R39+COUNTIFS('[1]Lista falta SD4'!G:G,"SEPARADO",'[1]Lista falta SD4'!H:H,D39))</f>
        <v>0.5331325301204819</v>
      </c>
      <c r="T39" s="30">
        <f>COUNTIFS('[1]Lista falta SD4'!BQ:BQ,0,'[1]Lista falta SD4'!H:H,Tabela7[[#This Row],[Coluna1]],'[1]Lista falta SD4'!G:G,"falta")</f>
        <v>0</v>
      </c>
      <c r="U39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7</v>
      </c>
      <c r="V39" s="58">
        <f>VLOOKUP(D39,'[1]Análise PCP'!E:P,12,0)</f>
        <v>845200</v>
      </c>
      <c r="W39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605224.59382760024</v>
      </c>
      <c r="X39" s="76">
        <f>SUMIFS('[1]Lista falta SD4'!$AS:$AS,'[1]Lista falta SD4'!$G:$G,"FALTA",'[1]Lista falta SD4'!$H:$H,Tabela7[[#This Row],[Coluna1]],'[1]Lista falta SD4'!AP:AP,"PA")</f>
        <v>605224.59382760024</v>
      </c>
      <c r="Y39" s="77">
        <f>SUMIFS('[1]Lista falta SD4'!AS:AS,'[1]Lista falta SD4'!$G:$G,"FALTA",'[1]Lista falta SD4'!$H:$H,Tabela7[[#This Row],[Coluna1]],'[1]Lista falta SD4'!AP:AP,"FATURADO")</f>
        <v>0</v>
      </c>
      <c r="Z39" s="61">
        <f>SUMIFS('[1]Lista falta SD4'!AS:AS,'[1]Lista falta SD4'!$H:$H,Tabela7[[#This Row],[Coluna1]],'[1]Lista falta SD4'!AP:AP,"PAGO")</f>
        <v>0</v>
      </c>
      <c r="AA39" s="78">
        <v>626070.51</v>
      </c>
      <c r="AB39" s="38">
        <v>5</v>
      </c>
      <c r="AC39" s="55">
        <f>SUMIFS('[1]Lista falta SD4'!AQ:AQ,'[1]Lista falta SD4'!H:H,Tabela7[[#This Row],[Coluna1]],'[1]Lista falta SD4'!G:G,"separado")</f>
        <v>58038.68399999995</v>
      </c>
      <c r="AD39" s="40">
        <v>46132</v>
      </c>
      <c r="AE39" s="41">
        <v>46291</v>
      </c>
      <c r="AF39" s="63">
        <f>VLOOKUP(Tabela7[[#This Row],[Coluna1]],'[1]Análise PCP'!E:S,15,0)</f>
        <v>46116</v>
      </c>
      <c r="AG39" s="43">
        <f>VLOOKUP(Tabela7[[#This Row],[Coluna1]],'[1]Análise PCP'!E:Q,13,0)</f>
        <v>45996</v>
      </c>
      <c r="AH39" s="43">
        <f>_xlfn.XLOOKUP(Tabela7[[#This Row],[Coluna1]],'[1]Análise PCP'!$E:$E,'[1]Análise PCP'!$AB:$AB,0,0)</f>
        <v>0</v>
      </c>
      <c r="AI39" s="63">
        <f>_xlfn.XLOOKUP(Tabela7[[#This Row],[Coluna1]],'[1]Análise PCP'!$E:$E,'[1]Análise PCP'!$K:$K,0,0)</f>
        <v>46190</v>
      </c>
    </row>
    <row r="40" spans="1:35" ht="15.75" x14ac:dyDescent="0.25">
      <c r="A40" s="64" t="s">
        <v>120</v>
      </c>
      <c r="B40" s="240" t="str">
        <f>_xlfn.XLOOKUP(Tabela7[[#This Row],[Coluna1]],'[1]Análise PCP'!$E:$E,'[1]Análise PCP'!$B:$B,0,0)</f>
        <v>FINANCEIRO</v>
      </c>
      <c r="C40" s="31">
        <v>39</v>
      </c>
      <c r="D40" s="79" t="s">
        <v>121</v>
      </c>
      <c r="E40" s="80" t="s">
        <v>122</v>
      </c>
      <c r="F40" s="80" t="str">
        <f>_xlfn.XLOOKUP(Tabela7[[#This Row],[Coluna1]],'[1]Análise PCP'!$E:$E,'[1]Análise PCP'!$H:$H,0,0)</f>
        <v xml:space="preserve">GMG MAQ250F DNQ BRN AB 44/25V                     </v>
      </c>
      <c r="G40" s="81">
        <v>2</v>
      </c>
      <c r="H40" s="82" t="str">
        <f>VLOOKUP(D40,'[1]Análise PCP'!E:I,5,0)</f>
        <v>FPT</v>
      </c>
      <c r="I40" s="68" t="s">
        <v>123</v>
      </c>
      <c r="J40" s="82"/>
      <c r="K40" s="82" t="s">
        <v>34</v>
      </c>
      <c r="L40" s="82" t="s">
        <v>34</v>
      </c>
      <c r="M40" s="83" t="s">
        <v>34</v>
      </c>
      <c r="N40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192954.96</v>
      </c>
      <c r="O40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87961.316265000001</v>
      </c>
      <c r="P40" s="26" t="str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OK</v>
      </c>
      <c r="Q40" s="27" t="s">
        <v>35</v>
      </c>
      <c r="R40" s="28">
        <f>COUNTIFS('[1]Lista falta SD4'!G:G,"FALTA",'[1]Lista falta SD4'!H:H,D40)</f>
        <v>13</v>
      </c>
      <c r="S40" s="84">
        <f>COUNTIFS('[1]Lista falta SD4'!G:G,"SEPARADO",'[1]Lista falta SD4'!H:H,D40)/(R40+COUNTIFS('[1]Lista falta SD4'!G:G,"SEPARADO",'[1]Lista falta SD4'!H:H,D40))</f>
        <v>0.95666666666666667</v>
      </c>
      <c r="T40" s="85">
        <f>COUNTIFS('[1]Lista falta SD4'!BQ:BQ,0,'[1]Lista falta SD4'!H:H,Tabela7[[#This Row],[Coluna1]],'[1]Lista falta SD4'!G:G,"falta")</f>
        <v>0</v>
      </c>
      <c r="U40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40" s="86">
        <f>VLOOKUP(D40,'[1]Análise PCP'!E:P,12,0)</f>
        <v>650000</v>
      </c>
      <c r="W40" s="87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255383.53750999997</v>
      </c>
      <c r="X40" s="88">
        <f>SUMIFS('[1]Lista falta SD4'!$AS:$AS,'[1]Lista falta SD4'!$G:$G,"FALTA",'[1]Lista falta SD4'!$H:$H,Tabela7[[#This Row],[Coluna1]],'[1]Lista falta SD4'!AP:AP,"PA")</f>
        <v>255383.53750999997</v>
      </c>
      <c r="Y40" s="89">
        <f>SUMIFS('[1]Lista falta SD4'!AS:AS,'[1]Lista falta SD4'!$G:$G,"FALTA",'[1]Lista falta SD4'!$H:$H,Tabela7[[#This Row],[Coluna1]],'[1]Lista falta SD4'!AP:AP,"FATURADO")</f>
        <v>0</v>
      </c>
      <c r="Z40" s="61">
        <v>313043.13700000005</v>
      </c>
      <c r="AA40" s="78">
        <v>463917.46915800002</v>
      </c>
      <c r="AB40" s="38">
        <v>3</v>
      </c>
      <c r="AC40" s="55" t="e">
        <f>SUMIFS('[1]Lista falta SD4'!AQ:AQ,'[1]Lista falta SD4'!H:H,Tabela7[[#This Row],[Coluna1]],'[1]Lista falta SD4'!G:G,"separado")</f>
        <v>#N/A</v>
      </c>
      <c r="AD40" s="40">
        <v>46079</v>
      </c>
      <c r="AE40" s="41">
        <v>46281</v>
      </c>
      <c r="AF40" s="63">
        <f>VLOOKUP(Tabela7[[#This Row],[Coluna1]],'[1]Análise PCP'!E:S,15,0)</f>
        <v>46001</v>
      </c>
      <c r="AG40" s="43">
        <f>VLOOKUP(Tabela7[[#This Row],[Coluna1]],'[1]Análise PCP'!E:Q,13,0)</f>
        <v>45930</v>
      </c>
      <c r="AH40" s="43">
        <f>_xlfn.XLOOKUP(Tabela7[[#This Row],[Coluna1]],'[1]Análise PCP'!$E:$E,'[1]Análise PCP'!$AB:$AB,0,0)</f>
        <v>0</v>
      </c>
      <c r="AI40" s="63">
        <f>_xlfn.XLOOKUP(Tabela7[[#This Row],[Coluna1]],'[1]Análise PCP'!$E:$E,'[1]Análise PCP'!$K:$K,0,0)</f>
        <v>45966</v>
      </c>
    </row>
    <row r="41" spans="1:35" ht="15.75" x14ac:dyDescent="0.25">
      <c r="A41" s="64" t="s">
        <v>124</v>
      </c>
      <c r="B41" s="240" t="str">
        <f>_xlfn.XLOOKUP(Tabela7[[#This Row],[Coluna1]],'[1]Análise PCP'!$E:$E,'[1]Análise PCP'!$B:$B,0,0)</f>
        <v>FINANCEIRO</v>
      </c>
      <c r="C41" s="31">
        <v>40</v>
      </c>
      <c r="D41" s="65" t="s">
        <v>125</v>
      </c>
      <c r="E41" s="90" t="s">
        <v>126</v>
      </c>
      <c r="F41" s="90" t="str">
        <f>_xlfn.XLOOKUP(Tabela7[[#This Row],[Coluna1]],'[1]Análise PCP'!$E:$E,'[1]Análise PCP'!$H:$H,0,0)</f>
        <v>GMG MAQ15 DINAMIQ FPT 60HZ AB</v>
      </c>
      <c r="G41" s="38">
        <v>1</v>
      </c>
      <c r="H41" s="49" t="str">
        <f>VLOOKUP(D41,'[1]Análise PCP'!E:I,5,0)</f>
        <v>FPT</v>
      </c>
      <c r="I41" s="25"/>
      <c r="J41" s="25"/>
      <c r="K41" s="25"/>
      <c r="L41" s="25"/>
      <c r="M41" s="25"/>
      <c r="N41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1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1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250</v>
      </c>
      <c r="Q41" s="27" t="s">
        <v>35</v>
      </c>
      <c r="R41" s="28">
        <f>COUNTIFS('[1]Lista falta SD4'!G:G,"FALTA",'[1]Lista falta SD4'!H:H,D41)</f>
        <v>73</v>
      </c>
      <c r="S41" s="29">
        <f>COUNTIFS('[1]Lista falta SD4'!G:G,"SEPARADO",'[1]Lista falta SD4'!H:H,D41)/(R41+COUNTIFS('[1]Lista falta SD4'!G:G,"SEPARADO",'[1]Lista falta SD4'!H:H,D41))</f>
        <v>0.4296875</v>
      </c>
      <c r="T41" s="30">
        <f>COUNTIFS('[1]Lista falta SD4'!BQ:BQ,0,'[1]Lista falta SD4'!H:H,Tabela7[[#This Row],[Coluna1]],'[1]Lista falta SD4'!G:G,"falta")</f>
        <v>0</v>
      </c>
      <c r="U41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41" s="32">
        <f>VLOOKUP(D41,'[1]Análise PCP'!E:P,12,0)</f>
        <v>84758.28</v>
      </c>
      <c r="W41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46511.630262999977</v>
      </c>
      <c r="X41" s="52">
        <f>SUMIFS('[1]Lista falta SD4'!$AS:$AS,'[1]Lista falta SD4'!$G:$G,"FALTA",'[1]Lista falta SD4'!$H:$H,Tabela7[[#This Row],[Coluna1]],'[1]Lista falta SD4'!AP:AP,"PA")</f>
        <v>46511.630262999977</v>
      </c>
      <c r="Y41" s="53">
        <f>SUMIFS('[1]Lista falta SD4'!AS:AS,'[1]Lista falta SD4'!$G:$G,"FALTA",'[1]Lista falta SD4'!$H:$H,Tabela7[[#This Row],[Coluna1]],'[1]Lista falta SD4'!AP:AP,"FATURADO")</f>
        <v>0</v>
      </c>
      <c r="Z41" s="61">
        <f>SUMIFS('[1]Lista falta SD4'!AS:AS,'[1]Lista falta SD4'!$H:$H,Tabela7[[#This Row],[Coluna1]],'[1]Lista falta SD4'!AP:AP,"PAGO")</f>
        <v>0</v>
      </c>
      <c r="AA41" s="37">
        <v>42936.546239057148</v>
      </c>
      <c r="AB41" s="38">
        <v>4</v>
      </c>
      <c r="AC41" s="55">
        <f>SUMIFS('[1]Lista falta SD4'!AQ:AQ,'[1]Lista falta SD4'!H:H,Tabela7[[#This Row],[Coluna1]],'[1]Lista falta SD4'!G:G,"separado")</f>
        <v>3633.1181000000001</v>
      </c>
      <c r="AD41" s="40">
        <v>46104</v>
      </c>
      <c r="AE41" s="91">
        <v>46329</v>
      </c>
      <c r="AF41" s="63">
        <f>VLOOKUP(Tabela7[[#This Row],[Coluna1]],'[1]Análise PCP'!E:S,15,0)</f>
        <v>46247</v>
      </c>
      <c r="AG41" s="43">
        <f>VLOOKUP(Tabela7[[#This Row],[Coluna1]],'[1]Análise PCP'!E:Q,13,0)</f>
        <v>46050</v>
      </c>
      <c r="AH41" s="43">
        <f>_xlfn.XLOOKUP(Tabela7[[#This Row],[Coluna1]],'[1]Análise PCP'!$E:$E,'[1]Análise PCP'!$AB:$AB,0,0)</f>
        <v>0</v>
      </c>
      <c r="AI41" s="63">
        <f>_xlfn.XLOOKUP(Tabela7[[#This Row],[Coluna1]],'[1]Análise PCP'!$E:$E,'[1]Análise PCP'!$K:$K,0,0)</f>
        <v>46162</v>
      </c>
    </row>
    <row r="42" spans="1:35" ht="15.75" x14ac:dyDescent="0.25">
      <c r="A42" s="64" t="s">
        <v>124</v>
      </c>
      <c r="B42" s="240" t="str">
        <f>_xlfn.XLOOKUP(Tabela7[[#This Row],[Coluna1]],'[1]Análise PCP'!$E:$E,'[1]Análise PCP'!$B:$B,0,0)</f>
        <v>FINANCEIRO</v>
      </c>
      <c r="C42" s="31">
        <v>41</v>
      </c>
      <c r="D42" s="65" t="s">
        <v>127</v>
      </c>
      <c r="E42" s="90" t="s">
        <v>128</v>
      </c>
      <c r="F42" s="90" t="str">
        <f>_xlfn.XLOOKUP(Tabela7[[#This Row],[Coluna1]],'[1]Análise PCP'!$E:$E,'[1]Análise PCP'!$H:$H,0,0)</f>
        <v>GMG MAQ15 DINAMIQ FPT 60HZ AB</v>
      </c>
      <c r="G42" s="38">
        <v>1</v>
      </c>
      <c r="H42" s="49" t="str">
        <f>VLOOKUP(D42,'[1]Análise PCP'!E:I,5,0)</f>
        <v>FPT</v>
      </c>
      <c r="I42" s="25"/>
      <c r="J42" s="25"/>
      <c r="K42" s="25"/>
      <c r="L42" s="25"/>
      <c r="M42" s="25"/>
      <c r="N42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2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2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250</v>
      </c>
      <c r="Q42" s="27" t="s">
        <v>35</v>
      </c>
      <c r="R42" s="28">
        <f>COUNTIFS('[1]Lista falta SD4'!G:G,"FALTA",'[1]Lista falta SD4'!H:H,D42)</f>
        <v>77</v>
      </c>
      <c r="S42" s="29">
        <f>COUNTIFS('[1]Lista falta SD4'!G:G,"SEPARADO",'[1]Lista falta SD4'!H:H,D42)/(R42+COUNTIFS('[1]Lista falta SD4'!G:G,"SEPARADO",'[1]Lista falta SD4'!H:H,D42))</f>
        <v>0.3984375</v>
      </c>
      <c r="T42" s="30">
        <f>COUNTIFS('[1]Lista falta SD4'!BQ:BQ,0,'[1]Lista falta SD4'!H:H,Tabela7[[#This Row],[Coluna1]],'[1]Lista falta SD4'!G:G,"falta")</f>
        <v>0</v>
      </c>
      <c r="U42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2</v>
      </c>
      <c r="V42" s="32">
        <f>VLOOKUP(D42,'[1]Análise PCP'!E:P,12,0)</f>
        <v>84758.28</v>
      </c>
      <c r="W42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47490.293937999973</v>
      </c>
      <c r="X42" s="52">
        <f>SUMIFS('[1]Lista falta SD4'!$AS:$AS,'[1]Lista falta SD4'!$G:$G,"FALTA",'[1]Lista falta SD4'!$H:$H,Tabela7[[#This Row],[Coluna1]],'[1]Lista falta SD4'!AP:AP,"PA")</f>
        <v>47490.293937999973</v>
      </c>
      <c r="Y42" s="53">
        <f>SUMIFS('[1]Lista falta SD4'!AS:AS,'[1]Lista falta SD4'!$G:$G,"FALTA",'[1]Lista falta SD4'!$H:$H,Tabela7[[#This Row],[Coluna1]],'[1]Lista falta SD4'!AP:AP,"FATURADO")</f>
        <v>0</v>
      </c>
      <c r="Z42" s="61">
        <f>SUMIFS('[1]Lista falta SD4'!AS:AS,'[1]Lista falta SD4'!$H:$H,Tabela7[[#This Row],[Coluna1]],'[1]Lista falta SD4'!AP:AP,"PAGO")</f>
        <v>0</v>
      </c>
      <c r="AA42" s="37">
        <v>42936.546239057148</v>
      </c>
      <c r="AB42" s="38">
        <v>4</v>
      </c>
      <c r="AC42" s="55">
        <f>SUMIFS('[1]Lista falta SD4'!AQ:AQ,'[1]Lista falta SD4'!H:H,Tabela7[[#This Row],[Coluna1]],'[1]Lista falta SD4'!G:G,"separado")</f>
        <v>2522.8180999999995</v>
      </c>
      <c r="AD42" s="40">
        <v>46104</v>
      </c>
      <c r="AE42" s="91">
        <v>46329</v>
      </c>
      <c r="AF42" s="63">
        <f>VLOOKUP(Tabela7[[#This Row],[Coluna1]],'[1]Análise PCP'!E:S,15,0)</f>
        <v>46247</v>
      </c>
      <c r="AG42" s="43">
        <f>VLOOKUP(Tabela7[[#This Row],[Coluna1]],'[1]Análise PCP'!E:Q,13,0)</f>
        <v>46050</v>
      </c>
      <c r="AH42" s="43">
        <f>_xlfn.XLOOKUP(Tabela7[[#This Row],[Coluna1]],'[1]Análise PCP'!$E:$E,'[1]Análise PCP'!$AB:$AB,0,0)</f>
        <v>0</v>
      </c>
      <c r="AI42" s="63">
        <f>_xlfn.XLOOKUP(Tabela7[[#This Row],[Coluna1]],'[1]Análise PCP'!$E:$E,'[1]Análise PCP'!$K:$K,0,0)</f>
        <v>46162</v>
      </c>
    </row>
    <row r="43" spans="1:35" ht="15.75" x14ac:dyDescent="0.25">
      <c r="A43" s="64" t="s">
        <v>124</v>
      </c>
      <c r="B43" s="240" t="str">
        <f>_xlfn.XLOOKUP(Tabela7[[#This Row],[Coluna1]],'[1]Análise PCP'!$E:$E,'[1]Análise PCP'!$B:$B,0,0)</f>
        <v>FINANCEIRO</v>
      </c>
      <c r="C43" s="31">
        <v>42</v>
      </c>
      <c r="D43" s="65" t="s">
        <v>129</v>
      </c>
      <c r="E43" s="66" t="s">
        <v>130</v>
      </c>
      <c r="F43" s="66" t="str">
        <f>_xlfn.XLOOKUP(Tabela7[[#This Row],[Coluna1]],'[1]Análise PCP'!$E:$E,'[1]Análise PCP'!$H:$H,0,0)</f>
        <v>GMG MAQ15 DINAMIQ FPT 60HZ AB</v>
      </c>
      <c r="G43" s="38">
        <v>1</v>
      </c>
      <c r="H43" s="49" t="str">
        <f>VLOOKUP(D43,'[1]Análise PCP'!E:I,5,0)</f>
        <v>FPT</v>
      </c>
      <c r="I43" s="25"/>
      <c r="J43" s="25"/>
      <c r="K43" s="25"/>
      <c r="L43" s="25"/>
      <c r="M43" s="25"/>
      <c r="N43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3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3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2300</v>
      </c>
      <c r="Q43" s="26" t="s">
        <v>35</v>
      </c>
      <c r="R43" s="28">
        <f>COUNTIFS('[1]Lista falta SD4'!G:G,"FALTA",'[1]Lista falta SD4'!H:H,D43)</f>
        <v>90</v>
      </c>
      <c r="S43" s="29">
        <f>COUNTIFS('[1]Lista falta SD4'!G:G,"SEPARADO",'[1]Lista falta SD4'!H:H,D43)/(R43+COUNTIFS('[1]Lista falta SD4'!G:G,"SEPARADO",'[1]Lista falta SD4'!H:H,D43))</f>
        <v>0.31297709923664124</v>
      </c>
      <c r="T43" s="92">
        <f>COUNTIFS('[1]Lista falta SD4'!BQ:BQ,0,'[1]Lista falta SD4'!H:H,Tabela7[[#This Row],[Coluna1]],'[1]Lista falta SD4'!G:G,"falta")</f>
        <v>0</v>
      </c>
      <c r="U43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6</v>
      </c>
      <c r="V43" s="32">
        <f>VLOOKUP(D43,'[1]Análise PCP'!E:P,12,0)</f>
        <v>84758.28</v>
      </c>
      <c r="W43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49840.294062999979</v>
      </c>
      <c r="X43" s="52">
        <f>SUMIFS('[1]Lista falta SD4'!$AS:$AS,'[1]Lista falta SD4'!$G:$G,"FALTA",'[1]Lista falta SD4'!$H:$H,Tabela7[[#This Row],[Coluna1]],'[1]Lista falta SD4'!AP:AP,"PA")</f>
        <v>49840.294062999979</v>
      </c>
      <c r="Y43" s="53">
        <f>SUMIFS('[1]Lista falta SD4'!AS:AS,'[1]Lista falta SD4'!$G:$G,"FALTA",'[1]Lista falta SD4'!$H:$H,Tabela7[[#This Row],[Coluna1]],'[1]Lista falta SD4'!AP:AP,"FATURADO")</f>
        <v>0</v>
      </c>
      <c r="Z43" s="61">
        <f>SUMIFS('[1]Lista falta SD4'!AS:AS,'[1]Lista falta SD4'!$H:$H,Tabela7[[#This Row],[Coluna1]],'[1]Lista falta SD4'!AP:AP,"PAGO")</f>
        <v>0</v>
      </c>
      <c r="AA43" s="37">
        <v>42936.546239057148</v>
      </c>
      <c r="AB43" s="38">
        <v>3</v>
      </c>
      <c r="AC43" s="55">
        <f>SUMIFS('[1]Lista falta SD4'!AQ:AQ,'[1]Lista falta SD4'!H:H,Tabela7[[#This Row],[Coluna1]],'[1]Lista falta SD4'!G:G,"separado")</f>
        <v>1519.8145000000002</v>
      </c>
      <c r="AD43" s="40">
        <v>46104</v>
      </c>
      <c r="AE43" s="91">
        <v>46370</v>
      </c>
      <c r="AF43" s="63">
        <f>VLOOKUP(Tabela7[[#This Row],[Coluna1]],'[1]Análise PCP'!E:S,15,0)</f>
        <v>46247</v>
      </c>
      <c r="AG43" s="43">
        <f>VLOOKUP(Tabela7[[#This Row],[Coluna1]],'[1]Análise PCP'!E:Q,13,0)</f>
        <v>46050</v>
      </c>
      <c r="AH43" s="43">
        <f>_xlfn.XLOOKUP(Tabela7[[#This Row],[Coluna1]],'[1]Análise PCP'!$E:$E,'[1]Análise PCP'!$AB:$AB,0,0)</f>
        <v>0</v>
      </c>
      <c r="AI43" s="63">
        <f>_xlfn.XLOOKUP(Tabela7[[#This Row],[Coluna1]],'[1]Análise PCP'!$E:$E,'[1]Análise PCP'!$K:$K,0,0)</f>
        <v>46170</v>
      </c>
    </row>
    <row r="44" spans="1:35" ht="15.75" x14ac:dyDescent="0.25">
      <c r="A44" s="64" t="s">
        <v>124</v>
      </c>
      <c r="B44" s="240" t="str">
        <f>_xlfn.XLOOKUP(Tabela7[[#This Row],[Coluna1]],'[1]Análise PCP'!$E:$E,'[1]Análise PCP'!$B:$B,0,0)</f>
        <v>FINANCEIRO</v>
      </c>
      <c r="C44" s="31">
        <v>43</v>
      </c>
      <c r="D44" s="65" t="s">
        <v>131</v>
      </c>
      <c r="E44" s="66" t="s">
        <v>132</v>
      </c>
      <c r="F44" s="66" t="str">
        <f>_xlfn.XLOOKUP(Tabela7[[#This Row],[Coluna1]],'[1]Análise PCP'!$E:$E,'[1]Análise PCP'!$H:$H,0,0)</f>
        <v>GMG MAQ15 DINAMIQ FPT 60HZ AB</v>
      </c>
      <c r="G44" s="38">
        <v>1</v>
      </c>
      <c r="H44" s="49" t="str">
        <f>VLOOKUP(D44,'[1]Análise PCP'!E:I,5,0)</f>
        <v>FPT</v>
      </c>
      <c r="I44" s="25"/>
      <c r="J44" s="25"/>
      <c r="K44" s="25"/>
      <c r="L44" s="25"/>
      <c r="M44" s="25"/>
      <c r="N44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4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4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2300</v>
      </c>
      <c r="Q44" s="26" t="s">
        <v>35</v>
      </c>
      <c r="R44" s="28">
        <f>COUNTIFS('[1]Lista falta SD4'!G:G,"FALTA",'[1]Lista falta SD4'!H:H,D44)</f>
        <v>84</v>
      </c>
      <c r="S44" s="29">
        <f>COUNTIFS('[1]Lista falta SD4'!G:G,"SEPARADO",'[1]Lista falta SD4'!H:H,D44)/(R44+COUNTIFS('[1]Lista falta SD4'!G:G,"SEPARADO",'[1]Lista falta SD4'!H:H,D44))</f>
        <v>0.34883720930232559</v>
      </c>
      <c r="T44" s="30">
        <f>COUNTIFS('[1]Lista falta SD4'!BQ:BQ,0,'[1]Lista falta SD4'!H:H,Tabela7[[#This Row],[Coluna1]],'[1]Lista falta SD4'!G:G,"falta")</f>
        <v>0</v>
      </c>
      <c r="U44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6</v>
      </c>
      <c r="V44" s="32">
        <f>VLOOKUP(D44,'[1]Análise PCP'!E:P,12,0)</f>
        <v>84758.28</v>
      </c>
      <c r="W44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49977.00716299998</v>
      </c>
      <c r="X44" s="52">
        <f>SUMIFS('[1]Lista falta SD4'!$AS:$AS,'[1]Lista falta SD4'!$G:$G,"FALTA",'[1]Lista falta SD4'!$H:$H,Tabela7[[#This Row],[Coluna1]],'[1]Lista falta SD4'!AP:AP,"PA")</f>
        <v>49977.00716299998</v>
      </c>
      <c r="Y44" s="53">
        <f>SUMIFS('[1]Lista falta SD4'!AS:AS,'[1]Lista falta SD4'!$G:$G,"FALTA",'[1]Lista falta SD4'!$H:$H,Tabela7[[#This Row],[Coluna1]],'[1]Lista falta SD4'!AP:AP,"FATURADO")</f>
        <v>0</v>
      </c>
      <c r="Z44" s="61">
        <f>SUMIFS('[1]Lista falta SD4'!AS:AS,'[1]Lista falta SD4'!$H:$H,Tabela7[[#This Row],[Coluna1]],'[1]Lista falta SD4'!AP:AP,"PAGO")</f>
        <v>0</v>
      </c>
      <c r="AA44" s="37">
        <v>42936.546239057148</v>
      </c>
      <c r="AB44" s="38">
        <v>4</v>
      </c>
      <c r="AC44" s="55">
        <f>SUMIFS('[1]Lista falta SD4'!AQ:AQ,'[1]Lista falta SD4'!H:H,Tabela7[[#This Row],[Coluna1]],'[1]Lista falta SD4'!G:G,"separado")</f>
        <v>1092.7580999999998</v>
      </c>
      <c r="AD44" s="40">
        <v>46104</v>
      </c>
      <c r="AE44" s="91">
        <v>46391</v>
      </c>
      <c r="AF44" s="63">
        <f>VLOOKUP(Tabela7[[#This Row],[Coluna1]],'[1]Análise PCP'!E:S,15,0)</f>
        <v>46247</v>
      </c>
      <c r="AG44" s="43">
        <f>VLOOKUP(Tabela7[[#This Row],[Coluna1]],'[1]Análise PCP'!E:Q,13,0)</f>
        <v>46050</v>
      </c>
      <c r="AH44" s="43">
        <f>_xlfn.XLOOKUP(Tabela7[[#This Row],[Coluna1]],'[1]Análise PCP'!$E:$E,'[1]Análise PCP'!$AB:$AB,0,0)</f>
        <v>0</v>
      </c>
      <c r="AI44" s="63">
        <f>_xlfn.XLOOKUP(Tabela7[[#This Row],[Coluna1]],'[1]Análise PCP'!$E:$E,'[1]Análise PCP'!$K:$K,0,0)</f>
        <v>46168</v>
      </c>
    </row>
    <row r="45" spans="1:35" ht="15.75" x14ac:dyDescent="0.25">
      <c r="A45" s="64" t="s">
        <v>124</v>
      </c>
      <c r="B45" s="240" t="str">
        <f>_xlfn.XLOOKUP(Tabela7[[#This Row],[Coluna1]],'[1]Análise PCP'!$E:$E,'[1]Análise PCP'!$B:$B,0,0)</f>
        <v>FINANCEIRO</v>
      </c>
      <c r="C45" s="31">
        <v>44</v>
      </c>
      <c r="D45" s="65" t="s">
        <v>133</v>
      </c>
      <c r="E45" s="66" t="s">
        <v>134</v>
      </c>
      <c r="F45" s="66" t="str">
        <f>_xlfn.XLOOKUP(Tabela7[[#This Row],[Coluna1]],'[1]Análise PCP'!$E:$E,'[1]Análise PCP'!$H:$H,0,0)</f>
        <v>GMG MAQ15 DINAMIQ FPT 60HZ AB</v>
      </c>
      <c r="G45" s="38">
        <v>1</v>
      </c>
      <c r="H45" s="49" t="str">
        <f>VLOOKUP(D45,'[1]Análise PCP'!E:I,5,0)</f>
        <v>FPT</v>
      </c>
      <c r="I45" s="25"/>
      <c r="J45" s="25"/>
      <c r="K45" s="25"/>
      <c r="L45" s="25"/>
      <c r="M45" s="25"/>
      <c r="N45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5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5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2300</v>
      </c>
      <c r="Q45" s="26" t="s">
        <v>35</v>
      </c>
      <c r="R45" s="28">
        <f>COUNTIFS('[1]Lista falta SD4'!G:G,"FALTA",'[1]Lista falta SD4'!H:H,D45)</f>
        <v>96</v>
      </c>
      <c r="S45" s="29">
        <f>COUNTIFS('[1]Lista falta SD4'!G:G,"SEPARADO",'[1]Lista falta SD4'!H:H,D45)/(R45+COUNTIFS('[1]Lista falta SD4'!G:G,"SEPARADO",'[1]Lista falta SD4'!H:H,D45))</f>
        <v>0.25</v>
      </c>
      <c r="T45" s="30">
        <f>COUNTIFS('[1]Lista falta SD4'!BQ:BQ,0,'[1]Lista falta SD4'!H:H,Tabela7[[#This Row],[Coluna1]],'[1]Lista falta SD4'!G:G,"falta")</f>
        <v>0</v>
      </c>
      <c r="U45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7</v>
      </c>
      <c r="V45" s="32">
        <f>VLOOKUP(D45,'[1]Análise PCP'!E:P,12,0)</f>
        <v>84758.28</v>
      </c>
      <c r="W45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50411.386887999979</v>
      </c>
      <c r="X45" s="52">
        <f>SUMIFS('[1]Lista falta SD4'!$AS:$AS,'[1]Lista falta SD4'!$G:$G,"FALTA",'[1]Lista falta SD4'!$H:$H,Tabela7[[#This Row],[Coluna1]],'[1]Lista falta SD4'!AP:AP,"PA")</f>
        <v>50411.386887999979</v>
      </c>
      <c r="Y45" s="53">
        <f>SUMIFS('[1]Lista falta SD4'!AS:AS,'[1]Lista falta SD4'!$G:$G,"FALTA",'[1]Lista falta SD4'!$H:$H,Tabela7[[#This Row],[Coluna1]],'[1]Lista falta SD4'!AP:AP,"FATURADO")</f>
        <v>0</v>
      </c>
      <c r="Z45" s="61">
        <f>SUMIFS('[1]Lista falta SD4'!AS:AS,'[1]Lista falta SD4'!$H:$H,Tabela7[[#This Row],[Coluna1]],'[1]Lista falta SD4'!AP:AP,"PAGO")</f>
        <v>0</v>
      </c>
      <c r="AA45" s="37">
        <v>42936.546239057148</v>
      </c>
      <c r="AB45" s="38">
        <v>4</v>
      </c>
      <c r="AC45" s="55">
        <f>SUMIFS('[1]Lista falta SD4'!AQ:AQ,'[1]Lista falta SD4'!H:H,Tabela7[[#This Row],[Coluna1]],'[1]Lista falta SD4'!G:G,"separado")</f>
        <v>1362.9945000000002</v>
      </c>
      <c r="AD45" s="40">
        <v>46104</v>
      </c>
      <c r="AE45" s="91">
        <v>46391</v>
      </c>
      <c r="AF45" s="63">
        <f>VLOOKUP(Tabela7[[#This Row],[Coluna1]],'[1]Análise PCP'!E:S,15,0)</f>
        <v>46247</v>
      </c>
      <c r="AG45" s="43">
        <f>VLOOKUP(Tabela7[[#This Row],[Coluna1]],'[1]Análise PCP'!E:Q,13,0)</f>
        <v>46050</v>
      </c>
      <c r="AH45" s="43">
        <f>_xlfn.XLOOKUP(Tabela7[[#This Row],[Coluna1]],'[1]Análise PCP'!$E:$E,'[1]Análise PCP'!$AB:$AB,0,0)</f>
        <v>0</v>
      </c>
      <c r="AI45" s="63">
        <f>_xlfn.XLOOKUP(Tabela7[[#This Row],[Coluna1]],'[1]Análise PCP'!$E:$E,'[1]Análise PCP'!$K:$K,0,0)</f>
        <v>46174</v>
      </c>
    </row>
    <row r="46" spans="1:35" ht="15.75" x14ac:dyDescent="0.25">
      <c r="A46" s="64" t="s">
        <v>124</v>
      </c>
      <c r="B46" s="240" t="str">
        <f>_xlfn.XLOOKUP(Tabela7[[#This Row],[Coluna1]],'[1]Análise PCP'!$E:$E,'[1]Análise PCP'!$B:$B,0,0)</f>
        <v>FINANCEIRO</v>
      </c>
      <c r="C46" s="31">
        <v>45</v>
      </c>
      <c r="D46" s="65" t="s">
        <v>135</v>
      </c>
      <c r="E46" s="66" t="s">
        <v>136</v>
      </c>
      <c r="F46" s="66" t="str">
        <f>_xlfn.XLOOKUP(Tabela7[[#This Row],[Coluna1]],'[1]Análise PCP'!$E:$E,'[1]Análise PCP'!$H:$H,0,0)</f>
        <v>GMG MAQ15 DINAMIQ FPT 60HZ AB</v>
      </c>
      <c r="G46" s="38">
        <v>1</v>
      </c>
      <c r="H46" s="49" t="str">
        <f>VLOOKUP(D46,'[1]Análise PCP'!E:I,5,0)</f>
        <v>FPT</v>
      </c>
      <c r="I46" s="25"/>
      <c r="J46" s="25"/>
      <c r="K46" s="25"/>
      <c r="L46" s="25"/>
      <c r="M46" s="25"/>
      <c r="N46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6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6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2300</v>
      </c>
      <c r="Q46" s="26" t="s">
        <v>35</v>
      </c>
      <c r="R46" s="28">
        <f>COUNTIFS('[1]Lista falta SD4'!G:G,"FALTA",'[1]Lista falta SD4'!H:H,D46)</f>
        <v>86</v>
      </c>
      <c r="S46" s="29">
        <f>COUNTIFS('[1]Lista falta SD4'!G:G,"SEPARADO",'[1]Lista falta SD4'!H:H,D46)/(R46+COUNTIFS('[1]Lista falta SD4'!G:G,"SEPARADO",'[1]Lista falta SD4'!H:H,D46))</f>
        <v>0.328125</v>
      </c>
      <c r="T46" s="30">
        <f>COUNTIFS('[1]Lista falta SD4'!BQ:BQ,0,'[1]Lista falta SD4'!H:H,Tabela7[[#This Row],[Coluna1]],'[1]Lista falta SD4'!G:G,"falta")</f>
        <v>0</v>
      </c>
      <c r="U46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6</v>
      </c>
      <c r="V46" s="32">
        <f>VLOOKUP(D46,'[1]Análise PCP'!E:P,12,0)</f>
        <v>84758.28</v>
      </c>
      <c r="W46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49735.437162999973</v>
      </c>
      <c r="X46" s="52">
        <f>SUMIFS('[1]Lista falta SD4'!$AS:$AS,'[1]Lista falta SD4'!$G:$G,"FALTA",'[1]Lista falta SD4'!$H:$H,Tabela7[[#This Row],[Coluna1]],'[1]Lista falta SD4'!AP:AP,"PA")</f>
        <v>49735.437162999973</v>
      </c>
      <c r="Y46" s="53">
        <f>SUMIFS('[1]Lista falta SD4'!AS:AS,'[1]Lista falta SD4'!$G:$G,"FALTA",'[1]Lista falta SD4'!$H:$H,Tabela7[[#This Row],[Coluna1]],'[1]Lista falta SD4'!AP:AP,"FATURADO")</f>
        <v>0</v>
      </c>
      <c r="Z46" s="61">
        <f>SUMIFS('[1]Lista falta SD4'!AS:AS,'[1]Lista falta SD4'!$H:$H,Tabela7[[#This Row],[Coluna1]],'[1]Lista falta SD4'!AP:AP,"PAGO")</f>
        <v>0</v>
      </c>
      <c r="AA46" s="37">
        <v>42936.546239057148</v>
      </c>
      <c r="AB46" s="38">
        <v>4</v>
      </c>
      <c r="AC46" s="55">
        <f>SUMIFS('[1]Lista falta SD4'!AQ:AQ,'[1]Lista falta SD4'!H:H,Tabela7[[#This Row],[Coluna1]],'[1]Lista falta SD4'!G:G,"separado")</f>
        <v>1172.9881</v>
      </c>
      <c r="AD46" s="40">
        <v>46104</v>
      </c>
      <c r="AE46" s="91">
        <v>46426</v>
      </c>
      <c r="AF46" s="63">
        <f>VLOOKUP(Tabela7[[#This Row],[Coluna1]],'[1]Análise PCP'!E:S,15,0)</f>
        <v>46247</v>
      </c>
      <c r="AG46" s="43">
        <f>VLOOKUP(Tabela7[[#This Row],[Coluna1]],'[1]Análise PCP'!E:Q,13,0)</f>
        <v>46050</v>
      </c>
      <c r="AH46" s="43">
        <f>_xlfn.XLOOKUP(Tabela7[[#This Row],[Coluna1]],'[1]Análise PCP'!$E:$E,'[1]Análise PCP'!$AB:$AB,0,0)</f>
        <v>0</v>
      </c>
      <c r="AI46" s="63">
        <f>_xlfn.XLOOKUP(Tabela7[[#This Row],[Coluna1]],'[1]Análise PCP'!$E:$E,'[1]Análise PCP'!$K:$K,0,0)</f>
        <v>46168</v>
      </c>
    </row>
    <row r="47" spans="1:35" ht="15.75" x14ac:dyDescent="0.25">
      <c r="A47" s="64" t="s">
        <v>124</v>
      </c>
      <c r="B47" s="240" t="str">
        <f>_xlfn.XLOOKUP(Tabela7[[#This Row],[Coluna1]],'[1]Análise PCP'!$E:$E,'[1]Análise PCP'!$B:$B,0,0)</f>
        <v>FINANCEIRO</v>
      </c>
      <c r="C47" s="31">
        <v>46</v>
      </c>
      <c r="D47" s="65" t="s">
        <v>137</v>
      </c>
      <c r="E47" s="66" t="s">
        <v>138</v>
      </c>
      <c r="F47" s="66" t="str">
        <f>_xlfn.XLOOKUP(Tabela7[[#This Row],[Coluna1]],'[1]Análise PCP'!$E:$E,'[1]Análise PCP'!$H:$H,0,0)</f>
        <v>GMG MAQ15 DINAMIQ FPT 60HZ AB</v>
      </c>
      <c r="G47" s="38">
        <v>1</v>
      </c>
      <c r="H47" s="49" t="str">
        <f>VLOOKUP(D47,'[1]Análise PCP'!E:I,5,0)</f>
        <v>FPT</v>
      </c>
      <c r="I47" s="25"/>
      <c r="J47" s="25"/>
      <c r="K47" s="25"/>
      <c r="L47" s="25"/>
      <c r="M47" s="25"/>
      <c r="N47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18876.96</v>
      </c>
      <c r="O47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6178.28</v>
      </c>
      <c r="P47" s="26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2300</v>
      </c>
      <c r="Q47" s="26" t="s">
        <v>35</v>
      </c>
      <c r="R47" s="28">
        <f>COUNTIFS('[1]Lista falta SD4'!G:G,"FALTA",'[1]Lista falta SD4'!H:H,D47)</f>
        <v>89</v>
      </c>
      <c r="S47" s="29">
        <f>COUNTIFS('[1]Lista falta SD4'!G:G,"SEPARADO",'[1]Lista falta SD4'!H:H,D47)/(R47+COUNTIFS('[1]Lista falta SD4'!G:G,"SEPARADO",'[1]Lista falta SD4'!H:H,D47))</f>
        <v>0.32061068702290074</v>
      </c>
      <c r="T47" s="30">
        <f>COUNTIFS('[1]Lista falta SD4'!BQ:BQ,0,'[1]Lista falta SD4'!H:H,Tabela7[[#This Row],[Coluna1]],'[1]Lista falta SD4'!G:G,"falta")</f>
        <v>0</v>
      </c>
      <c r="U47" s="31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6</v>
      </c>
      <c r="V47" s="32">
        <f>VLOOKUP(D47,'[1]Análise PCP'!E:P,12,0)</f>
        <v>84758.28</v>
      </c>
      <c r="W47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49818.874062999981</v>
      </c>
      <c r="X47" s="52">
        <f>SUMIFS('[1]Lista falta SD4'!$AS:$AS,'[1]Lista falta SD4'!$G:$G,"FALTA",'[1]Lista falta SD4'!$H:$H,Tabela7[[#This Row],[Coluna1]],'[1]Lista falta SD4'!AP:AP,"PA")</f>
        <v>49818.874062999981</v>
      </c>
      <c r="Y47" s="53">
        <f>SUMIFS('[1]Lista falta SD4'!AS:AS,'[1]Lista falta SD4'!$G:$G,"FALTA",'[1]Lista falta SD4'!$H:$H,Tabela7[[#This Row],[Coluna1]],'[1]Lista falta SD4'!AP:AP,"FATURADO")</f>
        <v>0</v>
      </c>
      <c r="Z47" s="61">
        <f>SUMIFS('[1]Lista falta SD4'!AS:AS,'[1]Lista falta SD4'!$H:$H,Tabela7[[#This Row],[Coluna1]],'[1]Lista falta SD4'!AP:AP,"PAGO")</f>
        <v>0</v>
      </c>
      <c r="AA47" s="37">
        <v>42936.546239057148</v>
      </c>
      <c r="AB47" s="38">
        <v>4</v>
      </c>
      <c r="AC47" s="55">
        <f>SUMIFS('[1]Lista falta SD4'!AQ:AQ,'[1]Lista falta SD4'!H:H,Tabela7[[#This Row],[Coluna1]],'[1]Lista falta SD4'!G:G,"separado")</f>
        <v>1619.8145</v>
      </c>
      <c r="AD47" s="40">
        <v>46104</v>
      </c>
      <c r="AE47" s="91">
        <v>46454</v>
      </c>
      <c r="AF47" s="63">
        <f>VLOOKUP(Tabela7[[#This Row],[Coluna1]],'[1]Análise PCP'!E:S,15,0)</f>
        <v>46247</v>
      </c>
      <c r="AG47" s="43">
        <f>VLOOKUP(Tabela7[[#This Row],[Coluna1]],'[1]Análise PCP'!E:Q,13,0)</f>
        <v>46050</v>
      </c>
      <c r="AH47" s="43">
        <f>_xlfn.XLOOKUP(Tabela7[[#This Row],[Coluna1]],'[1]Análise PCP'!$E:$E,'[1]Análise PCP'!$AB:$AB,0,0)</f>
        <v>0</v>
      </c>
      <c r="AI47" s="63">
        <f>_xlfn.XLOOKUP(Tabela7[[#This Row],[Coluna1]],'[1]Análise PCP'!$E:$E,'[1]Análise PCP'!$K:$K,0,0)</f>
        <v>46170</v>
      </c>
    </row>
    <row r="48" spans="1:35" ht="15.75" x14ac:dyDescent="0.25">
      <c r="A48" s="64" t="s">
        <v>114</v>
      </c>
      <c r="B48" s="240" t="str">
        <f>_xlfn.XLOOKUP(Tabela7[[#This Row],[Coluna1]],'[1]Análise PCP'!$E:$E,'[1]Análise PCP'!$B:$B,0,0)</f>
        <v>ENGENHARIA</v>
      </c>
      <c r="C48" s="31">
        <v>47</v>
      </c>
      <c r="D48" s="95" t="s">
        <v>139</v>
      </c>
      <c r="E48" s="96" t="s">
        <v>140</v>
      </c>
      <c r="F48" s="96" t="str">
        <f>_xlfn.XLOOKUP(Tabela7[[#This Row],[Coluna1]],'[1]Análise PCP'!$E:$E,'[1]Análise PCP'!$H:$H,0,0)</f>
        <v>GMG MAQ330 DINAMIQ VOLVO 60HZ ABR</v>
      </c>
      <c r="G48" s="31">
        <v>1</v>
      </c>
      <c r="H48" s="74" t="str">
        <f>VLOOKUP(D48,'[1]Análise PCP'!E:I,5,0)</f>
        <v>VOLVO</v>
      </c>
      <c r="I48" s="25"/>
      <c r="J48" s="25"/>
      <c r="K48" s="25"/>
      <c r="L48" s="25"/>
      <c r="M48" s="25"/>
      <c r="N48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88099.14</v>
      </c>
      <c r="O48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33799.15</v>
      </c>
      <c r="P48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48" s="26" t="s">
        <v>35</v>
      </c>
      <c r="R48" s="28">
        <f>COUNTIFS('[1]Lista falta SD4'!G:G,"FALTA",'[1]Lista falta SD4'!H:H,D48)</f>
        <v>2</v>
      </c>
      <c r="S48" s="29">
        <f>COUNTIFS('[1]Lista falta SD4'!G:G,"SEPARADO",'[1]Lista falta SD4'!H:H,D48)/(R48+COUNTIFS('[1]Lista falta SD4'!G:G,"SEPARADO",'[1]Lista falta SD4'!H:H,D48))</f>
        <v>0</v>
      </c>
      <c r="T48" s="30">
        <f>COUNTIFS('[1]Lista falta SD4'!BQ:BQ,0,'[1]Lista falta SD4'!H:H,Tabela7[[#This Row],[Coluna1]],'[1]Lista falta SD4'!G:G,"falta")</f>
        <v>0</v>
      </c>
      <c r="U48" s="5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48" s="58">
        <f>VLOOKUP(D48,'[1]Análise PCP'!E:P,12,0)</f>
        <v>348300</v>
      </c>
      <c r="W48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121898.29000000001</v>
      </c>
      <c r="X48" s="52">
        <f>SUMIFS('[1]Lista falta SD4'!$AS:$AS,'[1]Lista falta SD4'!$G:$G,"FALTA",'[1]Lista falta SD4'!$H:$H,Tabela7[[#This Row],[Coluna1]],'[1]Lista falta SD4'!AP:AP,"PA")</f>
        <v>121898.29000000001</v>
      </c>
      <c r="Y48" s="53">
        <f>SUMIFS('[1]Lista falta SD4'!AS:AS,'[1]Lista falta SD4'!$G:$G,"FALTA",'[1]Lista falta SD4'!$H:$H,Tabela7[[#This Row],[Coluna1]],'[1]Lista falta SD4'!AP:AP,"FATURADO")</f>
        <v>0</v>
      </c>
      <c r="Z48" s="54">
        <f>SUMIFS('[1]Lista falta SD4'!AS:AS,'[1]Lista falta SD4'!$H:$H,Tabela7[[#This Row],[Coluna1]],'[1]Lista falta SD4'!AP:AP,"PAGO")</f>
        <v>0</v>
      </c>
      <c r="AA48" s="37">
        <v>197684.76868180835</v>
      </c>
      <c r="AB48" s="38">
        <f>VLOOKUP(Tabela7[[#This Row],[Coluna1]],'[1]Análise PCP'!E:L,8,0)</f>
        <v>0</v>
      </c>
      <c r="AC48" s="55">
        <f>SUMIFS('[1]Lista falta SD4'!AQ:AQ,'[1]Lista falta SD4'!H:H,Tabela7[[#This Row],[Coluna1]],'[1]Lista falta SD4'!G:G,"separado")</f>
        <v>0</v>
      </c>
      <c r="AD48" s="31"/>
      <c r="AE48" s="41" t="str">
        <f>IF(Tabela7[[#This Row],[PA (PG)]]="","",Tabela7[[#This Row],[TIME PROD]]+Tabela7[[#This Row],[ESTQ.]]+Tabela7[[#This Row],[PA (PG)]])</f>
        <v/>
      </c>
      <c r="AF48" s="42">
        <f>VLOOKUP(Tabela7[[#This Row],[Coluna1]],'[1]Análise PCP'!E:S,15,0)</f>
        <v>46146</v>
      </c>
      <c r="AG48" s="43">
        <f>VLOOKUP(Tabela7[[#This Row],[Coluna1]],'[1]Análise PCP'!E:Q,13,0)</f>
        <v>46087</v>
      </c>
      <c r="AH48" s="43">
        <f>_xlfn.XLOOKUP(Tabela7[[#This Row],[Coluna1]],'[1]Análise PCP'!$E:$E,'[1]Análise PCP'!$AB:$AB,0,0)</f>
        <v>0</v>
      </c>
      <c r="AI48" s="42"/>
    </row>
    <row r="49" spans="1:35" ht="15.75" x14ac:dyDescent="0.25">
      <c r="A49" s="64" t="s">
        <v>141</v>
      </c>
      <c r="B49" s="240" t="str">
        <f>_xlfn.XLOOKUP(Tabela7[[#This Row],[Coluna1]],'[1]Análise PCP'!$E:$E,'[1]Análise PCP'!$B:$B,0,0)</f>
        <v>ESTOQUE</v>
      </c>
      <c r="C49" s="31">
        <v>48</v>
      </c>
      <c r="D49" s="243" t="s">
        <v>142</v>
      </c>
      <c r="E49" s="244" t="s">
        <v>143</v>
      </c>
      <c r="F49" s="244" t="str">
        <f>_xlfn.XLOOKUP(Tabela7[[#This Row],[Coluna1]],'[1]Análise PCP'!$E:$E,'[1]Análise PCP'!$H:$H,0,0)</f>
        <v>GMG MAQ50 DINAMIQ PERKINS 60HZ ABR</v>
      </c>
      <c r="G49" s="31">
        <v>1</v>
      </c>
      <c r="H49" s="68" t="str">
        <f>VLOOKUP(D49,'[1]Análise PCP'!E:I,5,0)</f>
        <v>PERKINS</v>
      </c>
      <c r="N49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24776.46</v>
      </c>
      <c r="O49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10554.29</v>
      </c>
      <c r="P49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49" s="26" t="s">
        <v>35</v>
      </c>
      <c r="R49" s="28">
        <f>COUNTIFS('[1]Lista falta SD4'!G:G,"FALTA",'[1]Lista falta SD4'!H:H,D49)</f>
        <v>2</v>
      </c>
      <c r="S49" s="29">
        <f>COUNTIFS('[1]Lista falta SD4'!G:G,"SEPARADO",'[1]Lista falta SD4'!H:H,D49)/(R49+COUNTIFS('[1]Lista falta SD4'!G:G,"SEPARADO",'[1]Lista falta SD4'!H:H,D49))</f>
        <v>0</v>
      </c>
      <c r="T49" s="30">
        <f>COUNTIFS('[1]Lista falta SD4'!BQ:BQ,0,'[1]Lista falta SD4'!H:H,Tabela7[[#This Row],[Coluna1]],'[1]Lista falta SD4'!G:G,"falta")</f>
        <v>0</v>
      </c>
      <c r="U49" s="98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49" s="58">
        <f>VLOOKUP(D49,'[1]Análise PCP'!E:P,12,0)</f>
        <v>195000</v>
      </c>
      <c r="W49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35330.75</v>
      </c>
      <c r="X49" s="52">
        <f>SUMIFS('[1]Lista falta SD4'!$AS:$AS,'[1]Lista falta SD4'!$G:$G,"FALTA",'[1]Lista falta SD4'!$H:$H,Tabela7[[#This Row],[Coluna1]],'[1]Lista falta SD4'!AP:AP,"PA")</f>
        <v>35330.75</v>
      </c>
      <c r="Y49" s="53">
        <f>SUMIFS('[1]Lista falta SD4'!AS:AS,'[1]Lista falta SD4'!$G:$G,"FALTA",'[1]Lista falta SD4'!$H:$H,Tabela7[[#This Row],[Coluna1]],'[1]Lista falta SD4'!AP:AP,"FATURADO")</f>
        <v>0</v>
      </c>
      <c r="Z49" s="54">
        <f>SUMIFS('[1]Lista falta SD4'!AS:AS,'[1]Lista falta SD4'!$H:$H,Tabela7[[#This Row],[Coluna1]],'[1]Lista falta SD4'!AP:AP,"PAGO")</f>
        <v>0</v>
      </c>
      <c r="AA49" s="37">
        <v>98965.700158830325</v>
      </c>
      <c r="AB49" s="99">
        <f>VLOOKUP(Tabela7[[#This Row],[Coluna1]],'[1]Análise PCP'!E:L,8,0)</f>
        <v>0</v>
      </c>
      <c r="AC49" s="55">
        <f>SUMIFS('[1]Lista falta SD4'!AQ:AQ,'[1]Lista falta SD4'!H:H,Tabela7[[#This Row],[Coluna1]],'[1]Lista falta SD4'!G:G,"separado")</f>
        <v>0</v>
      </c>
      <c r="AD49" s="31"/>
      <c r="AE49" s="41" t="str">
        <f>IF(Tabela7[[#This Row],[PA (PG)]]="","",Tabela7[[#This Row],[TIME PROD]]+Tabela7[[#This Row],[ESTQ.]]+Tabela7[[#This Row],[PA (PG)]])</f>
        <v/>
      </c>
      <c r="AF49" s="42">
        <f>VLOOKUP(Tabela7[[#This Row],[Coluna1]],'[1]Análise PCP'!E:S,15,0)</f>
        <v>46137</v>
      </c>
      <c r="AG49" s="43">
        <f>VLOOKUP(Tabela7[[#This Row],[Coluna1]],'[1]Análise PCP'!E:Q,13,0)</f>
        <v>46087</v>
      </c>
      <c r="AH49" s="43">
        <f>_xlfn.XLOOKUP(Tabela7[[#This Row],[Coluna1]],'[1]Análise PCP'!$E:$E,'[1]Análise PCP'!$AB:$AB,0,0)</f>
        <v>46254</v>
      </c>
      <c r="AI49" s="42"/>
    </row>
    <row r="50" spans="1:35" ht="15.75" x14ac:dyDescent="0.25">
      <c r="A50" s="64" t="s">
        <v>141</v>
      </c>
      <c r="B50" s="240" t="str">
        <f>_xlfn.XLOOKUP(Tabela7[[#This Row],[Coluna1]],'[1]Análise PCP'!$E:$E,'[1]Análise PCP'!$B:$B,0,0)</f>
        <v>ENGENHARIA</v>
      </c>
      <c r="C50" s="31">
        <v>49</v>
      </c>
      <c r="D50" s="95" t="s">
        <v>144</v>
      </c>
      <c r="E50" s="96" t="s">
        <v>145</v>
      </c>
      <c r="F50" s="96" t="str">
        <f>_xlfn.XLOOKUP(Tabela7[[#This Row],[Coluna1]],'[1]Análise PCP'!$E:$E,'[1]Análise PCP'!$H:$H,0,0)</f>
        <v>GMG MAQ50 DINAMIQ PERKINS 60HZ ABR</v>
      </c>
      <c r="G50" s="31">
        <v>1</v>
      </c>
      <c r="H50" s="68" t="str">
        <f>VLOOKUP(D50,'[1]Análise PCP'!E:I,5,0)</f>
        <v>PERKINS</v>
      </c>
      <c r="I50" s="25"/>
      <c r="K50" s="25"/>
      <c r="M50" s="25"/>
      <c r="N50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24776.46</v>
      </c>
      <c r="O50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10554.29</v>
      </c>
      <c r="P50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50" s="26" t="s">
        <v>35</v>
      </c>
      <c r="R50" s="28">
        <f>COUNTIFS('[1]Lista falta SD4'!G:G,"FALTA",'[1]Lista falta SD4'!H:H,D50)</f>
        <v>2</v>
      </c>
      <c r="S50" s="29">
        <f>COUNTIFS('[1]Lista falta SD4'!G:G,"SEPARADO",'[1]Lista falta SD4'!H:H,D50)/(R50+COUNTIFS('[1]Lista falta SD4'!G:G,"SEPARADO",'[1]Lista falta SD4'!H:H,D50))</f>
        <v>0</v>
      </c>
      <c r="T50" s="30">
        <f>COUNTIFS('[1]Lista falta SD4'!BQ:BQ,0,'[1]Lista falta SD4'!H:H,Tabela7[[#This Row],[Coluna1]],'[1]Lista falta SD4'!G:G,"falta")</f>
        <v>0</v>
      </c>
      <c r="U50" s="5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0" s="58">
        <f>VLOOKUP(D50,'[1]Análise PCP'!E:P,12,0)</f>
        <v>209000</v>
      </c>
      <c r="W50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35330.75</v>
      </c>
      <c r="X50" s="52">
        <f>SUMIFS('[1]Lista falta SD4'!$AS:$AS,'[1]Lista falta SD4'!$G:$G,"FALTA",'[1]Lista falta SD4'!$H:$H,Tabela7[[#This Row],[Coluna1]],'[1]Lista falta SD4'!AP:AP,"PA")</f>
        <v>35330.75</v>
      </c>
      <c r="Y50" s="53">
        <f>SUMIFS('[1]Lista falta SD4'!AS:AS,'[1]Lista falta SD4'!$G:$G,"FALTA",'[1]Lista falta SD4'!$H:$H,Tabela7[[#This Row],[Coluna1]],'[1]Lista falta SD4'!AP:AP,"FATURADO")</f>
        <v>0</v>
      </c>
      <c r="Z50" s="54">
        <f>SUMIFS('[1]Lista falta SD4'!AS:AS,'[1]Lista falta SD4'!$H:$H,Tabela7[[#This Row],[Coluna1]],'[1]Lista falta SD4'!AP:AP,"PAGO")</f>
        <v>0</v>
      </c>
      <c r="AA50" s="37">
        <v>105687.88953864033</v>
      </c>
      <c r="AB50" s="38">
        <f>VLOOKUP(Tabela7[[#This Row],[Coluna1]],'[1]Análise PCP'!E:L,8,0)</f>
        <v>0</v>
      </c>
      <c r="AC50" s="55">
        <f>SUMIFS('[1]Lista falta SD4'!AQ:AQ,'[1]Lista falta SD4'!H:H,Tabela7[[#This Row],[Coluna1]],'[1]Lista falta SD4'!G:G,"separado")</f>
        <v>0</v>
      </c>
      <c r="AD50" s="31"/>
      <c r="AE50" s="41" t="str">
        <f>IF(Tabela7[[#This Row],[PA (PG)]]="","",Tabela7[[#This Row],[TIME PROD]]+Tabela7[[#This Row],[ESTQ.]]+Tabela7[[#This Row],[PA (PG)]])</f>
        <v/>
      </c>
      <c r="AF50" s="42">
        <f>VLOOKUP(Tabela7[[#This Row],[Coluna1]],'[1]Análise PCP'!E:S,15,0)</f>
        <v>46136</v>
      </c>
      <c r="AG50" s="43">
        <f>VLOOKUP(Tabela7[[#This Row],[Coluna1]],'[1]Análise PCP'!E:Q,13,0)</f>
        <v>46086</v>
      </c>
      <c r="AH50" s="43">
        <f>_xlfn.XLOOKUP(Tabela7[[#This Row],[Coluna1]],'[1]Análise PCP'!$E:$E,'[1]Análise PCP'!$AB:$AB,0,0)</f>
        <v>0</v>
      </c>
      <c r="AI50" s="42"/>
    </row>
    <row r="51" spans="1:35" ht="15.75" x14ac:dyDescent="0.25">
      <c r="A51" s="64" t="s">
        <v>36</v>
      </c>
      <c r="B51" s="240" t="str">
        <f>_xlfn.XLOOKUP(Tabela7[[#This Row],[Coluna1]],'[1]Análise PCP'!$E:$E,'[1]Análise PCP'!$B:$B,0,0)</f>
        <v>ENGENHARIA</v>
      </c>
      <c r="C51" s="31">
        <v>50</v>
      </c>
      <c r="D51" s="95" t="s">
        <v>146</v>
      </c>
      <c r="E51" s="96" t="s">
        <v>147</v>
      </c>
      <c r="F51" s="96" t="str">
        <f>_xlfn.XLOOKUP(Tabela7[[#This Row],[Coluna1]],'[1]Análise PCP'!$E:$E,'[1]Análise PCP'!$H:$H,0,0)</f>
        <v>GMGMAQ175 DINAMIQ FPT 60HZ SIL</v>
      </c>
      <c r="G51" s="31">
        <v>1</v>
      </c>
      <c r="H51" s="49" t="str">
        <f>VLOOKUP(D51,'[1]Análise PCP'!E:I,5,0)</f>
        <v>FPT</v>
      </c>
      <c r="N51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1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1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51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PEN</v>
      </c>
      <c r="R51" s="28">
        <f>COUNTIFS('[1]Lista falta SD4'!G:G,"FALTA",'[1]Lista falta SD4'!H:H,D51)</f>
        <v>0</v>
      </c>
      <c r="S51" s="29" t="e">
        <f>COUNTIFS('[1]Lista falta SD4'!G:G,"SEPARADO",'[1]Lista falta SD4'!H:H,D51)/(R51+COUNTIFS('[1]Lista falta SD4'!G:G,"SEPARADO",'[1]Lista falta SD4'!H:H,D51))</f>
        <v>#DIV/0!</v>
      </c>
      <c r="T51" s="30">
        <f>COUNTIFS('[1]Lista falta SD4'!BQ:BQ,0,'[1]Lista falta SD4'!H:H,Tabela7[[#This Row],[Coluna1]],'[1]Lista falta SD4'!G:G,"falta")</f>
        <v>0</v>
      </c>
      <c r="U51" s="98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1" s="58">
        <f>VLOOKUP(D51,'[1]Análise PCP'!E:P,12,0)</f>
        <v>275000</v>
      </c>
      <c r="W51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1" s="52">
        <f>SUMIFS('[1]Lista falta SD4'!$AS:$AS,'[1]Lista falta SD4'!$G:$G,"FALTA",'[1]Lista falta SD4'!$H:$H,Tabela7[[#This Row],[Coluna1]],'[1]Lista falta SD4'!AP:AP,"PA")</f>
        <v>0</v>
      </c>
      <c r="Y51" s="53">
        <f>SUMIFS('[1]Lista falta SD4'!AS:AS,'[1]Lista falta SD4'!$G:$G,"FALTA",'[1]Lista falta SD4'!$H:$H,Tabela7[[#This Row],[Coluna1]],'[1]Lista falta SD4'!AP:AP,"FATURADO")</f>
        <v>0</v>
      </c>
      <c r="Z51" s="54">
        <f>SUMIFS('[1]Lista falta SD4'!AS:AS,'[1]Lista falta SD4'!$H:$H,Tabela7[[#This Row],[Coluna1]],'[1]Lista falta SD4'!AP:AP,"PAGO")</f>
        <v>0</v>
      </c>
      <c r="AA51" s="37">
        <v>144405.12916786503</v>
      </c>
      <c r="AB51" s="99">
        <f>VLOOKUP(Tabela7[[#This Row],[Coluna1]],'[1]Análise PCP'!E:L,8,0)</f>
        <v>0</v>
      </c>
      <c r="AC51" s="55">
        <f>SUMIFS('[1]Lista falta SD4'!AQ:AQ,'[1]Lista falta SD4'!H:H,Tabela7[[#This Row],[Coluna1]],'[1]Lista falta SD4'!G:G,"separado")</f>
        <v>0</v>
      </c>
      <c r="AD51" s="31"/>
      <c r="AE51" s="41" t="str">
        <f>IF(Tabela7[[#This Row],[PA (PG)]]="","",Tabela7[[#This Row],[TIME PROD]]+Tabela7[[#This Row],[ESTQ.]]+Tabela7[[#This Row],[PA (PG)]])</f>
        <v/>
      </c>
      <c r="AF51" s="42">
        <f>VLOOKUP(Tabela7[[#This Row],[Coluna1]],'[1]Análise PCP'!E:S,15,0)</f>
        <v>46210</v>
      </c>
      <c r="AG51" s="43">
        <f>VLOOKUP(Tabela7[[#This Row],[Coluna1]],'[1]Análise PCP'!E:Q,13,0)</f>
        <v>46120</v>
      </c>
      <c r="AH51" s="43">
        <f>_xlfn.XLOOKUP(Tabela7[[#This Row],[Coluna1]],'[1]Análise PCP'!$E:$E,'[1]Análise PCP'!$AB:$AB,0,0)</f>
        <v>0</v>
      </c>
      <c r="AI51" s="42"/>
    </row>
    <row r="52" spans="1:35" ht="15.75" x14ac:dyDescent="0.25">
      <c r="A52" s="64" t="s">
        <v>148</v>
      </c>
      <c r="B52" s="240" t="str">
        <f>_xlfn.XLOOKUP(Tabela7[[#This Row],[Coluna1]],'[1]Análise PCP'!$E:$E,'[1]Análise PCP'!$B:$B,0,0)</f>
        <v>ENGENHARIA</v>
      </c>
      <c r="C52" s="100">
        <v>51</v>
      </c>
      <c r="D52" s="95" t="s">
        <v>149</v>
      </c>
      <c r="E52" s="96" t="s">
        <v>150</v>
      </c>
      <c r="F52" s="96" t="str">
        <f>_xlfn.XLOOKUP(Tabela7[[#This Row],[Coluna1]],'[1]Análise PCP'!$E:$E,'[1]Análise PCP'!$H:$H,0,0)</f>
        <v>GMG MAQ220 DINAMIQ FPT 60HZ SIL</v>
      </c>
      <c r="G52" s="31">
        <v>1</v>
      </c>
      <c r="H52" s="49" t="str">
        <f>VLOOKUP(D52,'[1]Análise PCP'!E:I,5,0)</f>
        <v>FPT</v>
      </c>
      <c r="N52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43627.38</v>
      </c>
      <c r="O52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40109.24</v>
      </c>
      <c r="P52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52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PEN</v>
      </c>
      <c r="R52" s="28">
        <f>COUNTIFS('[1]Lista falta SD4'!G:G,"FALTA",'[1]Lista falta SD4'!H:H,D52)</f>
        <v>2</v>
      </c>
      <c r="S52" s="29">
        <f>COUNTIFS('[1]Lista falta SD4'!G:G,"SEPARADO",'[1]Lista falta SD4'!H:H,D52)/(R52+COUNTIFS('[1]Lista falta SD4'!G:G,"SEPARADO",'[1]Lista falta SD4'!H:H,D52))</f>
        <v>0</v>
      </c>
      <c r="T52" s="30">
        <f>COUNTIFS('[1]Lista falta SD4'!BQ:BQ,0,'[1]Lista falta SD4'!H:H,Tabela7[[#This Row],[Coluna1]],'[1]Lista falta SD4'!G:G,"falta")</f>
        <v>0</v>
      </c>
      <c r="U52" s="98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2" s="58">
        <f>VLOOKUP(D52,'[1]Análise PCP'!E:P,12,0)</f>
        <v>249000</v>
      </c>
      <c r="W52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83736.62</v>
      </c>
      <c r="X52" s="52">
        <f>SUMIFS('[1]Lista falta SD4'!$AS:$AS,'[1]Lista falta SD4'!$G:$G,"FALTA",'[1]Lista falta SD4'!$H:$H,Tabela7[[#This Row],[Coluna1]],'[1]Lista falta SD4'!AP:AP,"PA")</f>
        <v>83736.62</v>
      </c>
      <c r="Y52" s="53">
        <f>SUMIFS('[1]Lista falta SD4'!AS:AS,'[1]Lista falta SD4'!$G:$G,"FALTA",'[1]Lista falta SD4'!$H:$H,Tabela7[[#This Row],[Coluna1]],'[1]Lista falta SD4'!AP:AP,"FATURADO")</f>
        <v>0</v>
      </c>
      <c r="Z52" s="54">
        <f>SUMIFS('[1]Lista falta SD4'!AS:AS,'[1]Lista falta SD4'!$H:$H,Tabela7[[#This Row],[Coluna1]],'[1]Lista falta SD4'!AP:AP,"PAGO")</f>
        <v>0</v>
      </c>
      <c r="AA52" s="37">
        <v>114251.71393441402</v>
      </c>
      <c r="AB52" s="99">
        <f>VLOOKUP(Tabela7[[#This Row],[Coluna1]],'[1]Análise PCP'!E:L,8,0)</f>
        <v>0</v>
      </c>
      <c r="AC52" s="55">
        <f>SUMIFS('[1]Lista falta SD4'!AQ:AQ,'[1]Lista falta SD4'!H:H,Tabela7[[#This Row],[Coluna1]],'[1]Lista falta SD4'!G:G,"separado")</f>
        <v>0</v>
      </c>
      <c r="AD52" s="31"/>
      <c r="AE52" s="41" t="str">
        <f>IF(Tabela7[[#This Row],[PA (PG)]]="","",Tabela7[[#This Row],[TIME PROD]]+Tabela7[[#This Row],[ESTQ.]]+Tabela7[[#This Row],[PA (PG)]])</f>
        <v/>
      </c>
      <c r="AF52" s="42">
        <f>VLOOKUP(Tabela7[[#This Row],[Coluna1]],'[1]Análise PCP'!E:S,15,0)</f>
        <v>46203</v>
      </c>
      <c r="AG52" s="43">
        <f>VLOOKUP(Tabela7[[#This Row],[Coluna1]],'[1]Análise PCP'!E:Q,13,0)</f>
        <v>46112</v>
      </c>
      <c r="AH52" s="43">
        <f>_xlfn.XLOOKUP(Tabela7[[#This Row],[Coluna1]],'[1]Análise PCP'!$E:$E,'[1]Análise PCP'!$AB:$AB,0,0)</f>
        <v>0</v>
      </c>
      <c r="AI52" s="42"/>
    </row>
    <row r="53" spans="1:35" ht="15.75" x14ac:dyDescent="0.25">
      <c r="A53" s="64" t="s">
        <v>151</v>
      </c>
      <c r="B53" s="240" t="str">
        <f>_xlfn.XLOOKUP(Tabela7[[#This Row],[Coluna1]],'[1]Análise PCP'!$E:$E,'[1]Análise PCP'!$B:$B,0,0)</f>
        <v>ENGENHARIA</v>
      </c>
      <c r="C53" s="100">
        <v>52</v>
      </c>
      <c r="D53" s="95" t="s">
        <v>152</v>
      </c>
      <c r="E53" s="96" t="s">
        <v>153</v>
      </c>
      <c r="F53" s="96" t="str">
        <f>_xlfn.XLOOKUP(Tabela7[[#This Row],[Coluna1]],'[1]Análise PCP'!$E:$E,'[1]Análise PCP'!$H:$H,0,0)</f>
        <v>GMG MAQ360S DNQ 5C AB</v>
      </c>
      <c r="G53" s="31">
        <v>1</v>
      </c>
      <c r="H53" s="24" t="str">
        <f>VLOOKUP(D53,'[1]Análise PCP'!E:I,5,0)</f>
        <v>SCANIA</v>
      </c>
      <c r="N53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3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3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53" s="26" t="s">
        <v>35</v>
      </c>
      <c r="R53" s="28">
        <f>COUNTIFS('[1]Lista falta SD4'!G:G,"FALTA",'[1]Lista falta SD4'!H:H,D53)</f>
        <v>0</v>
      </c>
      <c r="S53" s="29" t="e">
        <f>COUNTIFS('[1]Lista falta SD4'!G:G,"SEPARADO",'[1]Lista falta SD4'!H:H,D53)/(R53+COUNTIFS('[1]Lista falta SD4'!G:G,"SEPARADO",'[1]Lista falta SD4'!H:H,D53))</f>
        <v>#DIV/0!</v>
      </c>
      <c r="T53" s="30">
        <f>COUNTIFS('[1]Lista falta SD4'!BQ:BQ,0,'[1]Lista falta SD4'!H:H,Tabela7[[#This Row],[Coluna1]],'[1]Lista falta SD4'!G:G,"falta")</f>
        <v>0</v>
      </c>
      <c r="U53" s="98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3" s="58">
        <f>VLOOKUP(D53,'[1]Análise PCP'!E:P,12,0)</f>
        <v>475000</v>
      </c>
      <c r="W53" s="71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3" s="52">
        <f>SUMIFS('[1]Lista falta SD4'!$AS:$AS,'[1]Lista falta SD4'!$G:$G,"FALTA",'[1]Lista falta SD4'!$H:$H,Tabela7[[#This Row],[Coluna1]],'[1]Lista falta SD4'!AP:AP,"PA")</f>
        <v>0</v>
      </c>
      <c r="Y53" s="53">
        <f>SUMIFS('[1]Lista falta SD4'!AS:AS,'[1]Lista falta SD4'!$G:$G,"FALTA",'[1]Lista falta SD4'!$H:$H,Tabela7[[#This Row],[Coluna1]],'[1]Lista falta SD4'!AP:AP,"FATURADO")</f>
        <v>0</v>
      </c>
      <c r="Z53" s="36">
        <f>SUMIFS('[1]Lista falta SD4'!AS:AS,'[1]Lista falta SD4'!$H:$H,Tabela7[[#This Row],[Coluna1]],'[1]Lista falta SD4'!AP:AP,"PAGO")</f>
        <v>0</v>
      </c>
      <c r="AA53" s="37">
        <v>114251.71393441402</v>
      </c>
      <c r="AB53" s="99">
        <f>VLOOKUP(Tabela7[[#This Row],[Coluna1]],'[1]Análise PCP'!E:L,8,0)</f>
        <v>0</v>
      </c>
      <c r="AC53" s="55">
        <f>SUMIFS('[1]Lista falta SD4'!AQ:AQ,'[1]Lista falta SD4'!H:H,Tabela7[[#This Row],[Coluna1]],'[1]Lista falta SD4'!G:G,"separado")</f>
        <v>0</v>
      </c>
      <c r="AD53" s="31"/>
      <c r="AE53" s="41" t="str">
        <f>IF(Tabela7[[#This Row],[PA (PG)]]="","",Tabela7[[#This Row],[TIME PROD]]+Tabela7[[#This Row],[ESTQ.]]+Tabela7[[#This Row],[PA (PG)]])</f>
        <v/>
      </c>
      <c r="AF53" s="42">
        <f>VLOOKUP(Tabela7[[#This Row],[Coluna1]],'[1]Análise PCP'!E:S,15,0)</f>
        <v>46364</v>
      </c>
      <c r="AG53" s="43">
        <f>VLOOKUP(Tabela7[[#This Row],[Coluna1]],'[1]Análise PCP'!E:Q,13,0)</f>
        <v>46251</v>
      </c>
      <c r="AH53" s="43">
        <f>_xlfn.XLOOKUP(Tabela7[[#This Row],[Coluna1]],'[1]Análise PCP'!$E:$E,'[1]Análise PCP'!$AB:$AB,0,0)</f>
        <v>0</v>
      </c>
      <c r="AI53" s="42"/>
    </row>
    <row r="54" spans="1:35" s="105" customFormat="1" ht="15.75" x14ac:dyDescent="0.25">
      <c r="A54" s="64" t="s">
        <v>124</v>
      </c>
      <c r="B54" s="240" t="str">
        <f>_xlfn.XLOOKUP(Tabela7[[#This Row],[Coluna1]],'[1]Análise PCP'!$E:$E,'[1]Análise PCP'!$B:$B,0,0)</f>
        <v>ENGENHARIA</v>
      </c>
      <c r="C54" s="100">
        <v>53</v>
      </c>
      <c r="D54" s="95" t="s">
        <v>154</v>
      </c>
      <c r="E54" s="96" t="s">
        <v>155</v>
      </c>
      <c r="F54" s="96" t="str">
        <f>_xlfn.XLOOKUP(Tabela7[[#This Row],[Coluna1]],'[1]Análise PCP'!$E:$E,'[1]Análise PCP'!$H:$H,0,0)</f>
        <v>GMG MAQ15 DINAMIQ FPT 60HZ AB 220/127</v>
      </c>
      <c r="G54" s="31">
        <v>1</v>
      </c>
      <c r="H54" s="49" t="str">
        <f>VLOOKUP(D54,'[1]Análise PCP'!E:I,5,0)</f>
        <v>FPT</v>
      </c>
      <c r="I54" s="97"/>
      <c r="J54" s="97"/>
      <c r="K54" s="97"/>
      <c r="L54" s="97"/>
      <c r="M54" s="97"/>
      <c r="N54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4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4" s="26" t="str">
        <f>IF(IF(COUNTIFS([1]!Tabela3[CADASTRO],Tabela7[[#Headers],[BASE]],[1]!Tabela3[PV],Tabela7[[#This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Row],[Coluna1]]))=0,"PEN",IF(COUNTIFS([1]!Tabela3[CADASTRO],Tabela7[[#Headers],[BASE]],[1]!Tabela3[PV],Tabela7[[#This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Row],[Coluna1]])))</f>
        <v>PEN</v>
      </c>
      <c r="Q54" s="101" t="s">
        <v>35</v>
      </c>
      <c r="R54" s="28">
        <f>COUNTIFS('[1]Lista falta SD4'!G:G,"FALTA",'[1]Lista falta SD4'!H:H,D54)</f>
        <v>0</v>
      </c>
      <c r="S54" s="29" t="e">
        <f>COUNTIFS('[1]Lista falta SD4'!G:G,"SEPARADO",'[1]Lista falta SD4'!H:H,D54)/(R54+COUNTIFS('[1]Lista falta SD4'!G:G,"SEPARADO",'[1]Lista falta SD4'!H:H,D54))</f>
        <v>#DIV/0!</v>
      </c>
      <c r="T54" s="30">
        <f>COUNTIFS('[1]Lista falta SD4'!BQ:BQ,0,'[1]Lista falta SD4'!H:H,Tabela7[[#This Row],[Coluna1]],'[1]Lista falta SD4'!G:G,"falta")</f>
        <v>0</v>
      </c>
      <c r="U54" s="98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4" s="58">
        <f>VLOOKUP(D54,'[1]Análise PCP'!E:P,12,0)</f>
        <v>122400</v>
      </c>
      <c r="W54" s="102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4" s="103">
        <f>SUMIFS('[1]Lista falta SD4'!$AS:$AS,'[1]Lista falta SD4'!$G:$G,"FALTA",'[1]Lista falta SD4'!$H:$H,Tabela7[[#This Row],[Coluna1]],'[1]Lista falta SD4'!AP:AP,"PA")</f>
        <v>0</v>
      </c>
      <c r="Y54" s="104">
        <f>SUMIFS('[1]Lista falta SD4'!AS:AS,'[1]Lista falta SD4'!$G:$G,"FALTA",'[1]Lista falta SD4'!$H:$H,Tabela7[[#This Row],[Coluna1]],'[1]Lista falta SD4'!AP:AP,"FATURADO")</f>
        <v>0</v>
      </c>
      <c r="Z54" s="61">
        <f>SUMIFS('[1]Lista falta SD4'!$AU:$AU,'[1]Lista falta SD4'!$H:$H,Tabela7[[#This Row],[Coluna1]],'[1]Lista falta SD4'!$AR:$AR,"PAGO")</f>
        <v>0</v>
      </c>
      <c r="AA54" s="72" t="e">
        <f>VLOOKUP(Tabela7[[#This Row],[CLIENTE]],[2]GMG!$C:$AC,27,0)</f>
        <v>#N/A</v>
      </c>
      <c r="AB54" s="99">
        <f>VLOOKUP(Tabela7[[#This Row],[Coluna1]],'[1]Análise PCP'!E:L,8,0)</f>
        <v>0</v>
      </c>
      <c r="AC54" s="55">
        <f>SUMIFS('[1]Lista falta SD4'!AQ:AQ,'[1]Lista falta SD4'!H:H,Tabela7[[#This Row],[Coluna1]],'[1]Lista falta SD4'!G:G,"separado")</f>
        <v>0</v>
      </c>
      <c r="AD54" s="31"/>
      <c r="AE54" s="41"/>
      <c r="AF54" s="63">
        <f>VLOOKUP(Tabela7[[#This Row],[Coluna1]],'[1]Análise PCP'!E:S,15,0)</f>
        <v>46376</v>
      </c>
      <c r="AG54" s="43">
        <f>VLOOKUP(Tabela7[[#This Row],[Coluna1]],'[1]Análise PCP'!E:Q,13,0)</f>
        <v>46251</v>
      </c>
      <c r="AH54" s="43">
        <f>_xlfn.XLOOKUP(Tabela7[[#This Row],[Coluna1]],'[1]Análise PCP'!$E:$E,'[1]Análise PCP'!$AB:$AB,0,0)</f>
        <v>0</v>
      </c>
      <c r="AI54" s="63"/>
    </row>
    <row r="55" spans="1:35" ht="15.75" customHeight="1" outlineLevel="1" x14ac:dyDescent="0.25">
      <c r="A55" s="45" t="s">
        <v>156</v>
      </c>
      <c r="B55" s="239" t="str">
        <f>_xlfn.XLOOKUP(Tabela7[[#This Row],[Coluna1]],'[1]Análise PCP'!$E:$E,'[1]Análise PCP'!$B:$B,0,0)</f>
        <v>FATURADO</v>
      </c>
      <c r="C55" s="46">
        <v>99</v>
      </c>
      <c r="D55" s="47" t="s">
        <v>157</v>
      </c>
      <c r="E55" s="106" t="s">
        <v>158</v>
      </c>
      <c r="F55" s="106" t="str">
        <f>_xlfn.XLOOKUP(Tabela7[[#This Row],[Coluna1]],'[1]Análise PCP'!$E:$E,'[1]Análise PCP'!$H:$H,0,0)</f>
        <v>GMG MAQ750P DNQ 32C SL 38/22V</v>
      </c>
      <c r="G55" s="23">
        <v>1</v>
      </c>
      <c r="H55" s="107" t="str">
        <f>VLOOKUP(D55,'[1]Análise PCP'!E:I,5,0)</f>
        <v>PERKINS</v>
      </c>
      <c r="I55" s="25" t="s">
        <v>34</v>
      </c>
      <c r="J55" s="108" t="s">
        <v>34</v>
      </c>
      <c r="K55" s="108" t="s">
        <v>35</v>
      </c>
      <c r="L55" s="108" t="s">
        <v>35</v>
      </c>
      <c r="M55" s="24" t="s">
        <v>35</v>
      </c>
      <c r="N55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5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5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55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PEN</v>
      </c>
      <c r="R55" s="28">
        <f>COUNTIFS('[1]Lista falta SD4'!G:G,"FALTA",'[1]Lista falta SD4'!H:H,D55)</f>
        <v>0</v>
      </c>
      <c r="S55" s="29" t="e">
        <f>COUNTIFS('[1]Lista falta SD4'!G:G,"SEPARADO",'[1]Lista falta SD4'!H:H,D55)/(R55+COUNTIFS('[1]Lista falta SD4'!G:G,"SEPARADO",'[1]Lista falta SD4'!H:H,D55))</f>
        <v>#DIV/0!</v>
      </c>
      <c r="T55" s="30">
        <f>COUNTIFS('[1]Lista falta SD4'!BQ:BQ,0,'[1]Lista falta SD4'!H:H,Tabela7[[#This Row],[Coluna1]],'[1]Lista falta SD4'!G:G,"falta")</f>
        <v>0</v>
      </c>
      <c r="U55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5" s="32">
        <f>VLOOKUP(D55,'[1]Análise PCP'!E:P,12,0)</f>
        <v>560000</v>
      </c>
      <c r="W55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5" s="52">
        <f>SUMIFS('[1]Lista falta SD4'!$AS:$AS,'[1]Lista falta SD4'!$G:$G,"FALTA",'[1]Lista falta SD4'!$H:$H,Tabela7[[#This Row],[Coluna1]],'[1]Lista falta SD4'!AP:AP,"PA")</f>
        <v>0</v>
      </c>
      <c r="Y55" s="53">
        <f>SUMIFS('[1]Lista falta SD4'!AS:AS,'[1]Lista falta SD4'!$G:$G,"FALTA",'[1]Lista falta SD4'!$H:$H,Tabela7[[#This Row],[Coluna1]],'[1]Lista falta SD4'!AP:AP,"FATURADO")</f>
        <v>0</v>
      </c>
      <c r="Z55" s="36">
        <v>28534.110599999996</v>
      </c>
      <c r="AA55" s="37">
        <v>439726.63409999997</v>
      </c>
      <c r="AB55" s="38">
        <v>5</v>
      </c>
      <c r="AC55" s="109">
        <v>17</v>
      </c>
      <c r="AD55" s="40">
        <v>46162</v>
      </c>
      <c r="AE55" s="110">
        <f>IF(Tabela7[[#This Row],[PA (PG)]]="","",Tabela7[[#This Row],[TIME PROD]]+Tabela7[[#This Row],[ESTQ.]]+Tabela7[[#This Row],[PA (PG)]])</f>
        <v>46184</v>
      </c>
      <c r="AF55" s="42">
        <f>VLOOKUP(Tabela7[[#This Row],[Coluna1]],'[1]Análise PCP'!E:S,15,0)</f>
        <v>46091</v>
      </c>
      <c r="AG55" s="43">
        <f>VLOOKUP(Tabela7[[#This Row],[Coluna1]],'[1]Análise PCP'!E:Q,13,0)</f>
        <v>46000</v>
      </c>
      <c r="AH55" s="43">
        <f>_xlfn.XLOOKUP(Tabela7[[#This Row],[Coluna1]],'[1]Análise PCP'!$E:$E,'[1]Análise PCP'!$AB:$AB,0,0)</f>
        <v>0</v>
      </c>
      <c r="AI55" s="42">
        <f>_xlfn.XLOOKUP(Tabela7[[#This Row],[Coluna1]],'[1]Análise PCP'!$E:$E,'[1]Análise PCP'!$K:$K,0,0)</f>
        <v>46056</v>
      </c>
    </row>
    <row r="56" spans="1:35" ht="15.75" customHeight="1" outlineLevel="1" x14ac:dyDescent="0.25">
      <c r="A56" s="45" t="s">
        <v>159</v>
      </c>
      <c r="B56" s="239" t="str">
        <f>_xlfn.XLOOKUP(Tabela7[[#This Row],[Coluna1]],'[1]Análise PCP'!$E:$E,'[1]Análise PCP'!$B:$B,0,0)</f>
        <v>ENTREGUE</v>
      </c>
      <c r="C56" s="111">
        <v>99</v>
      </c>
      <c r="D56" s="47" t="s">
        <v>160</v>
      </c>
      <c r="E56" s="112" t="s">
        <v>161</v>
      </c>
      <c r="F56" s="112" t="str">
        <f>_xlfn.XLOOKUP(Tabela7[[#This Row],[Coluna1]],'[1]Análise PCP'!$E:$E,'[1]Análise PCP'!$H:$H,0,0)</f>
        <v>GMG MAQ250 DINAMIQ FPT 60HZ SIL</v>
      </c>
      <c r="G56" s="23">
        <v>1</v>
      </c>
      <c r="H56" s="113" t="str">
        <f>VLOOKUP(D56,'[1]Análise PCP'!E:I,5,0)</f>
        <v>FPT</v>
      </c>
      <c r="I56" s="25" t="s">
        <v>34</v>
      </c>
      <c r="J56" s="25" t="s">
        <v>34</v>
      </c>
      <c r="K56" s="24" t="s">
        <v>35</v>
      </c>
      <c r="L56" s="25" t="s">
        <v>34</v>
      </c>
      <c r="M56" s="24" t="s">
        <v>35</v>
      </c>
      <c r="N56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6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6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56" s="26" t="str">
        <f>IF(IF(COUNTIFS([1]!Tabela3[CADASTRO],Tabela7[[#Headers],[CARENAGEM]],[1]!Tabela3[PV],Tabela7[[#This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Row],[Coluna1]]))=0,"PEN",IF(COUNTIFS([1]!Tabela3[CADASTRO],Tabela7[[#Headers],[CARENAGEM]],[1]!Tabela3[PV],Tabela7[[#This Row],[Coluna1]],[1]!Tabela3[STATUS PCP/ALMOX],"SEPARADO")=Tabela7[[#This Row],[QTD]],"OK",SUMIFS('[1]Lista falta SD4'!$AS:$AS,'[1]Lista falta SD4'!$BA:$BA,Tabela7[[#Headers],[CARENAGEM]],'[1]Lista falta SD4'!$G:$G,"FALTA",'[1]Lista falta SD4'!$H:$H,Tabela7[[#This Row],[Coluna1]])))</f>
        <v>PEN</v>
      </c>
      <c r="R56" s="28">
        <f>COUNTIFS('[1]Lista falta SD4'!G:G,"FALTA",'[1]Lista falta SD4'!H:H,D56)</f>
        <v>0</v>
      </c>
      <c r="S56" s="29" t="e">
        <f>COUNTIFS('[1]Lista falta SD4'!G:G,"SEPARADO",'[1]Lista falta SD4'!H:H,D56)/(R56+COUNTIFS('[1]Lista falta SD4'!G:G,"SEPARADO",'[1]Lista falta SD4'!H:H,D56))</f>
        <v>#DIV/0!</v>
      </c>
      <c r="T56" s="30">
        <f>COUNTIFS('[1]Lista falta SD4'!BQ:BQ,0,'[1]Lista falta SD4'!H:H,Tabela7[[#This Row],[Coluna1]],'[1]Lista falta SD4'!G:G,"falta")</f>
        <v>0</v>
      </c>
      <c r="U56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6" s="32">
        <f>VLOOKUP(D56,'[1]Análise PCP'!E:P,12,0)</f>
        <v>222577</v>
      </c>
      <c r="W56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6" s="52">
        <f>SUMIFS('[1]Lista falta SD4'!$AS:$AS,'[1]Lista falta SD4'!$G:$G,"FALTA",'[1]Lista falta SD4'!$H:$H,Tabela7[[#This Row],[Coluna1]],'[1]Lista falta SD4'!AP:AP,"PA")</f>
        <v>0</v>
      </c>
      <c r="Y56" s="53">
        <f>SUMIFS('[1]Lista falta SD4'!AS:AS,'[1]Lista falta SD4'!$G:$G,"FALTA",'[1]Lista falta SD4'!$H:$H,Tabela7[[#This Row],[Coluna1]],'[1]Lista falta SD4'!AP:AP,"FATURADO")</f>
        <v>0</v>
      </c>
      <c r="Z56" s="36">
        <v>18869.487475000002</v>
      </c>
      <c r="AA56" s="37">
        <v>134093.94</v>
      </c>
      <c r="AB56" s="38">
        <f>VLOOKUP(Tabela7[[#This Row],[Coluna1]],'[1]Análise PCP'!E:L,8,0)</f>
        <v>0</v>
      </c>
      <c r="AC56" s="109">
        <v>15</v>
      </c>
      <c r="AD56" s="40">
        <v>46161</v>
      </c>
      <c r="AE56" s="41">
        <f>IF(Tabela7[[#This Row],[PA (PG)]]="","",Tabela7[[#This Row],[TIME PROD]]+Tabela7[[#This Row],[ESTQ.]]+Tabela7[[#This Row],[PA (PG)]])</f>
        <v>46176</v>
      </c>
      <c r="AF56" s="42">
        <f>VLOOKUP(Tabela7[[#This Row],[Coluna1]],'[1]Análise PCP'!E:S,15,0)</f>
        <v>46147</v>
      </c>
      <c r="AG56" s="43">
        <f>VLOOKUP(Tabela7[[#This Row],[Coluna1]],'[1]Análise PCP'!E:Q,13,0)</f>
        <v>46078</v>
      </c>
      <c r="AH56" s="43">
        <f>_xlfn.XLOOKUP(Tabela7[[#This Row],[Coluna1]],'[1]Análise PCP'!$E:$E,'[1]Análise PCP'!$AB:$AB,0,0)</f>
        <v>0</v>
      </c>
      <c r="AI56" s="42">
        <f>_xlfn.XLOOKUP(Tabela7[[#This Row],[Coluna1]],'[1]Análise PCP'!$E:$E,'[1]Análise PCP'!$K:$K,0,0)</f>
        <v>46104</v>
      </c>
    </row>
    <row r="57" spans="1:35" ht="15.75" outlineLevel="1" x14ac:dyDescent="0.25">
      <c r="A57" s="114" t="s">
        <v>162</v>
      </c>
      <c r="B57" s="241" t="str">
        <f>_xlfn.XLOOKUP(Tabela7[[#This Row],[Coluna1]],'[1]Análise PCP'!$E:$E,'[1]Análise PCP'!$B:$B,0,0)</f>
        <v>CANCELADO</v>
      </c>
      <c r="C57" s="115">
        <v>99</v>
      </c>
      <c r="D57" s="116" t="s">
        <v>163</v>
      </c>
      <c r="E57" s="117" t="s">
        <v>164</v>
      </c>
      <c r="F57" s="117" t="str">
        <f>_xlfn.XLOOKUP(Tabela7[[#This Row],[Coluna1]],'[1]Análise PCP'!$E:$E,'[1]Análise PCP'!$H:$H,0,0)</f>
        <v>GMG MAQ800V DNQ ABR</v>
      </c>
      <c r="G57" s="115">
        <v>2</v>
      </c>
      <c r="H57" s="24" t="str">
        <f>VLOOKUP(D57,'[1]Análise PCP'!E:I,5,0)</f>
        <v>VOLVO</v>
      </c>
      <c r="I57" s="24" t="s">
        <v>34</v>
      </c>
      <c r="J57" s="24" t="s">
        <v>34</v>
      </c>
      <c r="K57" s="24" t="s">
        <v>35</v>
      </c>
      <c r="L57" s="24" t="s">
        <v>34</v>
      </c>
      <c r="M57" s="24" t="s">
        <v>34</v>
      </c>
      <c r="N57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7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7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57" s="118" t="s">
        <v>35</v>
      </c>
      <c r="R57" s="119">
        <f>COUNTIFS('[1]Lista falta SD4'!G:G,"FALTA",'[1]Lista falta SD4'!H:H,D57)</f>
        <v>0</v>
      </c>
      <c r="S57" s="120" t="e">
        <f>COUNTIFS('[1]Lista falta SD4'!G:G,"SEPARADO",'[1]Lista falta SD4'!H:H,D57)/(R57+COUNTIFS('[1]Lista falta SD4'!G:G,"SEPARADO",'[1]Lista falta SD4'!H:H,D57))</f>
        <v>#DIV/0!</v>
      </c>
      <c r="T57" s="121">
        <f>COUNTIFS('[1]Lista falta SD4'!BQ:BQ,0,'[1]Lista falta SD4'!H:H,Tabela7[[#This Row],[Coluna1]],'[1]Lista falta SD4'!G:G,"falta")</f>
        <v>0</v>
      </c>
      <c r="U57" s="11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7" s="122">
        <f>VLOOKUP(D57,'[1]Análise PCP'!E:P,12,0)</f>
        <v>1198077</v>
      </c>
      <c r="W57" s="12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7" s="124">
        <f>SUMIFS('[1]Lista falta SD4'!$AS:$AS,'[1]Lista falta SD4'!$G:$G,"FALTA",'[1]Lista falta SD4'!$H:$H,Tabela7[[#This Row],[Coluna1]],'[1]Lista falta SD4'!AP:AP,"PA")</f>
        <v>0</v>
      </c>
      <c r="Y57" s="125">
        <f>SUMIFS('[1]Lista falta SD4'!AS:AS,'[1]Lista falta SD4'!$G:$G,"FALTA",'[1]Lista falta SD4'!$H:$H,Tabela7[[#This Row],[Coluna1]],'[1]Lista falta SD4'!AP:AP,"FATURADO")</f>
        <v>0</v>
      </c>
      <c r="Z57" s="126">
        <f>SUMIFS('[1]Lista falta SD4'!$AU:$AU,'[1]Lista falta SD4'!$H:$H,Tabela7[[#This Row],[Coluna1]],'[1]Lista falta SD4'!$AR:$AR,"PAGO")</f>
        <v>0</v>
      </c>
      <c r="AA57" s="127">
        <v>924071.60430000001</v>
      </c>
      <c r="AB57" s="115">
        <v>5</v>
      </c>
      <c r="AC57" s="128">
        <v>7</v>
      </c>
      <c r="AD57" s="129">
        <v>46147</v>
      </c>
      <c r="AE57" s="130">
        <v>46234</v>
      </c>
      <c r="AF57" s="131">
        <f>VLOOKUP(Tabela7[[#This Row],[Coluna1]],'[1]Análise PCP'!E:S,15,0)</f>
        <v>46042</v>
      </c>
      <c r="AG57" s="132">
        <f>VLOOKUP(Tabela7[[#This Row],[Coluna1]],'[1]Análise PCP'!E:Q,13,0)</f>
        <v>45958</v>
      </c>
      <c r="AH57" s="132">
        <f>_xlfn.XLOOKUP(Tabela7[[#This Row],[Coluna1]],'[1]Análise PCP'!$E:$E,'[1]Análise PCP'!$AB:$AB,0,0)</f>
        <v>0</v>
      </c>
      <c r="AI57" s="131">
        <f>_xlfn.XLOOKUP(Tabela7[[#This Row],[Coluna1]],'[1]Análise PCP'!$E:$E,'[1]Análise PCP'!$K:$K,0,0)</f>
        <v>46043</v>
      </c>
    </row>
    <row r="58" spans="1:35" outlineLevel="1" x14ac:dyDescent="0.25">
      <c r="A58" s="133" t="s">
        <v>165</v>
      </c>
      <c r="B58" s="242" t="str">
        <f>_xlfn.XLOOKUP(Tabela7[[#This Row],[Coluna1]],'[1]Análise PCP'!$E:$E,'[1]Análise PCP'!$B:$B,0,0)</f>
        <v>FATURADO</v>
      </c>
      <c r="C58" s="134">
        <v>99</v>
      </c>
      <c r="D58" s="135" t="s">
        <v>166</v>
      </c>
      <c r="E58" s="136" t="s">
        <v>167</v>
      </c>
      <c r="F58" s="136" t="str">
        <f>_xlfn.XLOOKUP(Tabela7[[#This Row],[Coluna1]],'[1]Análise PCP'!$E:$E,'[1]Análise PCP'!$H:$H,0,0)</f>
        <v>GMG MAQ040P RBQ 7420 SL 22/12V</v>
      </c>
      <c r="G58" s="137">
        <v>1</v>
      </c>
      <c r="H58" s="138" t="str">
        <f>VLOOKUP(D58,'[1]Análise PCP'!E:I,5,0)</f>
        <v>PERKINS</v>
      </c>
      <c r="I58" s="25" t="s">
        <v>34</v>
      </c>
      <c r="J58" s="25" t="s">
        <v>34</v>
      </c>
      <c r="K58" s="49" t="s">
        <v>35</v>
      </c>
      <c r="L58" s="49" t="s">
        <v>35</v>
      </c>
      <c r="M58" s="25" t="s">
        <v>34</v>
      </c>
      <c r="N58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8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8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58" s="28" t="str">
        <f>IF(COUNTIFS('[1]Lista falta SD4'!$BC:$BC,Q$1,'[1]Lista falta SD4'!$G:$G,"SEPARADO",'[1]Lista falta SD4'!$H:$H,$D58)=$G58,"OK","PEN")</f>
        <v>PEN</v>
      </c>
      <c r="R58" s="28">
        <f>COUNTIFS('[1]Lista falta SD4'!G:G,"FALTA",'[1]Lista falta SD4'!H:H,D58)</f>
        <v>0</v>
      </c>
      <c r="S58" s="139" t="e">
        <f>COUNTIFS('[1]Lista falta SD4'!G:G,"SEPARADO",'[1]Lista falta SD4'!H:H,D58)/(R58+COUNTIFS('[1]Lista falta SD4'!G:G,"SEPARADO",'[1]Lista falta SD4'!H:H,D58))</f>
        <v>#DIV/0!</v>
      </c>
      <c r="T58" s="30">
        <f>COUNTIFS('[1]Lista falta SD4'!BQ:BQ,0,'[1]Lista falta SD4'!H:H,Tabela7[[#This Row],[Coluna1]],'[1]Lista falta SD4'!G:G,"falta")</f>
        <v>0</v>
      </c>
      <c r="U58" s="3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8" s="140">
        <f>VLOOKUP(D58,'[1]Análise PCP'!E:P,12,0)</f>
        <v>178460</v>
      </c>
      <c r="W58" s="102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8" s="141">
        <f>SUMIFS('[1]Lista falta SD4'!$AS:$AS,'[1]Lista falta SD4'!$G:$G,"FALTA",'[1]Lista falta SD4'!$H:$H,Tabela7[[#This Row],[Coluna1]],'[1]Lista falta SD4'!AP:AP,"PA")</f>
        <v>0</v>
      </c>
      <c r="Y58" s="142">
        <f>SUMIFS('[1]Lista falta SD4'!AS:AS,'[1]Lista falta SD4'!$G:$G,"FALTA",'[1]Lista falta SD4'!$H:$H,Tabela7[[#This Row],[Coluna1]],'[1]Lista falta SD4'!AP:AP,"FATURADO")</f>
        <v>0</v>
      </c>
      <c r="Z58" s="36">
        <v>13552.239999999998</v>
      </c>
      <c r="AA58" s="37"/>
      <c r="AB58" s="38">
        <f>VLOOKUP(Tabela7[[#This Row],[Coluna1]],'[1]Análise PCP'!E:L,8,0)</f>
        <v>0</v>
      </c>
      <c r="AD58" s="56">
        <v>46357</v>
      </c>
      <c r="AE58" s="144">
        <v>45989</v>
      </c>
      <c r="AF58" s="42">
        <f>VLOOKUP(Tabela7[[#This Row],[Coluna1]],'[1]Análise PCP'!E:S,15,0)</f>
        <v>45991</v>
      </c>
      <c r="AG58" s="145">
        <f>VLOOKUP(Tabela7[[#This Row],[Coluna1]],'[1]Análise PCP'!E:Q,13,0)</f>
        <v>45831</v>
      </c>
      <c r="AH58" s="145">
        <f>_xlfn.XLOOKUP(Tabela7[[#This Row],[Coluna1]],'[1]Análise PCP'!$E:$E,'[1]Análise PCP'!$AB:$AB,0,0)</f>
        <v>0</v>
      </c>
      <c r="AI58" s="42"/>
    </row>
    <row r="59" spans="1:35" ht="15.75" outlineLevel="1" x14ac:dyDescent="0.25">
      <c r="A59" s="133" t="s">
        <v>36</v>
      </c>
      <c r="B59" s="242" t="str">
        <f>_xlfn.XLOOKUP(Tabela7[[#This Row],[Coluna1]],'[1]Análise PCP'!$E:$E,'[1]Análise PCP'!$B:$B,0,0)</f>
        <v>ENTREGUE</v>
      </c>
      <c r="C59" s="146">
        <v>99</v>
      </c>
      <c r="D59" s="135" t="s">
        <v>168</v>
      </c>
      <c r="E59" s="147" t="s">
        <v>169</v>
      </c>
      <c r="F59" s="147" t="str">
        <f>_xlfn.XLOOKUP(Tabela7[[#This Row],[Coluna1]],'[1]Análise PCP'!$E:$E,'[1]Análise PCP'!$H:$H,0,0)</f>
        <v>GMG MAQ175 DINAMIQ FPT 60HZ SIL</v>
      </c>
      <c r="G59" s="146">
        <v>1</v>
      </c>
      <c r="H59" s="148" t="str">
        <f>VLOOKUP(D59,'[1]Análise PCP'!E:I,5,0)</f>
        <v>FPT</v>
      </c>
      <c r="I59" s="149" t="s">
        <v>34</v>
      </c>
      <c r="J59" s="149" t="s">
        <v>34</v>
      </c>
      <c r="K59" s="149" t="s">
        <v>35</v>
      </c>
      <c r="L59" s="149" t="s">
        <v>34</v>
      </c>
      <c r="M59" s="149" t="s">
        <v>35</v>
      </c>
      <c r="N59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59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59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59" s="150" t="str">
        <f>IF(COUNTIFS('[1]Lista falta SD4'!$BC:$BC,Q$1,'[1]Lista falta SD4'!$G:$G,"SEPARADO",'[1]Lista falta SD4'!$H:$H,$D59)=$G59,"OK",IF(_xlfn.XLOOKUP(Tabela7[[#This Row],[Coluna1]],'[1]PAINEL VL'!C:C,'[1]PAINEL VL'!O:O,0,0)=0,"PEN",_xlfn.XLOOKUP(Tabela7[[#This Row],[Coluna1]],'[1]PAINEL VL'!C:C,'[1]PAINEL VL'!O:O,0,0)))</f>
        <v>PEN</v>
      </c>
      <c r="R59" s="151">
        <f>COUNTIFS('[1]Lista falta SD4'!G:G,"FALTA",'[1]Lista falta SD4'!H:H,D59)</f>
        <v>0</v>
      </c>
      <c r="S59" s="152" t="e">
        <f>COUNTIFS('[1]Lista falta SD4'!G:G,"SEPARADO",'[1]Lista falta SD4'!H:H,D59)/(R59+COUNTIFS('[1]Lista falta SD4'!G:G,"SEPARADO",'[1]Lista falta SD4'!H:H,D59))</f>
        <v>#DIV/0!</v>
      </c>
      <c r="T59" s="153">
        <f>COUNTIFS('[1]Lista falta SD4'!BQ:BQ,0,'[1]Lista falta SD4'!H:H,Tabela7[[#This Row],[Coluna1]],'[1]Lista falta SD4'!G:G,"falta")</f>
        <v>0</v>
      </c>
      <c r="U59" s="154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59" s="155">
        <f>VLOOKUP(D59,'[1]Análise PCP'!E:P,12,0)</f>
        <v>205061</v>
      </c>
      <c r="W59" s="3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59" s="52">
        <f>SUMIFS('[1]Lista falta SD4'!$AS:$AS,'[1]Lista falta SD4'!$G:$G,"FALTA",'[1]Lista falta SD4'!$H:$H,Tabela7[[#This Row],[Coluna1]],'[1]Lista falta SD4'!AP:AP,"PA")</f>
        <v>0</v>
      </c>
      <c r="Y59" s="53">
        <f>SUMIFS('[1]Lista falta SD4'!AS:AS,'[1]Lista falta SD4'!$G:$G,"FALTA",'[1]Lista falta SD4'!$H:$H,Tabela7[[#This Row],[Coluna1]],'[1]Lista falta SD4'!AP:AP,"FATURADO")</f>
        <v>0</v>
      </c>
      <c r="Z59" s="72">
        <v>15787.451750000004</v>
      </c>
      <c r="AA59" s="37">
        <f>VLOOKUP(Tabela7[[#This Row],[Coluna1]],'[1]Análise PCP'!E:T,16,0)</f>
        <v>103000</v>
      </c>
      <c r="AB59" s="99">
        <v>3</v>
      </c>
      <c r="AC59" s="156">
        <v>18</v>
      </c>
      <c r="AD59" s="56">
        <v>46148</v>
      </c>
      <c r="AE59" s="110">
        <v>46171</v>
      </c>
      <c r="AF59" s="42">
        <f>VLOOKUP(Tabela7[[#This Row],[Coluna1]],'[1]Análise PCP'!E:S,15,0)</f>
        <v>46172</v>
      </c>
      <c r="AG59" s="43">
        <f>VLOOKUP(Tabela7[[#This Row],[Coluna1]],'[1]Análise PCP'!E:Q,13,0)</f>
        <v>46097</v>
      </c>
      <c r="AH59" s="43">
        <f>_xlfn.XLOOKUP(Tabela7[[#This Row],[Coluna1]],'[1]Análise PCP'!$E:$E,'[1]Análise PCP'!$AB:$AB,0,0)</f>
        <v>46104</v>
      </c>
      <c r="AI59" s="42">
        <f>_xlfn.XLOOKUP(Tabela7[[#This Row],[Coluna1]],'[1]Análise PCP'!$E:$E,'[1]Análise PCP'!$K:$K,0,0)</f>
        <v>46120</v>
      </c>
    </row>
    <row r="60" spans="1:35" ht="15.75" outlineLevel="1" x14ac:dyDescent="0.25">
      <c r="A60" s="133" t="s">
        <v>170</v>
      </c>
      <c r="B60" s="242" t="str">
        <f>_xlfn.XLOOKUP(Tabela7[[#This Row],[Coluna1]],'[1]Análise PCP'!$E:$E,'[1]Análise PCP'!$B:$B,0,0)</f>
        <v>ENTREGUE</v>
      </c>
      <c r="C60" s="134">
        <v>99</v>
      </c>
      <c r="D60" s="135" t="s">
        <v>171</v>
      </c>
      <c r="E60" s="157" t="s">
        <v>172</v>
      </c>
      <c r="F60" s="157" t="str">
        <f>_xlfn.XLOOKUP(Tabela7[[#This Row],[Coluna1]],'[1]Análise PCP'!$E:$E,'[1]Análise PCP'!$H:$H,0,0)</f>
        <v>GMG MAQ550 DINAMIQ 60HZ ABR</v>
      </c>
      <c r="G60" s="158">
        <v>1</v>
      </c>
      <c r="H60" s="159" t="str">
        <f>VLOOKUP(D60,'[1]Análise PCP'!E:I,5,0)</f>
        <v>SCANIA</v>
      </c>
      <c r="I60" s="160" t="s">
        <v>34</v>
      </c>
      <c r="J60" s="161" t="s">
        <v>35</v>
      </c>
      <c r="K60" s="161" t="s">
        <v>34</v>
      </c>
      <c r="L60" s="162" t="s">
        <v>123</v>
      </c>
      <c r="M60" s="160" t="s">
        <v>34</v>
      </c>
      <c r="N60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0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0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0" s="163" t="s">
        <v>35</v>
      </c>
      <c r="R60" s="151">
        <f>COUNTIFS('[1]Lista falta SD4'!G:G,"FALTA",'[1]Lista falta SD4'!H:H,D60)</f>
        <v>1</v>
      </c>
      <c r="S60" s="152">
        <f>COUNTIFS('[1]Lista falta SD4'!G:G,"SEPARADO",'[1]Lista falta SD4'!H:H,D60)/(R60+COUNTIFS('[1]Lista falta SD4'!G:G,"SEPARADO",'[1]Lista falta SD4'!H:H,D60))</f>
        <v>0</v>
      </c>
      <c r="T60" s="164">
        <f>COUNTIFS('[1]Lista falta SD4'!BQ:BQ,0,'[1]Lista falta SD4'!H:H,Tabela7[[#This Row],[Coluna1]],'[1]Lista falta SD4'!G:G,"falta")</f>
        <v>0</v>
      </c>
      <c r="U60" s="146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0" s="155">
        <f>VLOOKUP(D60,'[1]Análise PCP'!E:P,12,0)</f>
        <v>680000</v>
      </c>
      <c r="W60" s="165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0" s="166">
        <f>SUMIFS('[1]Lista falta SD4'!$AS:$AS,'[1]Lista falta SD4'!$G:$G,"FALTA",'[1]Lista falta SD4'!$H:$H,Tabela7[[#This Row],[Coluna1]],'[1]Lista falta SD4'!AP:AP,"PA")</f>
        <v>0</v>
      </c>
      <c r="Y60" s="167">
        <f>SUMIFS('[1]Lista falta SD4'!AS:AS,'[1]Lista falta SD4'!$G:$G,"FALTA",'[1]Lista falta SD4'!$H:$H,Tabela7[[#This Row],[Coluna1]],'[1]Lista falta SD4'!AP:AP,"FATURADO")</f>
        <v>0</v>
      </c>
      <c r="Z60" s="54">
        <v>356631.21326000005</v>
      </c>
      <c r="AA60" s="78">
        <v>420409.10340000002</v>
      </c>
      <c r="AB60" s="99">
        <v>4</v>
      </c>
      <c r="AC60" s="143">
        <v>15</v>
      </c>
      <c r="AD60" s="40">
        <v>46127</v>
      </c>
      <c r="AE60" s="41">
        <f>IF(Tabela7[[#This Row],[PA (PG)]]="","",Tabela7[[#This Row],[TIME PROD]]+Tabela7[[#This Row],[ESTQ.]]+Tabela7[[#This Row],[PA (PG)]])</f>
        <v>46146</v>
      </c>
      <c r="AF60" s="42">
        <f>VLOOKUP(Tabela7[[#This Row],[Coluna1]],'[1]Análise PCP'!E:S,15,0)</f>
        <v>46003</v>
      </c>
      <c r="AG60" s="43">
        <f>VLOOKUP(Tabela7[[#This Row],[Coluna1]],'[1]Análise PCP'!E:Q,13,0)</f>
        <v>45958</v>
      </c>
      <c r="AH60" s="43">
        <f>_xlfn.XLOOKUP(Tabela7[[#This Row],[Coluna1]],'[1]Análise PCP'!$E:$E,'[1]Análise PCP'!$AB:$AB,0,0)</f>
        <v>0</v>
      </c>
      <c r="AI60" s="42">
        <f>_xlfn.XLOOKUP(Tabela7[[#This Row],[Coluna1]],'[1]Análise PCP'!$E:$E,'[1]Análise PCP'!$K:$K,0,0)</f>
        <v>45994</v>
      </c>
    </row>
    <row r="61" spans="1:35" ht="15.75" outlineLevel="1" x14ac:dyDescent="0.25">
      <c r="A61" s="133" t="s">
        <v>173</v>
      </c>
      <c r="B61" s="242" t="str">
        <f>_xlfn.XLOOKUP(Tabela7[[#This Row],[Coluna1]],'[1]Análise PCP'!$E:$E,'[1]Análise PCP'!$B:$B,0,0)</f>
        <v>ENTREGUE</v>
      </c>
      <c r="C61" s="146">
        <v>99</v>
      </c>
      <c r="D61" s="135" t="s">
        <v>174</v>
      </c>
      <c r="E61" s="157" t="s">
        <v>175</v>
      </c>
      <c r="F61" s="157" t="str">
        <f>_xlfn.XLOOKUP(Tabela7[[#This Row],[Coluna1]],'[1]Análise PCP'!$E:$E,'[1]Análise PCP'!$H:$H,0,0)</f>
        <v xml:space="preserve">GMG MAQ400S DNQ 32C SL 38/22V                     </v>
      </c>
      <c r="G61" s="168">
        <v>1</v>
      </c>
      <c r="H61" s="169" t="str">
        <f>VLOOKUP(D61,'[1]Análise PCP'!E:I,5,0)</f>
        <v>SCANIA</v>
      </c>
      <c r="I61" s="160" t="s">
        <v>34</v>
      </c>
      <c r="J61" s="160" t="s">
        <v>34</v>
      </c>
      <c r="K61" s="170" t="s">
        <v>35</v>
      </c>
      <c r="L61" s="170" t="s">
        <v>35</v>
      </c>
      <c r="M61" s="170" t="s">
        <v>35</v>
      </c>
      <c r="N61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1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1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1" s="163" t="str">
        <f>IF(COUNTIFS('[1]Lista falta SD4'!$BC:$BC,Q$1,'[1]Lista falta SD4'!$G:$G,"SEPARADO",'[1]Lista falta SD4'!$H:$H,$D61)=$G61,"OK","PEN")</f>
        <v>PEN</v>
      </c>
      <c r="R61" s="151">
        <f>COUNTIFS('[1]Lista falta SD4'!G:G,"FALTA",'[1]Lista falta SD4'!H:H,D61)</f>
        <v>0</v>
      </c>
      <c r="S61" s="152" t="e">
        <f>COUNTIFS('[1]Lista falta SD4'!G:G,"SEPARADO",'[1]Lista falta SD4'!H:H,D61)/(R61+COUNTIFS('[1]Lista falta SD4'!G:G,"SEPARADO",'[1]Lista falta SD4'!H:H,D61))</f>
        <v>#DIV/0!</v>
      </c>
      <c r="T61" s="153">
        <f>COUNTIFS('[1]Lista falta SD4'!BQ:BQ,0,'[1]Lista falta SD4'!H:H,Tabela7[[#This Row],[Coluna1]],'[1]Lista falta SD4'!G:G,"falta")</f>
        <v>0</v>
      </c>
      <c r="U61" s="17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1" s="155">
        <f>VLOOKUP(D61,'[1]Análise PCP'!E:P,12,0)</f>
        <v>340000</v>
      </c>
      <c r="W61" s="165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1" s="166">
        <f>SUMIFS('[1]Lista falta SD4'!$AS:$AS,'[1]Lista falta SD4'!$G:$G,"FALTA",'[1]Lista falta SD4'!$H:$H,Tabela7[[#This Row],[Coluna1]],'[1]Lista falta SD4'!AP:AP,"PA")</f>
        <v>0</v>
      </c>
      <c r="Y61" s="167">
        <f>SUMIFS('[1]Lista falta SD4'!AS:AS,'[1]Lista falta SD4'!$G:$G,"FALTA",'[1]Lista falta SD4'!$H:$H,Tabela7[[#This Row],[Coluna1]],'[1]Lista falta SD4'!AP:AP,"FATURADO")</f>
        <v>0</v>
      </c>
      <c r="Z61" s="54">
        <v>170383.99637499999</v>
      </c>
      <c r="AA61" s="78">
        <v>262717.49789999996</v>
      </c>
      <c r="AB61" s="99">
        <v>4</v>
      </c>
      <c r="AC61" s="143">
        <v>14</v>
      </c>
      <c r="AD61" s="40">
        <v>46083</v>
      </c>
      <c r="AE61" s="41">
        <f>IF(Tabela7[[#This Row],[PA (PG)]]="","",Tabela7[[#This Row],[TIME PROD]]+Tabela7[[#This Row],[ESTQ.]]+Tabela7[[#This Row],[PA (PG)]])</f>
        <v>46101</v>
      </c>
      <c r="AF61" s="42">
        <f>VLOOKUP(Tabela7[[#This Row],[Coluna1]],'[1]Análise PCP'!E:S,15,0)</f>
        <v>46091</v>
      </c>
      <c r="AG61" s="43">
        <f>VLOOKUP(Tabela7[[#This Row],[Coluna1]],'[1]Análise PCP'!E:Q,13,0)</f>
        <v>0</v>
      </c>
      <c r="AH61" s="43">
        <f>_xlfn.XLOOKUP(Tabela7[[#This Row],[Coluna1]],'[1]Análise PCP'!$E:$E,'[1]Análise PCP'!$AB:$AB,0,0)</f>
        <v>0</v>
      </c>
      <c r="AI61" s="42"/>
    </row>
    <row r="62" spans="1:35" outlineLevel="1" x14ac:dyDescent="0.25">
      <c r="A62" s="133" t="s">
        <v>176</v>
      </c>
      <c r="B62" s="242" t="str">
        <f>_xlfn.XLOOKUP(Tabela7[[#This Row],[Coluna1]],'[1]Análise PCP'!$E:$E,'[1]Análise PCP'!$B:$B,0,0)</f>
        <v>COMPRAS</v>
      </c>
      <c r="C62" s="134">
        <v>99</v>
      </c>
      <c r="D62" s="135" t="s">
        <v>177</v>
      </c>
      <c r="E62" s="172" t="s">
        <v>178</v>
      </c>
      <c r="F62" s="172" t="str">
        <f>_xlfn.XLOOKUP(Tabela7[[#This Row],[Coluna1]],'[1]Análise PCP'!$E:$E,'[1]Análise PCP'!$H:$H,0,0)</f>
        <v>GMG MAQ040 DINAMIQ PERKINS 60HZ SIL</v>
      </c>
      <c r="G62" s="158">
        <v>1</v>
      </c>
      <c r="H62" s="173" t="str">
        <f>VLOOKUP(D62,'[1]Análise PCP'!E:I,5,0)</f>
        <v>PERKINS</v>
      </c>
      <c r="I62" s="160" t="s">
        <v>34</v>
      </c>
      <c r="J62" s="161" t="s">
        <v>34</v>
      </c>
      <c r="K62" s="161" t="s">
        <v>34</v>
      </c>
      <c r="L62" s="174"/>
      <c r="M62" s="160" t="s">
        <v>34</v>
      </c>
      <c r="N62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2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2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2" s="163" t="str">
        <f>IF(COUNTIFS('[1]Lista falta SD4'!$BC:$BC,Q$1,'[1]Lista falta SD4'!$G:$G,"SEPARADO",'[1]Lista falta SD4'!$H:$H,$D62)=$G62,"OK","PEN")</f>
        <v>PEN</v>
      </c>
      <c r="R62" s="151">
        <f>COUNTIFS('[1]Lista falta SD4'!G:G,"FALTA",'[1]Lista falta SD4'!H:H,D62)</f>
        <v>0</v>
      </c>
      <c r="S62" s="175" t="e">
        <f>COUNTIFS('[1]Lista falta SD4'!G:G,"SEPARADO",'[1]Lista falta SD4'!H:H,D62)/(R62+COUNTIFS('[1]Lista falta SD4'!G:G,"SEPARADO",'[1]Lista falta SD4'!H:H,D62))</f>
        <v>#DIV/0!</v>
      </c>
      <c r="T62" s="153">
        <f>COUNTIFS('[1]Lista falta SD4'!BQ:BQ,0,'[1]Lista falta SD4'!H:H,Tabela7[[#This Row],[Coluna1]],'[1]Lista falta SD4'!G:G,"falta")</f>
        <v>0</v>
      </c>
      <c r="U62" s="171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2" s="176">
        <f>VLOOKUP(D62,'[1]Análise PCP'!E:P,12,0)</f>
        <v>297408.19</v>
      </c>
      <c r="W62" s="177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2" s="178">
        <f>SUMIFS('[1]Lista falta SD4'!$AS:$AS,'[1]Lista falta SD4'!$G:$G,"FALTA",'[1]Lista falta SD4'!$H:$H,Tabela7[[#This Row],[Coluna1]],'[1]Lista falta SD4'!AP:AP,"PA")</f>
        <v>0</v>
      </c>
      <c r="Y62" s="179">
        <f>SUMIFS('[1]Lista falta SD4'!AS:AS,'[1]Lista falta SD4'!$G:$G,"FALTA",'[1]Lista falta SD4'!$H:$H,Tabela7[[#This Row],[Coluna1]],'[1]Lista falta SD4'!AP:AP,"FATURADO")</f>
        <v>0</v>
      </c>
      <c r="Z62" s="54">
        <v>64229.17</v>
      </c>
      <c r="AA62" s="78">
        <v>167953.3596</v>
      </c>
      <c r="AB62" s="99">
        <v>2</v>
      </c>
      <c r="AC62" s="128">
        <v>20</v>
      </c>
      <c r="AD62" s="40">
        <v>46065</v>
      </c>
      <c r="AE62" s="144">
        <f>IF(Tabela7[[#This Row],[PA (PG)]]="","",Tabela7[[#This Row],[TIME PROD]]+Tabela7[[#This Row],[ESTQ.]]+Tabela7[[#This Row],[PA (PG)]])</f>
        <v>46087</v>
      </c>
      <c r="AF62" s="42">
        <f>VLOOKUP(Tabela7[[#This Row],[Coluna1]],'[1]Análise PCP'!E:S,15,0)</f>
        <v>46007</v>
      </c>
      <c r="AG62" s="145">
        <f>VLOOKUP(Tabela7[[#This Row],[Coluna1]],'[1]Análise PCP'!E:Q,13,0)</f>
        <v>45917</v>
      </c>
      <c r="AH62" s="145">
        <f>_xlfn.XLOOKUP(Tabela7[[#This Row],[Coluna1]],'[1]Análise PCP'!$E:$E,'[1]Análise PCP'!$AB:$AB,0,0)</f>
        <v>45947</v>
      </c>
      <c r="AI62" s="42">
        <f>_xlfn.XLOOKUP(Tabela7[[#This Row],[Coluna1]],'[1]Análise PCP'!$E:$E,'[1]Análise PCP'!$K:$K,0,0)</f>
        <v>45999</v>
      </c>
    </row>
    <row r="63" spans="1:35" outlineLevel="1" x14ac:dyDescent="0.25">
      <c r="A63" s="133" t="s">
        <v>179</v>
      </c>
      <c r="B63" s="242" t="str">
        <f>_xlfn.XLOOKUP(Tabela7[[#This Row],[Coluna1]],'[1]Análise PCP'!$E:$E,'[1]Análise PCP'!$B:$B,0,0)</f>
        <v>FATURADO</v>
      </c>
      <c r="C63" s="134">
        <v>99</v>
      </c>
      <c r="D63" s="146" t="s">
        <v>180</v>
      </c>
      <c r="E63" s="180" t="s">
        <v>181</v>
      </c>
      <c r="F63" s="180" t="str">
        <f>_xlfn.XLOOKUP(Tabela7[[#This Row],[Coluna1]],'[1]Análise PCP'!$E:$E,'[1]Análise PCP'!$H:$H,0,0)</f>
        <v>GMG MAQ060 DINAMIQ PERKINS 60HZ SIL</v>
      </c>
      <c r="G63" s="181">
        <v>1</v>
      </c>
      <c r="H63" s="49" t="str">
        <f>VLOOKUP(D63,'[1]Análise PCP'!E:I,5,0)</f>
        <v>PERKINS</v>
      </c>
      <c r="I63" s="182" t="s">
        <v>34</v>
      </c>
      <c r="J63" s="182" t="s">
        <v>34</v>
      </c>
      <c r="K63" s="183" t="s">
        <v>35</v>
      </c>
      <c r="L63" s="183" t="s">
        <v>35</v>
      </c>
      <c r="M63" s="184" t="s">
        <v>34</v>
      </c>
      <c r="N63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3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3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3" s="28" t="str">
        <f>IF(COUNTIFS('[1]Lista falta SD4'!$BC:$BC,Q$1,'[1]Lista falta SD4'!$G:$G,"SEPARADO",'[1]Lista falta SD4'!$H:$H,$D63)=$G63,"OK","PEN")</f>
        <v>PEN</v>
      </c>
      <c r="R63" s="28">
        <f>COUNTIFS('[1]Lista falta SD4'!G:G,"FALTA",'[1]Lista falta SD4'!H:H,D63)</f>
        <v>0</v>
      </c>
      <c r="S63" s="139" t="e">
        <f>COUNTIFS('[1]Lista falta SD4'!G:G,"SEPARADO",'[1]Lista falta SD4'!H:H,D63)/(R63+COUNTIFS('[1]Lista falta SD4'!G:G,"SEPARADO",'[1]Lista falta SD4'!H:H,D63))</f>
        <v>#DIV/0!</v>
      </c>
      <c r="T63" s="30">
        <f>COUNTIFS('[1]Lista falta SD4'!BQ:BQ,0,'[1]Lista falta SD4'!H:H,Tabela7[[#This Row],[Coluna1]],'[1]Lista falta SD4'!G:G,"falta")</f>
        <v>0</v>
      </c>
      <c r="U63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3" s="140">
        <f>VLOOKUP(D63,'[1]Análise PCP'!E:P,12,0)</f>
        <v>182591</v>
      </c>
      <c r="W63" s="186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3" s="187">
        <f>SUMIFS('[1]Lista falta SD4'!$AS:$AS,'[1]Lista falta SD4'!$G:$G,"FALTA",'[1]Lista falta SD4'!$H:$H,Tabela7[[#This Row],[Coluna1]],'[1]Lista falta SD4'!AP:AP,"PA")</f>
        <v>0</v>
      </c>
      <c r="Y63" s="188">
        <f>SUMIFS('[1]Lista falta SD4'!AS:AS,'[1]Lista falta SD4'!$G:$G,"FALTA",'[1]Lista falta SD4'!$H:$H,Tabela7[[#This Row],[Coluna1]],'[1]Lista falta SD4'!AP:AP,"FATURADO")</f>
        <v>0</v>
      </c>
      <c r="Z63" s="36">
        <v>2831.2799</v>
      </c>
      <c r="AA63" s="37"/>
      <c r="AB63" s="99">
        <v>4</v>
      </c>
      <c r="AD63" s="56">
        <v>46357</v>
      </c>
      <c r="AE63" s="144">
        <v>45999</v>
      </c>
      <c r="AF63" s="42">
        <f>VLOOKUP(Tabela7[[#This Row],[Coluna1]],'[1]Análise PCP'!E:S,15,0)</f>
        <v>45892</v>
      </c>
      <c r="AG63" s="145">
        <f>VLOOKUP(Tabela7[[#This Row],[Coluna1]],'[1]Análise PCP'!E:Q,13,0)</f>
        <v>45742</v>
      </c>
      <c r="AH63" s="145">
        <f>_xlfn.XLOOKUP(Tabela7[[#This Row],[Coluna1]],'[1]Análise PCP'!$E:$E,'[1]Análise PCP'!$AB:$AB,0,0)</f>
        <v>45902</v>
      </c>
      <c r="AI63" s="42">
        <f>_xlfn.XLOOKUP(Tabela7[[#This Row],[Coluna1]],'[1]Análise PCP'!$E:$E,'[1]Análise PCP'!$K:$K,0,0)</f>
        <v>45910</v>
      </c>
    </row>
    <row r="64" spans="1:35" outlineLevel="1" x14ac:dyDescent="0.25">
      <c r="A64" s="133" t="s">
        <v>182</v>
      </c>
      <c r="B64" s="242" t="str">
        <f>_xlfn.XLOOKUP(Tabela7[[#This Row],[Coluna1]],'[1]Análise PCP'!$E:$E,'[1]Análise PCP'!$B:$B,0,0)</f>
        <v>FATURADO</v>
      </c>
      <c r="C64" s="146">
        <v>99</v>
      </c>
      <c r="D64" s="146" t="s">
        <v>183</v>
      </c>
      <c r="E64" s="189" t="s">
        <v>184</v>
      </c>
      <c r="F64" s="189" t="str">
        <f>_xlfn.XLOOKUP(Tabela7[[#This Row],[Coluna1]],'[1]Análise PCP'!$E:$E,'[1]Análise PCP'!$H:$H,0,0)</f>
        <v xml:space="preserve">GMG MAQ100P DNQ DSE AB 22/12V                     </v>
      </c>
      <c r="G64" s="146">
        <v>1</v>
      </c>
      <c r="H64" s="25" t="str">
        <f>VLOOKUP(D64,'[1]Análise PCP'!E:I,5,0)</f>
        <v>PERKINS</v>
      </c>
      <c r="I64" s="182" t="s">
        <v>34</v>
      </c>
      <c r="J64" s="182" t="s">
        <v>34</v>
      </c>
      <c r="K64" s="97" t="s">
        <v>35</v>
      </c>
      <c r="L64" s="97" t="s">
        <v>35</v>
      </c>
      <c r="M64" s="190" t="s">
        <v>34</v>
      </c>
      <c r="N64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4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4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4" s="28" t="s">
        <v>35</v>
      </c>
      <c r="R64" s="28">
        <f>COUNTIFS('[1]Lista falta SD4'!G:G,"FALTA",'[1]Lista falta SD4'!H:H,D64)</f>
        <v>0</v>
      </c>
      <c r="S64" s="139" t="e">
        <f>COUNTIFS('[1]Lista falta SD4'!G:G,"SEPARADO",'[1]Lista falta SD4'!H:H,D64)/(R64+COUNTIFS('[1]Lista falta SD4'!G:G,"SEPARADO",'[1]Lista falta SD4'!H:H,D64))</f>
        <v>#DIV/0!</v>
      </c>
      <c r="T64" s="30">
        <f>COUNTIFS('[1]Lista falta SD4'!BQ:BQ,0,'[1]Lista falta SD4'!H:H,Tabela7[[#This Row],[Coluna1]],'[1]Lista falta SD4'!G:G,"falta")</f>
        <v>0</v>
      </c>
      <c r="U64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4" s="140">
        <f>VLOOKUP(D64,'[1]Análise PCP'!E:P,12,0)</f>
        <v>148862.01</v>
      </c>
      <c r="W64" s="186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4" s="187">
        <f>SUMIFS('[1]Lista falta SD4'!$AS:$AS,'[1]Lista falta SD4'!$G:$G,"FALTA",'[1]Lista falta SD4'!$H:$H,Tabela7[[#This Row],[Coluna1]],'[1]Lista falta SD4'!AP:AP,"PA")</f>
        <v>0</v>
      </c>
      <c r="Y64" s="188">
        <f>SUMIFS('[1]Lista falta SD4'!AS:AS,'[1]Lista falta SD4'!$G:$G,"FALTA",'[1]Lista falta SD4'!$H:$H,Tabela7[[#This Row],[Coluna1]],'[1]Lista falta SD4'!AP:AP,"FATURADO")</f>
        <v>0</v>
      </c>
      <c r="Z64" s="36">
        <v>18390.79</v>
      </c>
      <c r="AA64" s="37"/>
      <c r="AB64" s="99">
        <v>2</v>
      </c>
      <c r="AD64" s="56">
        <v>46357</v>
      </c>
      <c r="AE64" s="144">
        <v>46000</v>
      </c>
      <c r="AF64" s="42">
        <f>VLOOKUP(Tabela7[[#This Row],[Coluna1]],'[1]Análise PCP'!E:S,15,0)</f>
        <v>45921</v>
      </c>
      <c r="AG64" s="145">
        <f>VLOOKUP(Tabela7[[#This Row],[Coluna1]],'[1]Análise PCP'!E:Q,13,0)</f>
        <v>45831</v>
      </c>
      <c r="AH64" s="145">
        <f>_xlfn.XLOOKUP(Tabela7[[#This Row],[Coluna1]],'[1]Análise PCP'!$E:$E,'[1]Análise PCP'!$AB:$AB,0,0)</f>
        <v>45911</v>
      </c>
      <c r="AI64" s="42">
        <f>_xlfn.XLOOKUP(Tabela7[[#This Row],[Coluna1]],'[1]Análise PCP'!$E:$E,'[1]Análise PCP'!$K:$K,0,0)</f>
        <v>45918</v>
      </c>
    </row>
    <row r="65" spans="1:35" outlineLevel="1" x14ac:dyDescent="0.25">
      <c r="A65" s="133" t="s">
        <v>114</v>
      </c>
      <c r="B65" s="242" t="str">
        <f>_xlfn.XLOOKUP(Tabela7[[#This Row],[Coluna1]],'[1]Análise PCP'!$E:$E,'[1]Análise PCP'!$B:$B,0,0)</f>
        <v>FATURADO</v>
      </c>
      <c r="C65" s="146">
        <v>99</v>
      </c>
      <c r="D65" s="146" t="s">
        <v>185</v>
      </c>
      <c r="E65" s="180" t="s">
        <v>186</v>
      </c>
      <c r="F65" s="180" t="str">
        <f>_xlfn.XLOOKUP(Tabela7[[#This Row],[Coluna1]],'[1]Análise PCP'!$E:$E,'[1]Análise PCP'!$H:$H,0,0)</f>
        <v xml:space="preserve">GMG MAQ330V DNQ DSE AB 22/12V                     </v>
      </c>
      <c r="G65" s="181">
        <v>1</v>
      </c>
      <c r="H65" s="74" t="str">
        <f>VLOOKUP(D65,'[1]Análise PCP'!E:I,5,0)</f>
        <v>VOLVO</v>
      </c>
      <c r="I65" s="97" t="s">
        <v>34</v>
      </c>
      <c r="J65" s="182" t="s">
        <v>34</v>
      </c>
      <c r="K65" s="191" t="s">
        <v>35</v>
      </c>
      <c r="L65" s="183" t="s">
        <v>187</v>
      </c>
      <c r="M65" s="97" t="s">
        <v>34</v>
      </c>
      <c r="N65" s="26">
        <f>IF(COUNTIFS([1]!Tabela3[CADASTRO],Tabela7[[#Headers],[MOTOR]],[1]!Tabela3[PV],Tabela7[[#This Row],[Coluna1]],[1]!Tabela3[STATUS PCP/ALMOX],"SEPARADO")=Tabela7[[#This Row],[QTD]],"OK",SUMIFS('[1]Lista falta SD4'!$AS:$AS,'[1]Lista falta SD4'!$BA:$BA,Tabela7[[#Headers],[MOTOR]],'[1]Lista falta SD4'!$G:$G,"FALTA",'[1]Lista falta SD4'!$H:$H,Tabela7[[#This Row],[Coluna1]]))</f>
        <v>0</v>
      </c>
      <c r="O65" s="26">
        <f>IF(COUNTIFS([1]!Tabela3[CADASTRO],Tabela7[[#Headers],[ALTERNADOR]],[1]!Tabela3[PV],Tabela7[[#This Row],[Coluna1]],[1]!Tabela3[STATUS PCP/ALMOX],"SEPARADO")=Tabela7[[#This Row],[QTD]],"OK",SUMIFS('[1]Lista falta SD4'!$AS:$AS,'[1]Lista falta SD4'!$BA:$BA,Tabela7[[#Headers],[ALTERNADOR]],'[1]Lista falta SD4'!$G:$G,"FALTA",'[1]Lista falta SD4'!$H:$H,Tabela7[[#This Row],[Coluna1]]))</f>
        <v>0</v>
      </c>
      <c r="P65" s="26">
        <f>IF(COUNTIFS([1]!Tabela3[CADASTRO],Tabela7[[#Headers],[BASE]],[1]!Tabela3[PV],Tabela7[[#This Row],[Coluna1]],[1]!Tabela3[STATUS PCP/ALMOX],"SEPARADO")=Tabela7[[#This Row],[QTD]],"OK",SUMIFS('[1]Lista falta SD4'!$AS:$AS,'[1]Lista falta SD4'!$BA:$BA,Tabela7[[#Headers],[BASE]],'[1]Lista falta SD4'!$G:$G,"FALTA",'[1]Lista falta SD4'!$H:$H,Tabela7[[#This Row],[Coluna1]]))</f>
        <v>0</v>
      </c>
      <c r="Q65" s="192" t="s">
        <v>35</v>
      </c>
      <c r="R65" s="28">
        <f>COUNTIFS('[1]Lista falta SD4'!G:G,"FALTA",'[1]Lista falta SD4'!H:H,D65)</f>
        <v>0</v>
      </c>
      <c r="S65" s="139" t="e">
        <f>COUNTIFS('[1]Lista falta SD4'!G:G,"SEPARADO",'[1]Lista falta SD4'!H:H,D65)/(R65+COUNTIFS('[1]Lista falta SD4'!G:G,"SEPARADO",'[1]Lista falta SD4'!H:H,D65))</f>
        <v>#DIV/0!</v>
      </c>
      <c r="T65" s="193">
        <f>COUNTIFS('[1]Lista falta SD4'!BQ:BQ,0,'[1]Lista falta SD4'!H:H,Tabela7[[#This Row],[Coluna1]],'[1]Lista falta SD4'!G:G,"falta")</f>
        <v>0</v>
      </c>
      <c r="U65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5" s="140">
        <f>VLOOKUP(D65,'[1]Análise PCP'!E:P,12,0)</f>
        <v>521929.93</v>
      </c>
      <c r="W65" s="186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5" s="187">
        <f>SUMIFS('[1]Lista falta SD4'!$AS:$AS,'[1]Lista falta SD4'!$G:$G,"FALTA",'[1]Lista falta SD4'!$H:$H,Tabela7[[#This Row],[Coluna1]],'[1]Lista falta SD4'!AP:AP,"PA")</f>
        <v>0</v>
      </c>
      <c r="Y65" s="188">
        <f>SUMIFS('[1]Lista falta SD4'!AS:AS,'[1]Lista falta SD4'!$G:$G,"FALTA",'[1]Lista falta SD4'!$H:$H,Tabela7[[#This Row],[Coluna1]],'[1]Lista falta SD4'!AP:AP,"FATURADO")</f>
        <v>0</v>
      </c>
      <c r="Z65" s="194">
        <v>0</v>
      </c>
      <c r="AA65" s="37"/>
      <c r="AB65" s="99">
        <v>5</v>
      </c>
      <c r="AD65" s="56">
        <v>46357</v>
      </c>
      <c r="AE65" s="144">
        <v>46007</v>
      </c>
      <c r="AF65" s="42">
        <f>VLOOKUP(Tabela7[[#This Row],[Coluna1]],'[1]Análise PCP'!E:S,15,0)</f>
        <v>45892</v>
      </c>
      <c r="AG65" s="145">
        <f>VLOOKUP(Tabela7[[#This Row],[Coluna1]],'[1]Análise PCP'!E:Q,13,0)</f>
        <v>45742</v>
      </c>
      <c r="AH65" s="145">
        <f>_xlfn.XLOOKUP(Tabela7[[#This Row],[Coluna1]],'[1]Análise PCP'!$E:$E,'[1]Análise PCP'!$AB:$AB,0,0)</f>
        <v>45888</v>
      </c>
      <c r="AI65" s="42"/>
    </row>
    <row r="66" spans="1:35" outlineLevel="1" x14ac:dyDescent="0.25">
      <c r="A66" s="133" t="s">
        <v>188</v>
      </c>
      <c r="B66" s="242" t="str">
        <f>_xlfn.XLOOKUP(Tabela7[[#This Row],[Coluna1]],'[1]Análise PCP'!$E:$E,'[1]Análise PCP'!$B:$B,0,0)</f>
        <v>FATURADO</v>
      </c>
      <c r="C66" s="146">
        <v>99</v>
      </c>
      <c r="D66" s="146" t="s">
        <v>189</v>
      </c>
      <c r="E66" s="189" t="s">
        <v>190</v>
      </c>
      <c r="F66" s="189" t="str">
        <f>_xlfn.XLOOKUP(Tabela7[[#This Row],[Coluna1]],'[1]Análise PCP'!$E:$E,'[1]Análise PCP'!$H:$H,0,0)</f>
        <v>GMG MAQ075 DNQ 22C SIL 38/22V</v>
      </c>
      <c r="G66" s="146">
        <v>1</v>
      </c>
      <c r="H66" s="68" t="str">
        <f>VLOOKUP(D66,'[1]Análise PCP'!E:I,5,0)</f>
        <v>PERKINS</v>
      </c>
      <c r="J66" s="182"/>
      <c r="L66" s="183"/>
      <c r="N66" s="28"/>
      <c r="O66" s="195"/>
      <c r="P66" s="28"/>
      <c r="Q66" s="192" t="str">
        <f>IF(COUNTIFS('[1]Lista falta SD4'!$BC:$BC,Q$1,'[1]Lista falta SD4'!$G:$G,"SEPARADO",'[1]Lista falta SD4'!$H:$H,$D66)=$G66,"OK","PEN")</f>
        <v>PEN</v>
      </c>
      <c r="R66" s="28">
        <f>COUNTIFS('[1]Lista falta SD4'!G:G,"FALTA",'[1]Lista falta SD4'!H:H,D66)</f>
        <v>0</v>
      </c>
      <c r="S66" s="139" t="e">
        <f>COUNTIFS('[1]Lista falta SD4'!G:G,"SEPARADO",'[1]Lista falta SD4'!H:H,D66)/(R66+COUNTIFS('[1]Lista falta SD4'!G:G,"SEPARADO",'[1]Lista falta SD4'!H:H,D66))</f>
        <v>#DIV/0!</v>
      </c>
      <c r="T66" s="193">
        <f>COUNTIFS('[1]Lista falta SD4'!BQ:BQ,0,'[1]Lista falta SD4'!H:H,Tabela7[[#This Row],[Coluna1]],'[1]Lista falta SD4'!G:G,"falta")</f>
        <v>0</v>
      </c>
      <c r="U66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6" s="140">
        <f>VLOOKUP(D66,'[1]Análise PCP'!E:P,12,0)</f>
        <v>80700</v>
      </c>
      <c r="W66" s="186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6" s="187">
        <f>SUMIFS('[1]Lista falta SD4'!$AS:$AS,'[1]Lista falta SD4'!$G:$G,"FALTA",'[1]Lista falta SD4'!$H:$H,Tabela7[[#This Row],[Coluna1]],'[1]Lista falta SD4'!AP:AP,"PA")</f>
        <v>0</v>
      </c>
      <c r="Y66" s="188">
        <f>SUMIFS('[1]Lista falta SD4'!AS:AS,'[1]Lista falta SD4'!$G:$G,"FALTA",'[1]Lista falta SD4'!$H:$H,Tabela7[[#This Row],[Coluna1]],'[1]Lista falta SD4'!AP:AP,"FATURADO")</f>
        <v>0</v>
      </c>
      <c r="Z66" s="194">
        <v>556.44000000000005</v>
      </c>
      <c r="AA66" s="37"/>
      <c r="AB66" s="99">
        <v>1</v>
      </c>
      <c r="AC66" s="143">
        <v>0</v>
      </c>
      <c r="AD66" s="56">
        <v>46002</v>
      </c>
      <c r="AE66" s="144">
        <v>46003</v>
      </c>
      <c r="AF66" s="42">
        <f>VLOOKUP(Tabela7[[#This Row],[Coluna1]],'[1]Análise PCP'!E:S,15,0)</f>
        <v>0</v>
      </c>
      <c r="AG66" s="145">
        <f>VLOOKUP(Tabela7[[#This Row],[Coluna1]],'[1]Análise PCP'!E:Q,13,0)</f>
        <v>0</v>
      </c>
      <c r="AH66" s="145">
        <f>_xlfn.XLOOKUP(Tabela7[[#This Row],[Coluna1]],'[1]Análise PCP'!$E:$E,'[1]Análise PCP'!$AB:$AB,0,0)</f>
        <v>0</v>
      </c>
      <c r="AI66" s="42"/>
    </row>
    <row r="67" spans="1:35" outlineLevel="1" x14ac:dyDescent="0.25">
      <c r="A67" s="133" t="s">
        <v>31</v>
      </c>
      <c r="B67" s="242" t="str">
        <f>_xlfn.XLOOKUP(Tabela7[[#This Row],[Coluna1]],'[1]Análise PCP'!$E:$E,'[1]Análise PCP'!$B:$B,0,0)</f>
        <v>FATURADO</v>
      </c>
      <c r="C67" s="146">
        <v>99</v>
      </c>
      <c r="D67" s="171" t="s">
        <v>191</v>
      </c>
      <c r="E67" s="196" t="s">
        <v>192</v>
      </c>
      <c r="F67" s="196" t="str">
        <f>_xlfn.XLOOKUP(Tabela7[[#This Row],[Coluna1]],'[1]Análise PCP'!$E:$E,'[1]Análise PCP'!$H:$H,0,0)</f>
        <v>GMG MAQ450 DINAMIQ VOLVO 60HZ ABR</v>
      </c>
      <c r="G67" s="171">
        <v>1</v>
      </c>
      <c r="H67" s="74" t="str">
        <f>VLOOKUP(D67,'[1]Análise PCP'!E:I,5,0)</f>
        <v>VOLVO</v>
      </c>
      <c r="I67" s="97" t="s">
        <v>34</v>
      </c>
      <c r="J67" s="182" t="s">
        <v>34</v>
      </c>
      <c r="K67" s="97" t="s">
        <v>35</v>
      </c>
      <c r="L67" s="183" t="s">
        <v>187</v>
      </c>
      <c r="M67" s="97" t="s">
        <v>34</v>
      </c>
      <c r="N67" s="28" t="str">
        <f>IF(COUNTIFS('[1]Lista falta SD4'!$BC:$BC,N$1,'[1]Lista falta SD4'!$G:$G,"SEPARADO",'[1]Lista falta SD4'!$H:$H,$D67)=$G67,"OK","PEN")</f>
        <v>PEN</v>
      </c>
      <c r="O67" s="195" t="str">
        <f>IF(COUNTIFS('[1]Lista falta SD4'!$BC:$BC,O$1,'[1]Lista falta SD4'!$G:$G,"SEPARADO",'[1]Lista falta SD4'!$H:$H,$D67)=$G67,"OK","PEN")</f>
        <v>PEN</v>
      </c>
      <c r="P67" s="28" t="str">
        <f>IF(COUNTIFS('[1]Lista falta SD4'!$BC:$BC,P$1,'[1]Lista falta SD4'!$G:$G,"SEPARADO",'[1]Lista falta SD4'!$H:$H,$D67)=$G67,"OK","PEN")</f>
        <v>PEN</v>
      </c>
      <c r="Q67" s="28" t="s">
        <v>35</v>
      </c>
      <c r="R67" s="28">
        <f>COUNTIFS('[1]Lista falta SD4'!G:G,"FALTA",'[1]Lista falta SD4'!H:H,D67)</f>
        <v>0</v>
      </c>
      <c r="S67" s="139" t="e">
        <f>COUNTIFS('[1]Lista falta SD4'!G:G,"SEPARADO",'[1]Lista falta SD4'!H:H,D67)/(R67+COUNTIFS('[1]Lista falta SD4'!G:G,"SEPARADO",'[1]Lista falta SD4'!H:H,D67))</f>
        <v>#DIV/0!</v>
      </c>
      <c r="T67" s="30">
        <f>COUNTIFS('[1]Lista falta SD4'!BQ:BQ,0,'[1]Lista falta SD4'!H:H,Tabela7[[#This Row],[Coluna1]],'[1]Lista falta SD4'!G:G,"falta")</f>
        <v>0</v>
      </c>
      <c r="U67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7" s="140">
        <f>VLOOKUP(D67,'[1]Análise PCP'!E:P,12,0)</f>
        <v>584839.1</v>
      </c>
      <c r="W67" s="186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7" s="187">
        <f>SUMIFS('[1]Lista falta SD4'!$AS:$AS,'[1]Lista falta SD4'!$G:$G,"FALTA",'[1]Lista falta SD4'!$H:$H,Tabela7[[#This Row],[Coluna1]],'[1]Lista falta SD4'!AP:AP,"PA")</f>
        <v>0</v>
      </c>
      <c r="Y67" s="188">
        <f>SUMIFS('[1]Lista falta SD4'!AS:AS,'[1]Lista falta SD4'!$G:$G,"FALTA",'[1]Lista falta SD4'!$H:$H,Tabela7[[#This Row],[Coluna1]],'[1]Lista falta SD4'!AP:AP,"FATURADO")</f>
        <v>0</v>
      </c>
      <c r="Z67" s="36">
        <v>152777.894</v>
      </c>
      <c r="AA67" s="37"/>
      <c r="AB67" s="99">
        <v>5</v>
      </c>
      <c r="AD67" s="197">
        <v>46357</v>
      </c>
      <c r="AE67" s="144">
        <v>46008</v>
      </c>
      <c r="AF67" s="42">
        <f>VLOOKUP(Tabela7[[#This Row],[Coluna1]],'[1]Análise PCP'!E:S,15,0)</f>
        <v>45976</v>
      </c>
      <c r="AG67" s="145">
        <f>VLOOKUP(Tabela7[[#This Row],[Coluna1]],'[1]Análise PCP'!E:Q,13,0)</f>
        <v>45873</v>
      </c>
      <c r="AH67" s="145">
        <f>_xlfn.XLOOKUP(Tabela7[[#This Row],[Coluna1]],'[1]Análise PCP'!$E:$E,'[1]Análise PCP'!$AB:$AB,0,0)</f>
        <v>0</v>
      </c>
      <c r="AI67" s="42">
        <f>_xlfn.XLOOKUP(Tabela7[[#This Row],[Coluna1]],'[1]Análise PCP'!$E:$E,'[1]Análise PCP'!$K:$K,0,0)</f>
        <v>45973</v>
      </c>
    </row>
    <row r="68" spans="1:35" outlineLevel="1" x14ac:dyDescent="0.25">
      <c r="A68" s="133" t="s">
        <v>193</v>
      </c>
      <c r="B68" s="242" t="str">
        <f>_xlfn.XLOOKUP(Tabela7[[#This Row],[Coluna1]],'[1]Análise PCP'!$E:$E,'[1]Análise PCP'!$B:$B,0,0)</f>
        <v>FATURADO</v>
      </c>
      <c r="C68" s="146">
        <v>99</v>
      </c>
      <c r="D68" s="198" t="s">
        <v>194</v>
      </c>
      <c r="E68" s="199" t="s">
        <v>195</v>
      </c>
      <c r="F68" s="199" t="str">
        <f>_xlfn.XLOOKUP(Tabela7[[#This Row],[Coluna1]],'[1]Análise PCP'!$E:$E,'[1]Análise PCP'!$H:$H,0,0)</f>
        <v>PAINEL KCPKTA PTTA 1250A</v>
      </c>
      <c r="G68" s="171">
        <v>1</v>
      </c>
      <c r="H68" s="68" t="s">
        <v>9</v>
      </c>
      <c r="J68" s="182"/>
      <c r="N68" s="28"/>
      <c r="O68" s="195"/>
      <c r="P68" s="28"/>
      <c r="Q68" s="192" t="str">
        <f>IF(COUNTIFS('[1]Lista falta SD4'!$BC:$BC,Q$1,'[1]Lista falta SD4'!$G:$G,"SEPARADO",'[1]Lista falta SD4'!$H:$H,$D68)=$G68,"OK","PEN")</f>
        <v>PEN</v>
      </c>
      <c r="R68" s="28">
        <f>COUNTIFS('[1]Lista falta SD4'!G:G,"FALTA",'[1]Lista falta SD4'!H:H,D68)</f>
        <v>0</v>
      </c>
      <c r="S68" s="139" t="e">
        <f>COUNTIFS('[1]Lista falta SD4'!G:G,"SEPARADO",'[1]Lista falta SD4'!H:H,D68)/(R68+COUNTIFS('[1]Lista falta SD4'!G:G,"SEPARADO",'[1]Lista falta SD4'!H:H,D68))</f>
        <v>#DIV/0!</v>
      </c>
      <c r="T68" s="193">
        <f>COUNTIFS('[1]Lista falta SD4'!BQ:BQ,0,'[1]Lista falta SD4'!H:H,Tabela7[[#This Row],[Coluna1]],'[1]Lista falta SD4'!G:G,"falta")</f>
        <v>0</v>
      </c>
      <c r="U68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8" s="140">
        <f>VLOOKUP(D68,'[1]Análise PCP'!E:P,12,0)</f>
        <v>220760.9</v>
      </c>
      <c r="W68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8" s="201">
        <f>SUMIFS('[1]Lista falta SD4'!$AS:$AS,'[1]Lista falta SD4'!$G:$G,"FALTA",'[1]Lista falta SD4'!$H:$H,Tabela7[[#This Row],[Coluna1]],'[1]Lista falta SD4'!AP:AP,"PA")</f>
        <v>0</v>
      </c>
      <c r="Y68" s="202">
        <f>SUMIFS('[1]Lista falta SD4'!AS:AS,'[1]Lista falta SD4'!$G:$G,"FALTA",'[1]Lista falta SD4'!$H:$H,Tabela7[[#This Row],[Coluna1]],'[1]Lista falta SD4'!AP:AP,"FATURADO")</f>
        <v>0</v>
      </c>
      <c r="Z68" s="194">
        <v>153777.54999999999</v>
      </c>
      <c r="AA68" s="37">
        <v>0</v>
      </c>
      <c r="AB68" s="99">
        <f>VLOOKUP(Tabela7[[#This Row],[Coluna1]],'[1]Análise PCP'!E:L,8,0)</f>
        <v>0</v>
      </c>
      <c r="AC68" s="143">
        <v>9</v>
      </c>
      <c r="AD68" s="203">
        <v>46034</v>
      </c>
      <c r="AE68" s="144">
        <f>IF(Tabela7[[#This Row],[PA (PG)]]="","",Tabela7[[#This Row],[TIME PROD]]+Tabela7[[#This Row],[ESTQ.]]+Tabela7[[#This Row],[PA (PG)]])</f>
        <v>46043</v>
      </c>
      <c r="AF68" s="42">
        <f>VLOOKUP(Tabela7[[#This Row],[Coluna1]],'[1]Análise PCP'!E:S,15,0)</f>
        <v>46068</v>
      </c>
      <c r="AG68" s="145">
        <f>VLOOKUP(Tabela7[[#This Row],[Coluna1]],'[1]Análise PCP'!E:Q,13,0)</f>
        <v>46007</v>
      </c>
      <c r="AH68" s="145">
        <f>_xlfn.XLOOKUP(Tabela7[[#This Row],[Coluna1]],'[1]Análise PCP'!$E:$E,'[1]Análise PCP'!$AB:$AB,0,0)</f>
        <v>0</v>
      </c>
      <c r="AI68" s="42"/>
    </row>
    <row r="69" spans="1:35" outlineLevel="1" x14ac:dyDescent="0.25">
      <c r="A69" s="133" t="s">
        <v>196</v>
      </c>
      <c r="B69" s="242" t="str">
        <f>_xlfn.XLOOKUP(Tabela7[[#This Row],[Coluna1]],'[1]Análise PCP'!$E:$E,'[1]Análise PCP'!$B:$B,0,0)</f>
        <v>FATURADO</v>
      </c>
      <c r="C69" s="146">
        <v>99</v>
      </c>
      <c r="D69" s="198" t="s">
        <v>197</v>
      </c>
      <c r="E69" s="204" t="s">
        <v>198</v>
      </c>
      <c r="F69" s="204" t="str">
        <f>_xlfn.XLOOKUP(Tabela7[[#This Row],[Coluna1]],'[1]Análise PCP'!$E:$E,'[1]Análise PCP'!$H:$H,0,0)</f>
        <v>AUTOMAÇÃO QC</v>
      </c>
      <c r="G69" s="205">
        <v>1</v>
      </c>
      <c r="H69" s="108" t="str">
        <f>VLOOKUP(D69,'[1]Análise PCP'!E:I,5,0)</f>
        <v>QC</v>
      </c>
      <c r="I69" s="97" t="s">
        <v>35</v>
      </c>
      <c r="J69" s="206" t="s">
        <v>199</v>
      </c>
      <c r="K69" s="206"/>
      <c r="L69" s="206" t="s">
        <v>200</v>
      </c>
      <c r="M69" s="206"/>
      <c r="N69" s="207"/>
      <c r="O69" s="208"/>
      <c r="P69" s="207"/>
      <c r="Q69" s="192" t="s">
        <v>35</v>
      </c>
      <c r="R69" s="28">
        <f>COUNTIFS('[1]Lista falta SD4'!G:G,"FALTA",'[1]Lista falta SD4'!H:H,D69)</f>
        <v>0</v>
      </c>
      <c r="S69" s="139" t="e">
        <f>COUNTIFS('[1]Lista falta SD4'!G:G,"SEPARADO",'[1]Lista falta SD4'!H:H,D69)/(R69+COUNTIFS('[1]Lista falta SD4'!G:G,"SEPARADO",'[1]Lista falta SD4'!H:H,D69))</f>
        <v>#DIV/0!</v>
      </c>
      <c r="T69" s="193">
        <f>COUNTIFS('[1]Lista falta SD4'!BQ:BQ,0,'[1]Lista falta SD4'!H:H,Tabela7[[#This Row],[Coluna1]],'[1]Lista falta SD4'!G:G,"falta")</f>
        <v>0</v>
      </c>
      <c r="U69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69" s="140">
        <v>150000</v>
      </c>
      <c r="W69" s="209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69" s="166">
        <f>SUMIFS('[1]Lista falta SD4'!$AS:$AS,'[1]Lista falta SD4'!$G:$G,"FALTA",'[1]Lista falta SD4'!$H:$H,Tabela7[[#This Row],[Coluna1]],'[1]Lista falta SD4'!AP:AP,"PA")</f>
        <v>0</v>
      </c>
      <c r="Y69" s="167">
        <f>SUMIFS('[1]Lista falta SD4'!AS:AS,'[1]Lista falta SD4'!$G:$G,"FALTA",'[1]Lista falta SD4'!$H:$H,Tabela7[[#This Row],[Coluna1]],'[1]Lista falta SD4'!AP:AP,"FATURADO")</f>
        <v>0</v>
      </c>
      <c r="Z69" s="194">
        <v>89282.334000000003</v>
      </c>
      <c r="AA69" s="37">
        <v>96100.22199999998</v>
      </c>
      <c r="AB69" s="99">
        <v>3</v>
      </c>
      <c r="AC69" s="143">
        <v>15</v>
      </c>
      <c r="AD69" s="203">
        <v>46032</v>
      </c>
      <c r="AE69" s="144">
        <f>IF(Tabela7[[#This Row],[PA (PG)]]="","",Tabela7[[#This Row],[TIME PROD]]+Tabela7[[#This Row],[ESTQ.]]+Tabela7[[#This Row],[PA (PG)]])</f>
        <v>46050</v>
      </c>
      <c r="AF69" s="42">
        <f>VLOOKUP(Tabela7[[#This Row],[Coluna1]],'[1]Análise PCP'!E:S,15,0)</f>
        <v>45986</v>
      </c>
      <c r="AG69" s="145">
        <f>VLOOKUP(Tabela7[[#This Row],[Coluna1]],'[1]Análise PCP'!E:Q,13,0)</f>
        <v>45926</v>
      </c>
      <c r="AH69" s="145">
        <f>_xlfn.XLOOKUP(Tabela7[[#This Row],[Coluna1]],'[1]Análise PCP'!$E:$E,'[1]Análise PCP'!$AB:$AB,0,0)</f>
        <v>45964</v>
      </c>
      <c r="AI69" s="42">
        <f>_xlfn.XLOOKUP(Tabela7[[#This Row],[Coluna1]],'[1]Análise PCP'!$E:$E,'[1]Análise PCP'!$K:$K,0,0)</f>
        <v>45986</v>
      </c>
    </row>
    <row r="70" spans="1:35" outlineLevel="1" x14ac:dyDescent="0.25">
      <c r="A70" s="133" t="s">
        <v>201</v>
      </c>
      <c r="B70" s="242" t="str">
        <f>_xlfn.XLOOKUP(Tabela7[[#This Row],[Coluna1]],'[1]Análise PCP'!$E:$E,'[1]Análise PCP'!$B:$B,0,0)</f>
        <v>FATURADO</v>
      </c>
      <c r="C70" s="31">
        <v>99</v>
      </c>
      <c r="D70" s="171" t="s">
        <v>202</v>
      </c>
      <c r="E70" s="199" t="s">
        <v>203</v>
      </c>
      <c r="F70" s="199" t="str">
        <f>_xlfn.XLOOKUP(Tabela7[[#This Row],[Coluna1]],'[1]Análise PCP'!$E:$E,'[1]Análise PCP'!$H:$H,0,0)</f>
        <v>GMG MAQ100 DINAMIQ PERKINS 60HZ SI</v>
      </c>
      <c r="G70" s="171">
        <v>1</v>
      </c>
      <c r="H70" s="68" t="str">
        <f>VLOOKUP(D70,'[1]Análise PCP'!E:I,5,0)</f>
        <v>PERKINS</v>
      </c>
      <c r="I70" s="97" t="s">
        <v>34</v>
      </c>
      <c r="J70" s="182" t="s">
        <v>34</v>
      </c>
      <c r="K70" s="97" t="s">
        <v>35</v>
      </c>
      <c r="L70" s="97" t="s">
        <v>35</v>
      </c>
      <c r="M70" s="97" t="s">
        <v>34</v>
      </c>
      <c r="N70" s="28" t="str">
        <f>IF(COUNTIFS('[1]Lista falta SD4'!$BC:$BC,N$1,'[1]Lista falta SD4'!$G:$G,"SEPARADO",'[1]Lista falta SD4'!$H:$H,$D70)=$G70,"OK","PEN")</f>
        <v>PEN</v>
      </c>
      <c r="O70" s="195" t="str">
        <f>IF(COUNTIFS('[1]Lista falta SD4'!$BC:$BC,O$1,'[1]Lista falta SD4'!$G:$G,"SEPARADO",'[1]Lista falta SD4'!$H:$H,$D70)=$G70,"OK","PEN")</f>
        <v>PEN</v>
      </c>
      <c r="P70" s="28" t="str">
        <f>IF(COUNTIFS('[1]Lista falta SD4'!$BC:$BC,P$1,'[1]Lista falta SD4'!$G:$G,"SEPARADO",'[1]Lista falta SD4'!$H:$H,$D70)=$G70,"OK","PEN")</f>
        <v>PEN</v>
      </c>
      <c r="Q70" s="192" t="str">
        <f>IF(COUNTIFS('[1]Lista falta SD4'!$BC:$BC,Q$1,'[1]Lista falta SD4'!$G:$G,"SEPARADO",'[1]Lista falta SD4'!$H:$H,$D70)=$G70,"OK","PEN")</f>
        <v>PEN</v>
      </c>
      <c r="R70" s="28">
        <f>COUNTIFS('[1]Lista falta SD4'!G:G,"FALTA",'[1]Lista falta SD4'!H:H,D70)</f>
        <v>0</v>
      </c>
      <c r="S70" s="139" t="e">
        <f>COUNTIFS('[1]Lista falta SD4'!G:G,"SEPARADO",'[1]Lista falta SD4'!H:H,D70)/(R70+COUNTIFS('[1]Lista falta SD4'!G:G,"SEPARADO",'[1]Lista falta SD4'!H:H,D70))</f>
        <v>#DIV/0!</v>
      </c>
      <c r="T70" s="193">
        <f>COUNTIFS('[1]Lista falta SD4'!BQ:BQ,0,'[1]Lista falta SD4'!H:H,Tabela7[[#This Row],[Coluna1]],'[1]Lista falta SD4'!G:G,"falta")</f>
        <v>0</v>
      </c>
      <c r="U70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0" s="140">
        <f>VLOOKUP(D70,'[1]Análise PCP'!E:P,12,0)</f>
        <v>126300</v>
      </c>
      <c r="W70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0" s="201">
        <f>SUMIFS('[1]Lista falta SD4'!$AS:$AS,'[1]Lista falta SD4'!$G:$G,"FALTA",'[1]Lista falta SD4'!$H:$H,Tabela7[[#This Row],[Coluna1]],'[1]Lista falta SD4'!AP:AP,"PA")</f>
        <v>0</v>
      </c>
      <c r="Y70" s="202">
        <f>SUMIFS('[1]Lista falta SD4'!AS:AS,'[1]Lista falta SD4'!$G:$G,"FALTA",'[1]Lista falta SD4'!$H:$H,Tabela7[[#This Row],[Coluna1]],'[1]Lista falta SD4'!AP:AP,"FATURADO")</f>
        <v>0</v>
      </c>
      <c r="Z70" s="210">
        <f>SUMIFS('[1]Lista falta SD4'!$AU:$AU,'[1]Lista falta SD4'!$H:$H,Tabela7[[#This Row],[Coluna1]],'[1]Lista falta SD4'!$AR:$AR,"PAGO")</f>
        <v>0</v>
      </c>
      <c r="AA70" s="37">
        <v>29115.890000000003</v>
      </c>
      <c r="AB70" s="99">
        <v>6</v>
      </c>
      <c r="AC70" s="143">
        <v>24</v>
      </c>
      <c r="AD70" s="203">
        <v>46029</v>
      </c>
      <c r="AE70" s="144">
        <f>IF(Tabela7[[#This Row],[PA (PG)]]="","",Tabela7[[#This Row],[TIME PROD]]+Tabela7[[#This Row],[ESTQ.]]+Tabela7[[#This Row],[PA (PG)]])</f>
        <v>46059</v>
      </c>
      <c r="AF70" s="42">
        <f>VLOOKUP(Tabela7[[#This Row],[Coluna1]],'[1]Análise PCP'!E:S,15,0)</f>
        <v>45796</v>
      </c>
      <c r="AG70" s="145">
        <f>VLOOKUP(Tabela7[[#This Row],[Coluna1]],'[1]Análise PCP'!E:Q,13,0)</f>
        <v>45740</v>
      </c>
      <c r="AH70" s="145">
        <f>_xlfn.XLOOKUP(Tabela7[[#This Row],[Coluna1]],'[1]Análise PCP'!$E:$E,'[1]Análise PCP'!$AB:$AB,0,0)</f>
        <v>45803</v>
      </c>
      <c r="AI70" s="42">
        <f>_xlfn.XLOOKUP(Tabela7[[#This Row],[Coluna1]],'[1]Análise PCP'!$E:$E,'[1]Análise PCP'!$K:$K,0,0)</f>
        <v>45807</v>
      </c>
    </row>
    <row r="71" spans="1:35" outlineLevel="1" x14ac:dyDescent="0.25">
      <c r="A71" s="133" t="s">
        <v>204</v>
      </c>
      <c r="B71" s="242" t="str">
        <f>_xlfn.XLOOKUP(Tabela7[[#This Row],[Coluna1]],'[1]Análise PCP'!$E:$E,'[1]Análise PCP'!$B:$B,0,0)</f>
        <v>FATURADO</v>
      </c>
      <c r="C71" s="31">
        <v>99</v>
      </c>
      <c r="D71" s="171" t="s">
        <v>205</v>
      </c>
      <c r="E71" s="199" t="s">
        <v>206</v>
      </c>
      <c r="F71" s="199" t="str">
        <f>_xlfn.XLOOKUP(Tabela7[[#This Row],[Coluna1]],'[1]Análise PCP'!$E:$E,'[1]Análise PCP'!$H:$H,0,0)</f>
        <v>GMG MAQ140 DINAMIQ FPT 60HZ SIL</v>
      </c>
      <c r="G71" s="171">
        <v>1</v>
      </c>
      <c r="H71" s="25" t="str">
        <f>VLOOKUP(D71,'[1]Análise PCP'!E:I,5,0)</f>
        <v>FPT</v>
      </c>
      <c r="I71" s="97" t="s">
        <v>34</v>
      </c>
      <c r="J71" s="182" t="s">
        <v>34</v>
      </c>
      <c r="K71" s="97" t="s">
        <v>35</v>
      </c>
      <c r="L71" s="97" t="s">
        <v>35</v>
      </c>
      <c r="M71" s="97" t="s">
        <v>34</v>
      </c>
      <c r="N71" s="28" t="str">
        <f>IF(COUNTIFS('[1]Lista falta SD4'!$BC:$BC,N$1,'[1]Lista falta SD4'!$G:$G,"SEPARADO",'[1]Lista falta SD4'!$H:$H,$D71)=$G71,"OK","PEN")</f>
        <v>PEN</v>
      </c>
      <c r="O71" s="195" t="str">
        <f>IF(COUNTIFS('[1]Lista falta SD4'!$BC:$BC,O$1,'[1]Lista falta SD4'!$G:$G,"SEPARADO",'[1]Lista falta SD4'!$H:$H,$D71)=$G71,"OK","PEN")</f>
        <v>PEN</v>
      </c>
      <c r="P71" s="28" t="str">
        <f>IF(COUNTIFS('[1]Lista falta SD4'!$BC:$BC,P$1,'[1]Lista falta SD4'!$G:$G,"SEPARADO",'[1]Lista falta SD4'!$H:$H,$D71)=$G71,"OK","PEN")</f>
        <v>PEN</v>
      </c>
      <c r="Q71" s="192" t="str">
        <f>IF(COUNTIFS('[1]Lista falta SD4'!$BC:$BC,Q$1,'[1]Lista falta SD4'!$G:$G,"SEPARADO",'[1]Lista falta SD4'!$H:$H,$D71)=$G71,"OK","PEN")</f>
        <v>PEN</v>
      </c>
      <c r="R71" s="28">
        <f>COUNTIFS('[1]Lista falta SD4'!G:G,"FALTA",'[1]Lista falta SD4'!H:H,D71)</f>
        <v>0</v>
      </c>
      <c r="S71" s="139" t="e">
        <f>COUNTIFS('[1]Lista falta SD4'!G:G,"SEPARADO",'[1]Lista falta SD4'!H:H,D71)/(R71+COUNTIFS('[1]Lista falta SD4'!G:G,"SEPARADO",'[1]Lista falta SD4'!H:H,D71))</f>
        <v>#DIV/0!</v>
      </c>
      <c r="T71" s="193">
        <f>COUNTIFS('[1]Lista falta SD4'!BQ:BQ,0,'[1]Lista falta SD4'!H:H,Tabela7[[#This Row],[Coluna1]],'[1]Lista falta SD4'!G:G,"falta")</f>
        <v>0</v>
      </c>
      <c r="U71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1" s="140">
        <f>VLOOKUP(D71,'[1]Análise PCP'!E:P,12,0)</f>
        <v>126445</v>
      </c>
      <c r="W71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1" s="201">
        <f>SUMIFS('[1]Lista falta SD4'!$AS:$AS,'[1]Lista falta SD4'!$G:$G,"FALTA",'[1]Lista falta SD4'!$H:$H,Tabela7[[#This Row],[Coluna1]],'[1]Lista falta SD4'!AP:AP,"PA")</f>
        <v>0</v>
      </c>
      <c r="Y71" s="202">
        <f>SUMIFS('[1]Lista falta SD4'!AS:AS,'[1]Lista falta SD4'!$G:$G,"FALTA",'[1]Lista falta SD4'!$H:$H,Tabela7[[#This Row],[Coluna1]],'[1]Lista falta SD4'!AP:AP,"FATURADO")</f>
        <v>0</v>
      </c>
      <c r="Z71" s="210">
        <f>SUMIFS('[1]Lista falta SD4'!$AU:$AU,'[1]Lista falta SD4'!$H:$H,Tabela7[[#This Row],[Coluna1]],'[1]Lista falta SD4'!$AR:$AR,"PAGO")</f>
        <v>0</v>
      </c>
      <c r="AA71" s="211">
        <v>30471.97</v>
      </c>
      <c r="AB71" s="99">
        <v>6</v>
      </c>
      <c r="AC71" s="143">
        <v>24</v>
      </c>
      <c r="AD71" s="203">
        <v>46029</v>
      </c>
      <c r="AE71" s="144">
        <f>IF(Tabela7[[#This Row],[PA (PG)]]="","",Tabela7[[#This Row],[TIME PROD]]+Tabela7[[#This Row],[ESTQ.]]+Tabela7[[#This Row],[PA (PG)]])</f>
        <v>46059</v>
      </c>
      <c r="AF71" s="42">
        <f>VLOOKUP(Tabela7[[#This Row],[Coluna1]],'[1]Análise PCP'!E:S,15,0)</f>
        <v>45796</v>
      </c>
      <c r="AG71" s="145">
        <f>VLOOKUP(Tabela7[[#This Row],[Coluna1]],'[1]Análise PCP'!E:Q,13,0)</f>
        <v>45740</v>
      </c>
      <c r="AH71" s="145">
        <f>_xlfn.XLOOKUP(Tabela7[[#This Row],[Coluna1]],'[1]Análise PCP'!$E:$E,'[1]Análise PCP'!$AB:$AB,0,0)</f>
        <v>45803</v>
      </c>
      <c r="AI71" s="42">
        <f>_xlfn.XLOOKUP(Tabela7[[#This Row],[Coluna1]],'[1]Análise PCP'!$E:$E,'[1]Análise PCP'!$K:$K,0,0)</f>
        <v>45812</v>
      </c>
    </row>
    <row r="72" spans="1:35" outlineLevel="1" x14ac:dyDescent="0.25">
      <c r="A72" s="133" t="s">
        <v>201</v>
      </c>
      <c r="B72" s="242" t="str">
        <f>_xlfn.XLOOKUP(Tabela7[[#This Row],[Coluna1]],'[1]Análise PCP'!$E:$E,'[1]Análise PCP'!$B:$B,0,0)</f>
        <v>FATURADO</v>
      </c>
      <c r="C72" s="31">
        <v>99</v>
      </c>
      <c r="D72" s="198" t="s">
        <v>207</v>
      </c>
      <c r="E72" s="199" t="s">
        <v>208</v>
      </c>
      <c r="F72" s="199" t="str">
        <f>_xlfn.XLOOKUP(Tabela7[[#This Row],[Coluna1]],'[1]Análise PCP'!$E:$E,'[1]Análise PCP'!$H:$H,0,0)</f>
        <v>GMG MAQ100 DINAMIQ PERKINS 60HZ SI</v>
      </c>
      <c r="G72" s="212">
        <v>1</v>
      </c>
      <c r="H72" s="68" t="str">
        <f>VLOOKUP(D72,'[1]Análise PCP'!E:I,5,0)</f>
        <v>PERKINS</v>
      </c>
      <c r="I72" s="97" t="s">
        <v>34</v>
      </c>
      <c r="J72" s="182" t="s">
        <v>34</v>
      </c>
      <c r="K72" s="97" t="s">
        <v>35</v>
      </c>
      <c r="L72" s="97" t="s">
        <v>35</v>
      </c>
      <c r="M72" s="97" t="s">
        <v>34</v>
      </c>
      <c r="N72" s="28" t="str">
        <f>IF(COUNTIFS('[1]Lista falta SD4'!$BC:$BC,N$1,'[1]Lista falta SD4'!$G:$G,"SEPARADO",'[1]Lista falta SD4'!$H:$H,$D72)=$G72,"OK","PEN")</f>
        <v>PEN</v>
      </c>
      <c r="O72" s="195" t="str">
        <f>IF(COUNTIFS('[1]Lista falta SD4'!$BC:$BC,O$1,'[1]Lista falta SD4'!$G:$G,"SEPARADO",'[1]Lista falta SD4'!$H:$H,$D72)=$G72,"OK","PEN")</f>
        <v>PEN</v>
      </c>
      <c r="P72" s="28" t="str">
        <f>IF(COUNTIFS('[1]Lista falta SD4'!$BC:$BC,P$1,'[1]Lista falta SD4'!$G:$G,"SEPARADO",'[1]Lista falta SD4'!$H:$H,$D72)=$G72,"OK","PEN")</f>
        <v>PEN</v>
      </c>
      <c r="Q72" s="192" t="str">
        <f>IF(COUNTIFS('[1]Lista falta SD4'!$BC:$BC,Q$1,'[1]Lista falta SD4'!$G:$G,"SEPARADO",'[1]Lista falta SD4'!$H:$H,$D72)=$G72,"OK","PEN")</f>
        <v>PEN</v>
      </c>
      <c r="R72" s="28">
        <f>COUNTIFS('[1]Lista falta SD4'!G:G,"FALTA",'[1]Lista falta SD4'!H:H,D72)</f>
        <v>0</v>
      </c>
      <c r="S72" s="139" t="e">
        <f>COUNTIFS('[1]Lista falta SD4'!G:G,"SEPARADO",'[1]Lista falta SD4'!H:H,D72)/(R72+COUNTIFS('[1]Lista falta SD4'!G:G,"SEPARADO",'[1]Lista falta SD4'!H:H,D72))</f>
        <v>#DIV/0!</v>
      </c>
      <c r="T72" s="193">
        <f>COUNTIFS('[1]Lista falta SD4'!BQ:BQ,0,'[1]Lista falta SD4'!H:H,Tabela7[[#This Row],[Coluna1]],'[1]Lista falta SD4'!G:G,"falta")</f>
        <v>0</v>
      </c>
      <c r="U72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2" s="140">
        <f>VLOOKUP(D72,'[1]Análise PCP'!E:P,12,0)</f>
        <v>122950</v>
      </c>
      <c r="W72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2" s="201">
        <f>SUMIFS('[1]Lista falta SD4'!$AS:$AS,'[1]Lista falta SD4'!$G:$G,"FALTA",'[1]Lista falta SD4'!$H:$H,Tabela7[[#This Row],[Coluna1]],'[1]Lista falta SD4'!AP:AP,"PA")</f>
        <v>0</v>
      </c>
      <c r="Y72" s="202">
        <f>SUMIFS('[1]Lista falta SD4'!AS:AS,'[1]Lista falta SD4'!$G:$G,"FALTA",'[1]Lista falta SD4'!$H:$H,Tabela7[[#This Row],[Coluna1]],'[1]Lista falta SD4'!AP:AP,"FATURADO")</f>
        <v>0</v>
      </c>
      <c r="Z72" s="210">
        <f>SUMIFS('[1]Lista falta SD4'!$AU:$AU,'[1]Lista falta SD4'!$H:$H,Tabela7[[#This Row],[Coluna1]],'[1]Lista falta SD4'!$AR:$AR,"PAGO")</f>
        <v>0</v>
      </c>
      <c r="AA72" s="37">
        <v>62880.92</v>
      </c>
      <c r="AB72" s="99">
        <v>6</v>
      </c>
      <c r="AC72" s="143">
        <v>24</v>
      </c>
      <c r="AD72" s="203">
        <v>46029</v>
      </c>
      <c r="AE72" s="144">
        <f>IF(Tabela7[[#This Row],[PA (PG)]]="","",Tabela7[[#This Row],[TIME PROD]]+Tabela7[[#This Row],[ESTQ.]]+Tabela7[[#This Row],[PA (PG)]])</f>
        <v>46059</v>
      </c>
      <c r="AF72" s="42">
        <f>VLOOKUP(Tabela7[[#This Row],[Coluna1]],'[1]Análise PCP'!E:S,15,0)</f>
        <v>45796</v>
      </c>
      <c r="AG72" s="145">
        <f>VLOOKUP(Tabela7[[#This Row],[Coluna1]],'[1]Análise PCP'!E:Q,13,0)</f>
        <v>45740</v>
      </c>
      <c r="AH72" s="145">
        <f>_xlfn.XLOOKUP(Tabela7[[#This Row],[Coluna1]],'[1]Análise PCP'!$E:$E,'[1]Análise PCP'!$AB:$AB,0,0)</f>
        <v>45803</v>
      </c>
      <c r="AI72" s="42">
        <f>_xlfn.XLOOKUP(Tabela7[[#This Row],[Coluna1]],'[1]Análise PCP'!$E:$E,'[1]Análise PCP'!$K:$K,0,0)</f>
        <v>45812</v>
      </c>
    </row>
    <row r="73" spans="1:35" outlineLevel="1" x14ac:dyDescent="0.25">
      <c r="A73" s="133" t="s">
        <v>36</v>
      </c>
      <c r="B73" s="242" t="str">
        <f>_xlfn.XLOOKUP(Tabela7[[#This Row],[Coluna1]],'[1]Análise PCP'!$E:$E,'[1]Análise PCP'!$B:$B,0,0)</f>
        <v>FATURADO</v>
      </c>
      <c r="C73" s="31">
        <v>99</v>
      </c>
      <c r="D73" s="198" t="s">
        <v>209</v>
      </c>
      <c r="E73" s="199" t="s">
        <v>210</v>
      </c>
      <c r="F73" s="199" t="str">
        <f>_xlfn.XLOOKUP(Tabela7[[#This Row],[Coluna1]],'[1]Análise PCP'!$E:$E,'[1]Análise PCP'!$H:$H,0,0)</f>
        <v>GMG MAQ175 DINAMIQ FPT 60HZ SIL</v>
      </c>
      <c r="G73" s="171">
        <v>1</v>
      </c>
      <c r="H73" s="25" t="str">
        <f>VLOOKUP(D73,'[1]Análise PCP'!E:I,5,0)</f>
        <v>FPT</v>
      </c>
      <c r="I73" s="97" t="s">
        <v>34</v>
      </c>
      <c r="J73" s="97" t="s">
        <v>34</v>
      </c>
      <c r="K73" s="97" t="s">
        <v>35</v>
      </c>
      <c r="L73" s="97" t="s">
        <v>35</v>
      </c>
      <c r="M73" s="97" t="s">
        <v>34</v>
      </c>
      <c r="N73" s="28" t="str">
        <f>IF(COUNTIFS('[1]Lista falta SD4'!$BC:$BC,N$1,'[1]Lista falta SD4'!$G:$G,"SEPARADO",'[1]Lista falta SD4'!$H:$H,$D73)=$G73,"OK","PEN")</f>
        <v>PEN</v>
      </c>
      <c r="O73" s="195" t="str">
        <f>IF(COUNTIFS('[1]Lista falta SD4'!$BC:$BC,O$1,'[1]Lista falta SD4'!$G:$G,"SEPARADO",'[1]Lista falta SD4'!$H:$H,$D73)=$G73,"OK","PEN")</f>
        <v>PEN</v>
      </c>
      <c r="P73" s="28" t="str">
        <f>IF(COUNTIFS('[1]Lista falta SD4'!$BC:$BC,P$1,'[1]Lista falta SD4'!$G:$G,"SEPARADO",'[1]Lista falta SD4'!$H:$H,$D73)=$G73,"OK","PEN")</f>
        <v>PEN</v>
      </c>
      <c r="Q73" s="192" t="str">
        <f>IF(COUNTIFS('[1]Lista falta SD4'!$BC:$BC,Q$1,'[1]Lista falta SD4'!$G:$G,"SEPARADO",'[1]Lista falta SD4'!$H:$H,$D73)=$G73,"OK","PEN")</f>
        <v>PEN</v>
      </c>
      <c r="R73" s="28">
        <f>COUNTIFS('[1]Lista falta SD4'!G:G,"FALTA",'[1]Lista falta SD4'!H:H,D73)</f>
        <v>0</v>
      </c>
      <c r="S73" s="139" t="e">
        <f>COUNTIFS('[1]Lista falta SD4'!G:G,"SEPARADO",'[1]Lista falta SD4'!H:H,D73)/(R73+COUNTIFS('[1]Lista falta SD4'!G:G,"SEPARADO",'[1]Lista falta SD4'!H:H,D73))</f>
        <v>#DIV/0!</v>
      </c>
      <c r="T73" s="193">
        <f>COUNTIFS('[1]Lista falta SD4'!BQ:BQ,0,'[1]Lista falta SD4'!H:H,Tabela7[[#This Row],[Coluna1]],'[1]Lista falta SD4'!G:G,"falta")</f>
        <v>0</v>
      </c>
      <c r="U73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3" s="140">
        <f>VLOOKUP(D73,'[1]Análise PCP'!E:P,12,0)</f>
        <v>149212</v>
      </c>
      <c r="W73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3" s="201">
        <f>SUMIFS('[1]Lista falta SD4'!$AS:$AS,'[1]Lista falta SD4'!$G:$G,"FALTA",'[1]Lista falta SD4'!$H:$H,Tabela7[[#This Row],[Coluna1]],'[1]Lista falta SD4'!AP:AP,"PA")</f>
        <v>0</v>
      </c>
      <c r="Y73" s="202">
        <f>SUMIFS('[1]Lista falta SD4'!AS:AS,'[1]Lista falta SD4'!$G:$G,"FALTA",'[1]Lista falta SD4'!$H:$H,Tabela7[[#This Row],[Coluna1]],'[1]Lista falta SD4'!AP:AP,"FATURADO")</f>
        <v>0</v>
      </c>
      <c r="Z73" s="210">
        <f>SUMIFS('[1]Lista falta SD4'!$AU:$AU,'[1]Lista falta SD4'!$H:$H,Tabela7[[#This Row],[Coluna1]],'[1]Lista falta SD4'!$AR:$AR,"PAGO")</f>
        <v>0</v>
      </c>
      <c r="AA73" s="37">
        <v>29132.370000000006</v>
      </c>
      <c r="AB73" s="99">
        <v>6</v>
      </c>
      <c r="AC73" s="143">
        <v>24</v>
      </c>
      <c r="AD73" s="203">
        <v>46029</v>
      </c>
      <c r="AE73" s="144">
        <f>IF(Tabela7[[#This Row],[PA (PG)]]="","",Tabela7[[#This Row],[TIME PROD]]+Tabela7[[#This Row],[ESTQ.]]+Tabela7[[#This Row],[PA (PG)]])</f>
        <v>46059</v>
      </c>
      <c r="AF73" s="42">
        <f>VLOOKUP(Tabela7[[#This Row],[Coluna1]],'[1]Análise PCP'!E:S,15,0)</f>
        <v>45796</v>
      </c>
      <c r="AG73" s="145">
        <f>VLOOKUP(Tabela7[[#This Row],[Coluna1]],'[1]Análise PCP'!E:Q,13,0)</f>
        <v>45740</v>
      </c>
      <c r="AH73" s="145">
        <f>_xlfn.XLOOKUP(Tabela7[[#This Row],[Coluna1]],'[1]Análise PCP'!$E:$E,'[1]Análise PCP'!$AB:$AB,0,0)</f>
        <v>45803</v>
      </c>
      <c r="AI73" s="42">
        <f>_xlfn.XLOOKUP(Tabela7[[#This Row],[Coluna1]],'[1]Análise PCP'!$E:$E,'[1]Análise PCP'!$K:$K,0,0)</f>
        <v>45812</v>
      </c>
    </row>
    <row r="74" spans="1:35" x14ac:dyDescent="0.25">
      <c r="A74" s="133" t="s">
        <v>148</v>
      </c>
      <c r="B74" s="242" t="str">
        <f>_xlfn.XLOOKUP(Tabela7[[#This Row],[Coluna1]],'[1]Análise PCP'!$E:$E,'[1]Análise PCP'!$B:$B,0,0)</f>
        <v>FATURADO</v>
      </c>
      <c r="C74" s="31">
        <v>99</v>
      </c>
      <c r="D74" s="171" t="s">
        <v>211</v>
      </c>
      <c r="E74" s="199" t="s">
        <v>212</v>
      </c>
      <c r="F74" s="199" t="str">
        <f>_xlfn.XLOOKUP(Tabela7[[#This Row],[Coluna1]],'[1]Análise PCP'!$E:$E,'[1]Análise PCP'!$H:$H,0,0)</f>
        <v>GMG MAQ220 DINAMIQ FPT 60HZ SIL</v>
      </c>
      <c r="G74" s="171">
        <v>1</v>
      </c>
      <c r="H74" s="25" t="str">
        <f>VLOOKUP(D74,'[1]Análise PCP'!E:I,5,0)</f>
        <v>FPT</v>
      </c>
      <c r="I74" s="97" t="s">
        <v>34</v>
      </c>
      <c r="J74" s="97" t="s">
        <v>34</v>
      </c>
      <c r="K74" s="97" t="s">
        <v>35</v>
      </c>
      <c r="L74" s="97" t="s">
        <v>35</v>
      </c>
      <c r="M74" s="97" t="s">
        <v>34</v>
      </c>
      <c r="N74" s="28" t="str">
        <f>IF(COUNTIFS('[1]Lista falta SD4'!$BC:$BC,N$1,'[1]Lista falta SD4'!$G:$G,"SEPARADO",'[1]Lista falta SD4'!$H:$H,$D74)=$G74,"OK","PEN")</f>
        <v>PEN</v>
      </c>
      <c r="O74" s="195" t="str">
        <f>IF(COUNTIFS('[1]Lista falta SD4'!$BC:$BC,O$1,'[1]Lista falta SD4'!$G:$G,"SEPARADO",'[1]Lista falta SD4'!$H:$H,$D74)=$G74,"OK","PEN")</f>
        <v>PEN</v>
      </c>
      <c r="P74" s="28" t="str">
        <f>IF(COUNTIFS('[1]Lista falta SD4'!$BC:$BC,P$1,'[1]Lista falta SD4'!$G:$G,"SEPARADO",'[1]Lista falta SD4'!$H:$H,$D74)=$G74,"OK","PEN")</f>
        <v>PEN</v>
      </c>
      <c r="Q74" s="192" t="str">
        <f>IF(COUNTIFS('[1]Lista falta SD4'!$BC:$BC,Q$1,'[1]Lista falta SD4'!$G:$G,"SEPARADO",'[1]Lista falta SD4'!$H:$H,$D74)=$G74,"OK","PEN")</f>
        <v>PEN</v>
      </c>
      <c r="R74" s="28">
        <f>COUNTIFS('[1]Lista falta SD4'!G:G,"FALTA",'[1]Lista falta SD4'!H:H,D74)</f>
        <v>0</v>
      </c>
      <c r="S74" s="139" t="e">
        <f>COUNTIFS('[1]Lista falta SD4'!G:G,"SEPARADO",'[1]Lista falta SD4'!H:H,D74)/(R74+COUNTIFS('[1]Lista falta SD4'!G:G,"SEPARADO",'[1]Lista falta SD4'!H:H,D74))</f>
        <v>#DIV/0!</v>
      </c>
      <c r="T74" s="193">
        <f>COUNTIFS('[1]Lista falta SD4'!BQ:BQ,0,'[1]Lista falta SD4'!H:H,Tabela7[[#This Row],[Coluna1]],'[1]Lista falta SD4'!G:G,"falta")</f>
        <v>0</v>
      </c>
      <c r="U74" s="18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4" s="140">
        <f>VLOOKUP(D74,'[1]Análise PCP'!E:P,12,0)</f>
        <v>152173</v>
      </c>
      <c r="W74" s="200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4" s="201">
        <f>SUMIFS('[1]Lista falta SD4'!$AS:$AS,'[1]Lista falta SD4'!$G:$G,"FALTA",'[1]Lista falta SD4'!$H:$H,Tabela7[[#This Row],[Coluna1]],'[1]Lista falta SD4'!AP:AP,"PA")</f>
        <v>0</v>
      </c>
      <c r="Y74" s="202">
        <f>SUMIFS('[1]Lista falta SD4'!AS:AS,'[1]Lista falta SD4'!$G:$G,"FALTA",'[1]Lista falta SD4'!$H:$H,Tabela7[[#This Row],[Coluna1]],'[1]Lista falta SD4'!AP:AP,"FATURADO")</f>
        <v>0</v>
      </c>
      <c r="Z74" s="210">
        <f>SUMIFS('[1]Lista falta SD4'!$AU:$AU,'[1]Lista falta SD4'!$H:$H,Tabela7[[#This Row],[Coluna1]],'[1]Lista falta SD4'!$AR:$AR,"PAGO")</f>
        <v>0</v>
      </c>
      <c r="AA74" s="37">
        <v>61194.765099999997</v>
      </c>
      <c r="AB74" s="99">
        <v>6</v>
      </c>
      <c r="AC74" s="143">
        <v>24</v>
      </c>
      <c r="AD74" s="203">
        <v>46029</v>
      </c>
      <c r="AE74" s="144">
        <f>IF(Tabela7[[#This Row],[PA (PG)]]="","",Tabela7[[#This Row],[TIME PROD]]+Tabela7[[#This Row],[ESTQ.]]+Tabela7[[#This Row],[PA (PG)]])</f>
        <v>46059</v>
      </c>
      <c r="AF74" s="42">
        <f>VLOOKUP(Tabela7[[#This Row],[Coluna1]],'[1]Análise PCP'!E:S,15,0)</f>
        <v>45796</v>
      </c>
      <c r="AG74" s="145">
        <f>VLOOKUP(Tabela7[[#This Row],[Coluna1]],'[1]Análise PCP'!E:Q,13,0)</f>
        <v>45740</v>
      </c>
      <c r="AH74" s="145">
        <f>_xlfn.XLOOKUP(Tabela7[[#This Row],[Coluna1]],'[1]Análise PCP'!$E:$E,'[1]Análise PCP'!$AB:$AB,0,0)</f>
        <v>45803</v>
      </c>
      <c r="AI74" s="42">
        <f>_xlfn.XLOOKUP(Tabela7[[#This Row],[Coluna1]],'[1]Análise PCP'!$E:$E,'[1]Análise PCP'!$K:$K,0,0)</f>
        <v>45812</v>
      </c>
    </row>
    <row r="75" spans="1:35" ht="25.5" collapsed="1" thickBot="1" x14ac:dyDescent="0.3">
      <c r="A75" s="114" t="s">
        <v>213</v>
      </c>
      <c r="B75" s="241" t="str">
        <f>_xlfn.XLOOKUP(Tabela7[[#This Row],[Coluna1]],'[1]Análise PCP'!$E:$E,'[1]Análise PCP'!$B:$B,0,0)</f>
        <v>caNCELADO</v>
      </c>
      <c r="C75" s="31">
        <v>99</v>
      </c>
      <c r="D75" s="213" t="s">
        <v>214</v>
      </c>
      <c r="E75" s="214" t="s">
        <v>215</v>
      </c>
      <c r="F75" s="214" t="str">
        <f>_xlfn.XLOOKUP(Tabela7[[#This Row],[Coluna1]],'[1]Análise PCP'!$E:$E,'[1]Análise PCP'!$H:$H,0,0)</f>
        <v>GMG MAQ720 DINAMIQ SCANIA 60HZ SIL</v>
      </c>
      <c r="G75" s="215">
        <v>1</v>
      </c>
      <c r="H75" s="24" t="s">
        <v>113</v>
      </c>
      <c r="I75" s="216"/>
      <c r="J75" s="216"/>
      <c r="K75" s="216"/>
      <c r="L75" s="217"/>
      <c r="M75" s="217"/>
      <c r="N75" s="218" t="str">
        <f>IF(COUNTIFS('[1]Lista falta SD4'!$BC:$BC,N$1,'[1]Lista falta SD4'!$G:$G,"SEPARADO",'[1]Lista falta SD4'!$H:$H,$D75)=$G75,"OK",IF(_xlfn.XLOOKUP(Tabela7[[#This Row],[Coluna1]],'[1]PAINEL VL'!C:C,'[1]PAINEL VL'!L:L,0,0)=0,"PEN",_xlfn.XLOOKUP(Tabela7[[#This Row],[Coluna1]],'[1]PAINEL VL'!C:C,'[1]PAINEL VL'!L:L,0,0)))</f>
        <v>PEN</v>
      </c>
      <c r="O75" s="218" t="str">
        <f>IF(COUNTIFS('[1]Lista falta SD4'!$BC:$BC,O$1,'[1]Lista falta SD4'!$G:$G,"SEPARADO",'[1]Lista falta SD4'!$H:$H,$D75)=$G75,"OK",IF(_xlfn.XLOOKUP(Tabela7[[#This Row],[Coluna1]],'[1]PAINEL VL'!C:C,'[1]PAINEL VL'!M:M,0,0)=0,"PEN",_xlfn.XLOOKUP(Tabela7[[#This Row],[Coluna1]],'[1]PAINEL VL'!C:C,'[1]PAINEL VL'!M:M,0,0)))</f>
        <v>PEN</v>
      </c>
      <c r="P75" s="218" t="str">
        <f>IF(COUNTIFS('[1]Lista falta SD4'!$BC:$BC,P$1,'[1]Lista falta SD4'!$G:$G,"SEPARADO",'[1]Lista falta SD4'!$H:$H,$D75)=$G75,"OK",IF(_xlfn.XLOOKUP(Tabela7[[#This Row],[Coluna1]],'[1]PAINEL VL'!C:C,'[1]PAINEL VL'!N:N,0,0)=0,"PEN",_xlfn.XLOOKUP(Tabela7[[#This Row],[Coluna1]],'[1]PAINEL VL'!C:C,'[1]PAINEL VL'!N:N,0,0)))</f>
        <v>PEN</v>
      </c>
      <c r="Q75" s="219" t="s">
        <v>216</v>
      </c>
      <c r="R75" s="119">
        <f>COUNTIFS('[1]Lista falta SD4'!G:G,"FALTA",'[1]Lista falta SD4'!H:H,D75)</f>
        <v>0</v>
      </c>
      <c r="S75" s="220" t="e">
        <f>COUNTIFS('[1]Lista falta SD4'!G:G,"SEPARADO",'[1]Lista falta SD4'!H:H,D75)/(R75+COUNTIFS('[1]Lista falta SD4'!G:G,"SEPARADO",'[1]Lista falta SD4'!H:H,D75))</f>
        <v>#DIV/0!</v>
      </c>
      <c r="T75" s="221">
        <f>COUNTIFS('[1]Lista falta SD4'!BQ:BQ,0,'[1]Lista falta SD4'!H:H,Tabela7[[#This Row],[Coluna1]],'[1]Lista falta SD4'!G:G,"falta")</f>
        <v>0</v>
      </c>
      <c r="U75" s="215" t="str">
        <f>IF(COUNTIFS('[1]Lista falta SD4'!AS:AS,0,'[1]Lista falta SD4'!H:H,Tabela7[[#This Row],[Coluna1]],'[1]Lista falta SD4'!G:G,"falta")=0,"-",COUNTIFS('[1]Lista falta SD4'!AS:AS,0,'[1]Lista falta SD4'!H:H,Tabela7[[#This Row],[Coluna1]],'[1]Lista falta SD4'!G:G,"falta"))</f>
        <v>-</v>
      </c>
      <c r="V75" s="222">
        <f>VLOOKUP(D75,'[1]Análise PCP'!E:P,12,0)</f>
        <v>560000</v>
      </c>
      <c r="W75" s="223">
        <f>SUMIFS('[1]Lista falta SD4'!AS:AS,'[1]Lista falta SD4'!$G:$G,"FALTA",'[1]Lista falta SD4'!$H:$H,Tabela7[[#This Row],[Coluna1]],'[1]Lista falta SD4'!AP:AP,"PA")+SUMIFS('[1]Lista falta SD4'!$AU:$AU,'[1]Lista falta SD4'!$G:$G,"FALTA",'[1]Lista falta SD4'!$H:$H,Tabela7[[#This Row],[Coluna1]],'[1]Lista falta SD4'!$AR:$AR,"FATURADO")</f>
        <v>0</v>
      </c>
      <c r="X75" s="224">
        <f>SUMIFS('[1]Lista falta SD4'!$AS:$AS,'[1]Lista falta SD4'!$G:$G,"FALTA",'[1]Lista falta SD4'!$H:$H,Tabela7[[#This Row],[Coluna1]],'[1]Lista falta SD4'!AP:AP,"PA")</f>
        <v>0</v>
      </c>
      <c r="Y75" s="225">
        <f>SUMIFS('[1]Lista falta SD4'!AS:AS,'[1]Lista falta SD4'!$G:$G,"FALTA",'[1]Lista falta SD4'!$H:$H,Tabela7[[#This Row],[Coluna1]],'[1]Lista falta SD4'!AP:AP,"FATURADO")</f>
        <v>0</v>
      </c>
      <c r="Z75" s="226">
        <f>SUMIFS('[1]Lista falta SD4'!$AU:$AU,'[1]Lista falta SD4'!$H:$H,Tabela7[[#This Row],[Coluna1]],'[1]Lista falta SD4'!$AR:$AR,"PAGO")</f>
        <v>0</v>
      </c>
      <c r="AA75" s="227">
        <v>443995.96409999992</v>
      </c>
      <c r="AB75" s="215">
        <v>4</v>
      </c>
      <c r="AC75" s="128">
        <v>10</v>
      </c>
      <c r="AD75" s="228">
        <v>46127</v>
      </c>
      <c r="AE75" s="229">
        <f>IF(Tabela7[[#This Row],[PA (PG)]]="","",Tabela7[[#This Row],[TIME PROD]]+Tabela7[[#This Row],[ESTQ.]]+Tabela7[[#This Row],[PA (PG)]])</f>
        <v>46141</v>
      </c>
      <c r="AF75" s="131">
        <f>VLOOKUP(Tabela7[[#This Row],[Coluna1]],'[1]Análise PCP'!E:S,15,0)</f>
        <v>46091</v>
      </c>
      <c r="AG75" s="132">
        <f>VLOOKUP(Tabela7[[#This Row],[Coluna1]],'[1]Análise PCP'!E:Q,13,0)</f>
        <v>45996</v>
      </c>
      <c r="AH75" s="132">
        <f>_xlfn.XLOOKUP(Tabela7[[#This Row],[Coluna1]],'[1]Análise PCP'!$E:$E,'[1]Análise PCP'!$AB:$AB,0,0)</f>
        <v>0</v>
      </c>
      <c r="AI75" s="131"/>
    </row>
    <row r="76" spans="1:35" ht="15.75" thickTop="1" x14ac:dyDescent="0.25">
      <c r="V76" s="231"/>
      <c r="W76" s="186"/>
      <c r="X76" s="186"/>
      <c r="Y76" s="186"/>
      <c r="Z76" s="232"/>
      <c r="AA76" s="186"/>
    </row>
    <row r="77" spans="1:35" x14ac:dyDescent="0.25">
      <c r="D77" s="234"/>
      <c r="V77" s="231"/>
      <c r="W77" s="186"/>
      <c r="X77" s="186"/>
      <c r="Y77" s="186"/>
      <c r="Z77" s="186"/>
      <c r="AA77" s="186"/>
    </row>
    <row r="78" spans="1:35" x14ac:dyDescent="0.25">
      <c r="V78" s="231"/>
      <c r="W78" s="186"/>
      <c r="X78" s="186"/>
      <c r="Y78" s="186"/>
      <c r="Z78" s="186"/>
      <c r="AA78" s="186"/>
    </row>
    <row r="79" spans="1:35" x14ac:dyDescent="0.25">
      <c r="V79" s="231"/>
      <c r="W79" s="186"/>
      <c r="X79" s="186"/>
      <c r="Y79" s="186"/>
      <c r="Z79" s="186"/>
      <c r="AA79" s="186"/>
    </row>
    <row r="80" spans="1:35" x14ac:dyDescent="0.25">
      <c r="V80" s="231"/>
      <c r="W80" s="186"/>
      <c r="X80" s="186"/>
      <c r="Y80" s="186"/>
      <c r="Z80" s="186"/>
      <c r="AA80" s="186"/>
    </row>
    <row r="81" spans="22:27" x14ac:dyDescent="0.25">
      <c r="V81" s="231"/>
      <c r="W81" s="186"/>
      <c r="X81" s="186"/>
      <c r="Y81" s="186"/>
      <c r="Z81" s="186"/>
      <c r="AA81" s="186"/>
    </row>
    <row r="82" spans="22:27" x14ac:dyDescent="0.25">
      <c r="V82" s="231"/>
      <c r="W82" s="186"/>
      <c r="X82" s="186"/>
      <c r="Y82" s="186"/>
      <c r="Z82" s="186"/>
      <c r="AA82" s="186"/>
    </row>
    <row r="83" spans="22:27" x14ac:dyDescent="0.25">
      <c r="V83" s="231"/>
      <c r="W83" s="186"/>
      <c r="X83" s="186"/>
      <c r="Y83" s="186"/>
      <c r="Z83" s="186"/>
      <c r="AA83" s="186"/>
    </row>
    <row r="84" spans="22:27" x14ac:dyDescent="0.25">
      <c r="V84" s="231"/>
      <c r="W84" s="186"/>
      <c r="X84" s="186"/>
      <c r="Y84" s="186"/>
      <c r="Z84" s="186"/>
      <c r="AA84" s="186"/>
    </row>
    <row r="85" spans="22:27" x14ac:dyDescent="0.25">
      <c r="V85" s="231"/>
      <c r="W85" s="186"/>
      <c r="X85" s="186"/>
      <c r="Y85" s="186"/>
      <c r="Z85" s="186"/>
      <c r="AA85" s="186"/>
    </row>
    <row r="86" spans="22:27" x14ac:dyDescent="0.25">
      <c r="V86" s="231"/>
      <c r="W86" s="186"/>
      <c r="X86" s="186"/>
      <c r="Y86" s="186"/>
      <c r="Z86" s="186"/>
      <c r="AA86" s="186"/>
    </row>
    <row r="87" spans="22:27" x14ac:dyDescent="0.25">
      <c r="V87" s="231"/>
      <c r="W87" s="186"/>
      <c r="X87" s="186"/>
      <c r="Y87" s="186"/>
      <c r="Z87" s="186"/>
      <c r="AA87" s="186"/>
    </row>
    <row r="88" spans="22:27" x14ac:dyDescent="0.25">
      <c r="V88" s="231"/>
      <c r="W88" s="186"/>
      <c r="X88" s="186"/>
      <c r="Y88" s="186"/>
      <c r="Z88" s="186"/>
      <c r="AA88" s="186"/>
    </row>
    <row r="89" spans="22:27" x14ac:dyDescent="0.25">
      <c r="V89" s="231"/>
      <c r="W89" s="186"/>
      <c r="X89" s="186"/>
      <c r="Y89" s="186"/>
      <c r="Z89" s="186"/>
      <c r="AA89" s="186"/>
    </row>
    <row r="90" spans="22:27" x14ac:dyDescent="0.25">
      <c r="V90" s="231"/>
      <c r="W90" s="186"/>
      <c r="X90" s="186"/>
      <c r="Y90" s="186"/>
      <c r="Z90" s="186"/>
      <c r="AA90" s="186"/>
    </row>
    <row r="91" spans="22:27" x14ac:dyDescent="0.25">
      <c r="V91" s="231"/>
      <c r="W91" s="186"/>
      <c r="X91" s="186"/>
      <c r="Y91" s="186"/>
      <c r="Z91" s="186"/>
      <c r="AA91" s="186"/>
    </row>
    <row r="92" spans="22:27" x14ac:dyDescent="0.25">
      <c r="V92" s="231"/>
      <c r="W92" s="186"/>
      <c r="X92" s="186"/>
      <c r="Y92" s="186"/>
      <c r="Z92" s="186"/>
      <c r="AA92" s="186"/>
    </row>
    <row r="93" spans="22:27" x14ac:dyDescent="0.25">
      <c r="V93" s="231"/>
      <c r="W93" s="186"/>
      <c r="X93" s="186"/>
      <c r="Y93" s="186"/>
      <c r="Z93" s="186"/>
      <c r="AA93" s="186"/>
    </row>
    <row r="94" spans="22:27" x14ac:dyDescent="0.25">
      <c r="V94" s="231"/>
      <c r="W94" s="186"/>
      <c r="X94" s="186"/>
      <c r="Y94" s="186"/>
      <c r="Z94" s="186"/>
      <c r="AA94" s="186"/>
    </row>
    <row r="95" spans="22:27" x14ac:dyDescent="0.25">
      <c r="V95" s="231"/>
      <c r="W95" s="186"/>
      <c r="X95" s="186"/>
      <c r="Y95" s="186"/>
      <c r="Z95" s="186"/>
      <c r="AA95" s="186"/>
    </row>
    <row r="96" spans="22:27" x14ac:dyDescent="0.25">
      <c r="V96" s="231"/>
      <c r="W96" s="186"/>
      <c r="X96" s="186"/>
      <c r="Y96" s="186"/>
      <c r="Z96" s="186"/>
      <c r="AA96" s="186"/>
    </row>
    <row r="97" spans="22:27" x14ac:dyDescent="0.25">
      <c r="V97" s="231"/>
      <c r="W97" s="186"/>
      <c r="X97" s="186"/>
      <c r="Y97" s="186"/>
      <c r="Z97" s="186"/>
      <c r="AA97" s="186"/>
    </row>
    <row r="98" spans="22:27" x14ac:dyDescent="0.25">
      <c r="V98" s="231"/>
      <c r="W98" s="186"/>
      <c r="X98" s="186"/>
      <c r="Y98" s="186"/>
      <c r="Z98" s="186"/>
      <c r="AA98" s="186"/>
    </row>
    <row r="99" spans="22:27" x14ac:dyDescent="0.25">
      <c r="V99" s="231"/>
      <c r="W99" s="186"/>
      <c r="X99" s="186"/>
      <c r="Y99" s="186"/>
      <c r="Z99" s="186"/>
      <c r="AA99" s="186"/>
    </row>
    <row r="100" spans="22:27" x14ac:dyDescent="0.25">
      <c r="V100" s="231"/>
      <c r="W100" s="186"/>
      <c r="X100" s="186"/>
      <c r="Y100" s="186"/>
      <c r="Z100" s="186"/>
      <c r="AA100" s="186"/>
    </row>
    <row r="101" spans="22:27" x14ac:dyDescent="0.25">
      <c r="V101" s="231"/>
      <c r="W101" s="186"/>
      <c r="X101" s="186"/>
      <c r="Y101" s="186"/>
      <c r="Z101" s="186"/>
      <c r="AA101" s="186"/>
    </row>
    <row r="102" spans="22:27" x14ac:dyDescent="0.25">
      <c r="V102" s="231"/>
      <c r="W102" s="186"/>
      <c r="X102" s="186"/>
      <c r="Y102" s="186"/>
      <c r="Z102" s="186"/>
      <c r="AA102" s="186"/>
    </row>
    <row r="103" spans="22:27" x14ac:dyDescent="0.25">
      <c r="V103" s="231"/>
      <c r="W103" s="186"/>
      <c r="X103" s="186"/>
      <c r="Y103" s="186"/>
      <c r="Z103" s="186"/>
      <c r="AA103" s="186"/>
    </row>
    <row r="104" spans="22:27" x14ac:dyDescent="0.25">
      <c r="V104" s="231"/>
      <c r="W104" s="186"/>
      <c r="X104" s="186"/>
      <c r="Y104" s="186"/>
      <c r="Z104" s="186"/>
      <c r="AA104" s="186"/>
    </row>
    <row r="105" spans="22:27" x14ac:dyDescent="0.25">
      <c r="V105" s="231"/>
      <c r="W105" s="186"/>
      <c r="X105" s="186"/>
      <c r="Y105" s="186"/>
      <c r="Z105" s="186"/>
      <c r="AA105" s="186"/>
    </row>
    <row r="106" spans="22:27" x14ac:dyDescent="0.25">
      <c r="V106" s="231"/>
      <c r="W106" s="186"/>
      <c r="X106" s="186"/>
      <c r="Y106" s="186"/>
      <c r="Z106" s="186"/>
      <c r="AA106" s="186"/>
    </row>
    <row r="107" spans="22:27" x14ac:dyDescent="0.25">
      <c r="V107" s="231"/>
      <c r="W107" s="186"/>
      <c r="X107" s="186"/>
      <c r="Y107" s="186"/>
      <c r="Z107" s="186"/>
      <c r="AA107" s="186"/>
    </row>
    <row r="108" spans="22:27" x14ac:dyDescent="0.25">
      <c r="V108" s="231"/>
      <c r="W108" s="186"/>
      <c r="X108" s="186"/>
      <c r="Y108" s="186"/>
      <c r="Z108" s="186"/>
      <c r="AA108" s="186"/>
    </row>
    <row r="109" spans="22:27" x14ac:dyDescent="0.25">
      <c r="V109" s="231"/>
      <c r="W109" s="186"/>
      <c r="X109" s="186"/>
      <c r="Y109" s="186"/>
      <c r="Z109" s="186"/>
      <c r="AA109" s="186"/>
    </row>
    <row r="110" spans="22:27" x14ac:dyDescent="0.25">
      <c r="V110" s="231"/>
      <c r="W110" s="186"/>
      <c r="X110" s="186"/>
      <c r="Y110" s="186"/>
      <c r="Z110" s="186"/>
      <c r="AA110" s="186"/>
    </row>
    <row r="111" spans="22:27" x14ac:dyDescent="0.25">
      <c r="V111" s="231"/>
      <c r="W111" s="186"/>
      <c r="X111" s="186"/>
      <c r="Y111" s="186"/>
      <c r="Z111" s="186"/>
      <c r="AA111" s="186"/>
    </row>
    <row r="112" spans="22:27" x14ac:dyDescent="0.25">
      <c r="V112" s="231"/>
      <c r="W112" s="186"/>
      <c r="X112" s="186"/>
      <c r="Y112" s="186"/>
      <c r="Z112" s="186"/>
      <c r="AA112" s="186"/>
    </row>
    <row r="113" spans="22:27" x14ac:dyDescent="0.25">
      <c r="V113" s="231"/>
      <c r="W113" s="186"/>
      <c r="X113" s="186"/>
      <c r="Y113" s="186"/>
      <c r="Z113" s="186"/>
      <c r="AA113" s="186"/>
    </row>
    <row r="114" spans="22:27" x14ac:dyDescent="0.25">
      <c r="V114" s="231"/>
      <c r="W114" s="186"/>
      <c r="X114" s="186"/>
      <c r="Y114" s="186"/>
      <c r="Z114" s="186"/>
      <c r="AA114" s="186"/>
    </row>
    <row r="115" spans="22:27" x14ac:dyDescent="0.25">
      <c r="V115" s="231"/>
      <c r="W115" s="186"/>
      <c r="X115" s="186"/>
      <c r="Y115" s="186"/>
      <c r="Z115" s="186"/>
      <c r="AA115" s="186"/>
    </row>
    <row r="116" spans="22:27" x14ac:dyDescent="0.25">
      <c r="V116" s="231"/>
      <c r="W116" s="186"/>
      <c r="X116" s="186"/>
      <c r="Y116" s="186"/>
      <c r="Z116" s="186"/>
      <c r="AA116" s="186"/>
    </row>
    <row r="117" spans="22:27" x14ac:dyDescent="0.25">
      <c r="V117" s="231"/>
      <c r="W117" s="186"/>
      <c r="X117" s="186"/>
      <c r="Y117" s="186"/>
      <c r="Z117" s="186"/>
      <c r="AA117" s="186"/>
    </row>
    <row r="118" spans="22:27" x14ac:dyDescent="0.25">
      <c r="V118" s="231"/>
      <c r="W118" s="186"/>
      <c r="X118" s="186"/>
      <c r="Y118" s="186"/>
      <c r="Z118" s="186"/>
      <c r="AA118" s="186"/>
    </row>
    <row r="119" spans="22:27" x14ac:dyDescent="0.25">
      <c r="V119" s="231"/>
      <c r="W119" s="186"/>
      <c r="X119" s="186"/>
      <c r="Y119" s="186"/>
      <c r="Z119" s="186"/>
      <c r="AA119" s="186"/>
    </row>
    <row r="120" spans="22:27" x14ac:dyDescent="0.25">
      <c r="V120" s="231"/>
      <c r="W120" s="186"/>
      <c r="X120" s="186"/>
      <c r="Y120" s="186"/>
      <c r="Z120" s="186"/>
      <c r="AA120" s="186"/>
    </row>
    <row r="121" spans="22:27" x14ac:dyDescent="0.25">
      <c r="V121" s="231"/>
      <c r="W121" s="186"/>
      <c r="X121" s="186"/>
      <c r="Y121" s="186"/>
      <c r="Z121" s="186"/>
      <c r="AA121" s="186"/>
    </row>
    <row r="122" spans="22:27" x14ac:dyDescent="0.25">
      <c r="V122" s="231"/>
      <c r="W122" s="186"/>
      <c r="X122" s="186"/>
      <c r="Y122" s="186"/>
      <c r="Z122" s="186"/>
      <c r="AA122" s="186"/>
    </row>
    <row r="123" spans="22:27" x14ac:dyDescent="0.25">
      <c r="V123" s="231"/>
      <c r="W123" s="186"/>
      <c r="X123" s="186"/>
      <c r="Y123" s="186"/>
      <c r="Z123" s="186"/>
      <c r="AA123" s="186"/>
    </row>
    <row r="124" spans="22:27" x14ac:dyDescent="0.25">
      <c r="V124" s="231"/>
      <c r="W124" s="186"/>
      <c r="X124" s="186"/>
      <c r="Y124" s="186"/>
      <c r="Z124" s="186"/>
      <c r="AA124" s="186"/>
    </row>
    <row r="125" spans="22:27" x14ac:dyDescent="0.25">
      <c r="V125" s="231"/>
      <c r="W125" s="186"/>
      <c r="X125" s="186"/>
      <c r="Y125" s="186"/>
      <c r="Z125" s="186"/>
      <c r="AA125" s="186"/>
    </row>
    <row r="126" spans="22:27" x14ac:dyDescent="0.25">
      <c r="V126" s="231"/>
      <c r="W126" s="186"/>
      <c r="X126" s="186"/>
      <c r="Y126" s="186"/>
      <c r="Z126" s="186"/>
      <c r="AA126" s="186"/>
    </row>
    <row r="127" spans="22:27" x14ac:dyDescent="0.25">
      <c r="V127" s="231"/>
      <c r="W127" s="186"/>
      <c r="X127" s="186"/>
      <c r="Y127" s="186"/>
      <c r="Z127" s="186"/>
      <c r="AA127" s="186"/>
    </row>
    <row r="128" spans="22:27" x14ac:dyDescent="0.25">
      <c r="V128" s="231"/>
      <c r="W128" s="186"/>
      <c r="X128" s="186"/>
      <c r="Y128" s="186"/>
      <c r="Z128" s="186"/>
      <c r="AA128" s="186"/>
    </row>
    <row r="129" spans="22:27" x14ac:dyDescent="0.25">
      <c r="V129" s="231"/>
      <c r="W129" s="186"/>
      <c r="X129" s="186"/>
      <c r="Y129" s="186"/>
      <c r="Z129" s="186"/>
      <c r="AA129" s="186"/>
    </row>
    <row r="130" spans="22:27" x14ac:dyDescent="0.25">
      <c r="V130" s="231"/>
      <c r="W130" s="186"/>
      <c r="X130" s="186"/>
      <c r="Y130" s="186"/>
      <c r="Z130" s="186"/>
      <c r="AA130" s="186"/>
    </row>
    <row r="131" spans="22:27" x14ac:dyDescent="0.25">
      <c r="V131" s="231"/>
      <c r="W131" s="186"/>
      <c r="X131" s="186"/>
      <c r="Y131" s="186"/>
      <c r="Z131" s="186"/>
      <c r="AA131" s="186"/>
    </row>
    <row r="132" spans="22:27" x14ac:dyDescent="0.25">
      <c r="V132" s="231"/>
      <c r="W132" s="186"/>
      <c r="X132" s="186"/>
      <c r="Y132" s="186"/>
      <c r="Z132" s="186"/>
      <c r="AA132" s="186"/>
    </row>
    <row r="133" spans="22:27" x14ac:dyDescent="0.25">
      <c r="V133" s="231"/>
      <c r="W133" s="186"/>
      <c r="X133" s="186"/>
      <c r="Y133" s="186"/>
      <c r="Z133" s="186"/>
      <c r="AA133" s="186"/>
    </row>
    <row r="134" spans="22:27" x14ac:dyDescent="0.25">
      <c r="V134" s="231"/>
      <c r="W134" s="186"/>
      <c r="X134" s="186"/>
      <c r="Y134" s="186"/>
      <c r="Z134" s="186"/>
      <c r="AA134" s="186"/>
    </row>
    <row r="135" spans="22:27" x14ac:dyDescent="0.25">
      <c r="V135" s="231"/>
      <c r="W135" s="186"/>
      <c r="X135" s="186"/>
      <c r="Y135" s="186"/>
      <c r="Z135" s="186"/>
      <c r="AA135" s="186"/>
    </row>
    <row r="136" spans="22:27" x14ac:dyDescent="0.25">
      <c r="V136" s="231"/>
      <c r="W136" s="186"/>
      <c r="X136" s="186"/>
      <c r="Y136" s="186"/>
      <c r="Z136" s="186"/>
      <c r="AA136" s="186"/>
    </row>
    <row r="137" spans="22:27" x14ac:dyDescent="0.25">
      <c r="V137" s="231"/>
      <c r="W137" s="186"/>
      <c r="X137" s="186"/>
      <c r="Y137" s="186"/>
      <c r="Z137" s="186"/>
      <c r="AA137" s="186"/>
    </row>
    <row r="138" spans="22:27" x14ac:dyDescent="0.25">
      <c r="V138" s="231"/>
      <c r="W138" s="186"/>
      <c r="X138" s="186"/>
      <c r="Y138" s="186"/>
      <c r="Z138" s="186"/>
      <c r="AA138" s="186"/>
    </row>
    <row r="139" spans="22:27" x14ac:dyDescent="0.25">
      <c r="V139" s="231"/>
      <c r="W139" s="186"/>
      <c r="X139" s="186"/>
      <c r="Y139" s="186"/>
      <c r="Z139" s="186"/>
      <c r="AA139" s="186"/>
    </row>
    <row r="140" spans="22:27" x14ac:dyDescent="0.25">
      <c r="V140" s="231"/>
      <c r="W140" s="186"/>
      <c r="X140" s="186"/>
      <c r="Y140" s="186"/>
      <c r="Z140" s="186"/>
      <c r="AA140" s="186"/>
    </row>
    <row r="141" spans="22:27" x14ac:dyDescent="0.25">
      <c r="V141" s="231"/>
      <c r="W141" s="186"/>
      <c r="X141" s="186"/>
      <c r="Y141" s="186"/>
      <c r="Z141" s="186"/>
      <c r="AA141" s="186"/>
    </row>
    <row r="142" spans="22:27" x14ac:dyDescent="0.25">
      <c r="V142" s="231"/>
      <c r="W142" s="186"/>
      <c r="X142" s="186"/>
      <c r="Y142" s="186"/>
      <c r="Z142" s="186"/>
      <c r="AA142" s="186"/>
    </row>
    <row r="143" spans="22:27" x14ac:dyDescent="0.25">
      <c r="V143" s="231"/>
      <c r="W143" s="186"/>
      <c r="X143" s="186"/>
      <c r="Y143" s="186"/>
      <c r="Z143" s="186"/>
      <c r="AA143" s="186"/>
    </row>
    <row r="144" spans="22:27" x14ac:dyDescent="0.25">
      <c r="V144" s="231"/>
      <c r="W144" s="186"/>
      <c r="X144" s="186"/>
      <c r="Y144" s="186"/>
      <c r="Z144" s="186"/>
      <c r="AA144" s="186"/>
    </row>
    <row r="145" spans="22:27" x14ac:dyDescent="0.25">
      <c r="V145" s="231"/>
      <c r="W145" s="186"/>
      <c r="X145" s="186"/>
      <c r="Y145" s="186"/>
      <c r="Z145" s="186"/>
      <c r="AA145" s="186"/>
    </row>
    <row r="146" spans="22:27" x14ac:dyDescent="0.25">
      <c r="V146" s="231"/>
      <c r="W146" s="186"/>
      <c r="X146" s="186"/>
      <c r="Y146" s="186"/>
      <c r="Z146" s="186"/>
      <c r="AA146" s="186"/>
    </row>
    <row r="147" spans="22:27" x14ac:dyDescent="0.25">
      <c r="V147" s="231"/>
      <c r="W147" s="186"/>
      <c r="X147" s="186"/>
      <c r="Y147" s="186"/>
      <c r="Z147" s="186"/>
      <c r="AA147" s="186"/>
    </row>
    <row r="148" spans="22:27" x14ac:dyDescent="0.25">
      <c r="V148" s="231"/>
      <c r="W148" s="186"/>
      <c r="X148" s="186"/>
      <c r="Y148" s="186"/>
      <c r="Z148" s="186"/>
      <c r="AA148" s="186"/>
    </row>
    <row r="149" spans="22:27" x14ac:dyDescent="0.25">
      <c r="V149" s="231"/>
      <c r="W149" s="186"/>
      <c r="X149" s="186"/>
      <c r="Y149" s="186"/>
      <c r="Z149" s="186"/>
      <c r="AA149" s="186"/>
    </row>
    <row r="150" spans="22:27" x14ac:dyDescent="0.25">
      <c r="V150" s="231"/>
      <c r="W150" s="186"/>
      <c r="X150" s="186"/>
      <c r="Y150" s="186"/>
      <c r="Z150" s="186"/>
      <c r="AA150" s="186"/>
    </row>
    <row r="151" spans="22:27" x14ac:dyDescent="0.25">
      <c r="V151" s="231"/>
      <c r="W151" s="186"/>
      <c r="X151" s="186"/>
      <c r="Y151" s="186"/>
      <c r="Z151" s="186"/>
      <c r="AA151" s="186"/>
    </row>
    <row r="152" spans="22:27" x14ac:dyDescent="0.25">
      <c r="V152" s="231"/>
      <c r="W152" s="186"/>
      <c r="X152" s="186"/>
      <c r="Y152" s="186"/>
      <c r="Z152" s="186"/>
      <c r="AA152" s="186"/>
    </row>
    <row r="153" spans="22:27" x14ac:dyDescent="0.25">
      <c r="V153" s="231"/>
      <c r="W153" s="186"/>
      <c r="X153" s="186"/>
      <c r="Y153" s="186"/>
      <c r="Z153" s="186"/>
      <c r="AA153" s="186"/>
    </row>
    <row r="154" spans="22:27" x14ac:dyDescent="0.25">
      <c r="V154" s="231"/>
      <c r="W154" s="186"/>
      <c r="X154" s="186"/>
      <c r="Y154" s="186"/>
      <c r="Z154" s="186"/>
      <c r="AA154" s="186"/>
    </row>
    <row r="155" spans="22:27" x14ac:dyDescent="0.25">
      <c r="V155" s="231"/>
      <c r="W155" s="186"/>
      <c r="X155" s="186"/>
      <c r="Y155" s="186"/>
      <c r="Z155" s="186"/>
      <c r="AA155" s="186"/>
    </row>
    <row r="156" spans="22:27" x14ac:dyDescent="0.25">
      <c r="V156" s="231"/>
      <c r="W156" s="186"/>
      <c r="X156" s="186"/>
      <c r="Y156" s="186"/>
      <c r="Z156" s="186"/>
      <c r="AA156" s="186"/>
    </row>
    <row r="157" spans="22:27" x14ac:dyDescent="0.25">
      <c r="V157" s="231"/>
      <c r="W157" s="186"/>
      <c r="X157" s="186"/>
      <c r="Y157" s="186"/>
      <c r="Z157" s="186"/>
      <c r="AA157" s="186"/>
    </row>
    <row r="158" spans="22:27" x14ac:dyDescent="0.25">
      <c r="V158" s="231"/>
      <c r="W158" s="186"/>
      <c r="X158" s="186"/>
      <c r="Y158" s="186"/>
      <c r="Z158" s="186"/>
      <c r="AA158" s="186"/>
    </row>
    <row r="159" spans="22:27" x14ac:dyDescent="0.25">
      <c r="V159" s="231"/>
      <c r="W159" s="186"/>
      <c r="X159" s="186"/>
      <c r="Y159" s="186"/>
      <c r="Z159" s="186"/>
      <c r="AA159" s="186"/>
    </row>
    <row r="160" spans="22:27" x14ac:dyDescent="0.25">
      <c r="V160" s="231"/>
      <c r="W160" s="186"/>
      <c r="X160" s="186"/>
      <c r="Y160" s="186"/>
      <c r="Z160" s="186"/>
      <c r="AA160" s="186"/>
    </row>
    <row r="161" spans="22:27" x14ac:dyDescent="0.25">
      <c r="V161" s="231"/>
      <c r="W161" s="186"/>
      <c r="X161" s="186"/>
      <c r="Y161" s="186"/>
      <c r="Z161" s="186"/>
      <c r="AA161" s="186"/>
    </row>
    <row r="162" spans="22:27" x14ac:dyDescent="0.25">
      <c r="V162" s="231"/>
      <c r="W162" s="186"/>
      <c r="X162" s="186"/>
      <c r="Y162" s="186"/>
      <c r="Z162" s="186"/>
      <c r="AA162" s="186"/>
    </row>
    <row r="163" spans="22:27" x14ac:dyDescent="0.25">
      <c r="V163" s="231"/>
      <c r="W163" s="186"/>
      <c r="X163" s="186"/>
      <c r="Y163" s="186"/>
      <c r="Z163" s="186"/>
      <c r="AA163" s="186"/>
    </row>
    <row r="164" spans="22:27" x14ac:dyDescent="0.25">
      <c r="V164" s="231"/>
      <c r="W164" s="186"/>
      <c r="X164" s="186"/>
      <c r="Y164" s="186"/>
      <c r="Z164" s="186"/>
      <c r="AA164" s="186"/>
    </row>
    <row r="165" spans="22:27" x14ac:dyDescent="0.25">
      <c r="V165" s="231"/>
      <c r="W165" s="186"/>
      <c r="X165" s="186"/>
      <c r="Y165" s="186"/>
      <c r="Z165" s="186"/>
      <c r="AA165" s="186"/>
    </row>
    <row r="166" spans="22:27" x14ac:dyDescent="0.25">
      <c r="V166" s="231"/>
      <c r="W166" s="186"/>
      <c r="X166" s="186"/>
      <c r="Y166" s="186"/>
      <c r="Z166" s="186"/>
      <c r="AA166" s="186"/>
    </row>
    <row r="167" spans="22:27" x14ac:dyDescent="0.25">
      <c r="V167" s="231"/>
      <c r="W167" s="186"/>
      <c r="X167" s="186"/>
      <c r="Y167" s="186"/>
      <c r="Z167" s="186"/>
      <c r="AA167" s="186"/>
    </row>
    <row r="168" spans="22:27" x14ac:dyDescent="0.25">
      <c r="V168" s="231"/>
      <c r="W168" s="186"/>
      <c r="X168" s="186"/>
      <c r="Y168" s="186"/>
      <c r="Z168" s="186"/>
      <c r="AA168" s="186"/>
    </row>
    <row r="169" spans="22:27" x14ac:dyDescent="0.25">
      <c r="V169" s="231"/>
      <c r="W169" s="186"/>
      <c r="X169" s="186"/>
      <c r="Y169" s="186"/>
      <c r="Z169" s="186"/>
      <c r="AA169" s="186"/>
    </row>
    <row r="170" spans="22:27" x14ac:dyDescent="0.25">
      <c r="V170" s="231"/>
      <c r="W170" s="186"/>
      <c r="X170" s="186"/>
      <c r="Y170" s="186"/>
      <c r="Z170" s="186"/>
      <c r="AA170" s="186"/>
    </row>
    <row r="171" spans="22:27" x14ac:dyDescent="0.25">
      <c r="V171" s="231"/>
      <c r="W171" s="186"/>
      <c r="X171" s="186"/>
      <c r="Y171" s="186"/>
      <c r="Z171" s="186"/>
      <c r="AA171" s="186"/>
    </row>
    <row r="172" spans="22:27" x14ac:dyDescent="0.25">
      <c r="V172" s="231"/>
      <c r="W172" s="186"/>
      <c r="X172" s="186"/>
      <c r="Y172" s="186"/>
      <c r="Z172" s="186"/>
      <c r="AA172" s="186"/>
    </row>
    <row r="173" spans="22:27" x14ac:dyDescent="0.25">
      <c r="V173" s="231"/>
      <c r="W173" s="186"/>
      <c r="X173" s="186"/>
      <c r="Y173" s="186"/>
      <c r="Z173" s="186"/>
      <c r="AA173" s="186"/>
    </row>
    <row r="174" spans="22:27" x14ac:dyDescent="0.25">
      <c r="V174" s="231"/>
      <c r="W174" s="186"/>
      <c r="X174" s="186"/>
      <c r="Y174" s="186"/>
      <c r="Z174" s="186"/>
      <c r="AA174" s="186"/>
    </row>
    <row r="175" spans="22:27" x14ac:dyDescent="0.25">
      <c r="V175" s="231"/>
      <c r="W175" s="186"/>
      <c r="X175" s="186"/>
      <c r="Y175" s="186"/>
      <c r="Z175" s="186"/>
      <c r="AA175" s="186"/>
    </row>
    <row r="176" spans="22:27" x14ac:dyDescent="0.25">
      <c r="V176" s="231"/>
      <c r="W176" s="186"/>
      <c r="X176" s="186"/>
      <c r="Y176" s="186"/>
      <c r="Z176" s="186"/>
      <c r="AA176" s="186"/>
    </row>
    <row r="177" spans="22:27" x14ac:dyDescent="0.25">
      <c r="V177" s="231"/>
      <c r="W177" s="186"/>
      <c r="X177" s="186"/>
      <c r="Y177" s="186"/>
      <c r="Z177" s="186"/>
      <c r="AA177" s="186"/>
    </row>
    <row r="178" spans="22:27" x14ac:dyDescent="0.25">
      <c r="V178" s="231"/>
      <c r="W178" s="186"/>
      <c r="X178" s="186"/>
      <c r="Y178" s="186"/>
      <c r="Z178" s="186"/>
      <c r="AA178" s="186"/>
    </row>
    <row r="179" spans="22:27" x14ac:dyDescent="0.25">
      <c r="V179" s="231"/>
      <c r="W179" s="186"/>
      <c r="X179" s="186"/>
      <c r="Y179" s="186"/>
      <c r="Z179" s="186"/>
      <c r="AA179" s="186"/>
    </row>
    <row r="180" spans="22:27" x14ac:dyDescent="0.25">
      <c r="V180" s="231"/>
      <c r="W180" s="186"/>
      <c r="X180" s="186"/>
      <c r="Y180" s="186"/>
      <c r="Z180" s="186"/>
      <c r="AA180" s="186"/>
    </row>
    <row r="181" spans="22:27" x14ac:dyDescent="0.25">
      <c r="V181" s="231"/>
      <c r="W181" s="186"/>
      <c r="X181" s="186"/>
      <c r="Y181" s="186"/>
      <c r="Z181" s="186"/>
      <c r="AA181" s="186"/>
    </row>
    <row r="182" spans="22:27" x14ac:dyDescent="0.25">
      <c r="V182" s="231"/>
      <c r="W182" s="186"/>
      <c r="X182" s="186"/>
      <c r="Y182" s="186"/>
      <c r="Z182" s="186"/>
      <c r="AA182" s="186"/>
    </row>
    <row r="183" spans="22:27" x14ac:dyDescent="0.25">
      <c r="V183" s="231"/>
      <c r="W183" s="186"/>
      <c r="X183" s="186"/>
      <c r="Y183" s="186"/>
      <c r="Z183" s="186"/>
      <c r="AA183" s="186"/>
    </row>
    <row r="184" spans="22:27" x14ac:dyDescent="0.25">
      <c r="V184" s="231"/>
      <c r="W184" s="186"/>
      <c r="X184" s="186"/>
      <c r="Y184" s="186"/>
      <c r="Z184" s="186"/>
      <c r="AA184" s="186"/>
    </row>
    <row r="185" spans="22:27" x14ac:dyDescent="0.25">
      <c r="V185" s="231"/>
      <c r="W185" s="186"/>
      <c r="X185" s="186"/>
      <c r="Y185" s="186"/>
      <c r="Z185" s="186"/>
      <c r="AA185" s="186"/>
    </row>
    <row r="186" spans="22:27" x14ac:dyDescent="0.25">
      <c r="V186" s="231"/>
      <c r="W186" s="186"/>
      <c r="X186" s="186"/>
      <c r="Y186" s="186"/>
      <c r="Z186" s="186"/>
      <c r="AA186" s="186"/>
    </row>
    <row r="187" spans="22:27" x14ac:dyDescent="0.25">
      <c r="V187" s="231"/>
      <c r="W187" s="186"/>
      <c r="X187" s="186"/>
      <c r="Y187" s="186"/>
      <c r="Z187" s="186"/>
      <c r="AA187" s="186"/>
    </row>
    <row r="188" spans="22:27" x14ac:dyDescent="0.25">
      <c r="V188" s="231"/>
      <c r="W188" s="186"/>
      <c r="X188" s="186"/>
      <c r="Y188" s="186"/>
      <c r="Z188" s="186"/>
      <c r="AA188" s="186"/>
    </row>
    <row r="189" spans="22:27" x14ac:dyDescent="0.25">
      <c r="V189" s="231"/>
      <c r="W189" s="186"/>
      <c r="X189" s="186"/>
      <c r="Y189" s="186"/>
      <c r="Z189" s="186"/>
      <c r="AA189" s="186"/>
    </row>
    <row r="190" spans="22:27" x14ac:dyDescent="0.25">
      <c r="V190" s="231"/>
      <c r="W190" s="186"/>
      <c r="X190" s="186"/>
      <c r="Y190" s="186"/>
      <c r="Z190" s="186"/>
      <c r="AA190" s="186"/>
    </row>
    <row r="191" spans="22:27" x14ac:dyDescent="0.25">
      <c r="V191" s="231"/>
      <c r="W191" s="186"/>
      <c r="X191" s="186"/>
      <c r="Y191" s="186"/>
      <c r="Z191" s="186"/>
      <c r="AA191" s="186"/>
    </row>
    <row r="192" spans="22:27" x14ac:dyDescent="0.25">
      <c r="V192" s="231"/>
      <c r="W192" s="186"/>
      <c r="X192" s="186"/>
      <c r="Y192" s="186"/>
      <c r="Z192" s="186"/>
      <c r="AA192" s="186"/>
    </row>
    <row r="193" spans="22:27" x14ac:dyDescent="0.25">
      <c r="V193" s="231"/>
      <c r="W193" s="186"/>
      <c r="X193" s="186"/>
      <c r="Y193" s="186"/>
      <c r="Z193" s="186"/>
      <c r="AA193" s="186"/>
    </row>
    <row r="194" spans="22:27" x14ac:dyDescent="0.25">
      <c r="V194" s="231"/>
      <c r="W194" s="186"/>
      <c r="X194" s="186"/>
      <c r="Y194" s="186"/>
      <c r="Z194" s="186"/>
      <c r="AA194" s="186"/>
    </row>
    <row r="195" spans="22:27" x14ac:dyDescent="0.25">
      <c r="V195" s="231"/>
      <c r="W195" s="186"/>
      <c r="X195" s="186"/>
      <c r="Y195" s="186"/>
      <c r="Z195" s="186"/>
      <c r="AA195" s="186"/>
    </row>
    <row r="196" spans="22:27" x14ac:dyDescent="0.25">
      <c r="V196" s="231"/>
      <c r="W196" s="186"/>
      <c r="X196" s="186"/>
      <c r="Y196" s="186"/>
      <c r="Z196" s="186"/>
      <c r="AA196" s="186"/>
    </row>
    <row r="197" spans="22:27" x14ac:dyDescent="0.25">
      <c r="V197" s="231"/>
      <c r="W197" s="186"/>
      <c r="X197" s="186"/>
      <c r="Y197" s="186"/>
      <c r="Z197" s="186"/>
      <c r="AA197" s="186"/>
    </row>
    <row r="198" spans="22:27" x14ac:dyDescent="0.25">
      <c r="V198" s="231"/>
      <c r="W198" s="186"/>
      <c r="X198" s="186"/>
      <c r="Y198" s="186"/>
      <c r="Z198" s="186"/>
      <c r="AA198" s="186"/>
    </row>
    <row r="199" spans="22:27" x14ac:dyDescent="0.25">
      <c r="V199" s="231"/>
      <c r="W199" s="186"/>
      <c r="X199" s="186"/>
      <c r="Y199" s="186"/>
      <c r="Z199" s="186"/>
      <c r="AA199" s="186"/>
    </row>
    <row r="200" spans="22:27" x14ac:dyDescent="0.25">
      <c r="V200" s="231"/>
      <c r="W200" s="186"/>
      <c r="X200" s="186"/>
      <c r="Y200" s="186"/>
      <c r="Z200" s="186"/>
      <c r="AA200" s="186"/>
    </row>
    <row r="201" spans="22:27" x14ac:dyDescent="0.25">
      <c r="V201" s="231"/>
      <c r="W201" s="186"/>
      <c r="X201" s="186"/>
      <c r="Y201" s="186"/>
      <c r="Z201" s="186"/>
      <c r="AA201" s="186"/>
    </row>
    <row r="202" spans="22:27" x14ac:dyDescent="0.25">
      <c r="V202" s="231"/>
      <c r="W202" s="186"/>
      <c r="X202" s="186"/>
      <c r="Y202" s="186"/>
      <c r="Z202" s="186"/>
      <c r="AA202" s="186"/>
    </row>
    <row r="203" spans="22:27" x14ac:dyDescent="0.25">
      <c r="V203" s="231"/>
      <c r="W203" s="186"/>
      <c r="X203" s="186"/>
      <c r="Y203" s="186"/>
      <c r="Z203" s="186"/>
      <c r="AA203" s="186"/>
    </row>
    <row r="204" spans="22:27" x14ac:dyDescent="0.25">
      <c r="V204" s="231"/>
      <c r="W204" s="186"/>
      <c r="X204" s="186"/>
      <c r="Y204" s="186"/>
      <c r="Z204" s="186"/>
      <c r="AA204" s="186"/>
    </row>
    <row r="205" spans="22:27" x14ac:dyDescent="0.25">
      <c r="V205" s="231"/>
      <c r="W205" s="186"/>
      <c r="X205" s="186"/>
      <c r="Y205" s="186"/>
      <c r="Z205" s="186"/>
      <c r="AA205" s="186"/>
    </row>
    <row r="206" spans="22:27" x14ac:dyDescent="0.25">
      <c r="V206" s="231"/>
      <c r="W206" s="186"/>
      <c r="X206" s="186"/>
      <c r="Y206" s="186"/>
      <c r="Z206" s="186"/>
      <c r="AA206" s="186"/>
    </row>
    <row r="207" spans="22:27" x14ac:dyDescent="0.25">
      <c r="V207" s="231"/>
      <c r="W207" s="186"/>
      <c r="X207" s="186"/>
      <c r="Y207" s="186"/>
      <c r="Z207" s="186"/>
      <c r="AA207" s="186"/>
    </row>
    <row r="208" spans="22:27" x14ac:dyDescent="0.25">
      <c r="V208" s="231"/>
      <c r="W208" s="186"/>
      <c r="X208" s="186"/>
      <c r="Y208" s="186"/>
      <c r="Z208" s="186"/>
      <c r="AA208" s="186"/>
    </row>
    <row r="209" spans="22:27" x14ac:dyDescent="0.25">
      <c r="V209" s="231"/>
      <c r="W209" s="186"/>
      <c r="X209" s="186"/>
      <c r="Y209" s="186"/>
      <c r="Z209" s="186"/>
      <c r="AA209" s="186"/>
    </row>
    <row r="210" spans="22:27" x14ac:dyDescent="0.25">
      <c r="V210" s="231"/>
      <c r="W210" s="186"/>
      <c r="X210" s="186"/>
      <c r="Y210" s="186"/>
      <c r="Z210" s="186"/>
      <c r="AA210" s="186"/>
    </row>
    <row r="211" spans="22:27" x14ac:dyDescent="0.25">
      <c r="V211" s="231"/>
      <c r="W211" s="186"/>
      <c r="X211" s="186"/>
      <c r="Y211" s="186"/>
      <c r="Z211" s="186"/>
      <c r="AA211" s="186"/>
    </row>
    <row r="212" spans="22:27" x14ac:dyDescent="0.25">
      <c r="V212" s="231"/>
      <c r="W212" s="186"/>
      <c r="X212" s="186"/>
      <c r="Y212" s="186"/>
      <c r="Z212" s="186"/>
      <c r="AA212" s="186"/>
    </row>
    <row r="213" spans="22:27" x14ac:dyDescent="0.25">
      <c r="V213" s="231"/>
      <c r="W213" s="186"/>
      <c r="X213" s="186"/>
      <c r="Y213" s="186"/>
      <c r="Z213" s="186"/>
      <c r="AA213" s="186"/>
    </row>
    <row r="214" spans="22:27" x14ac:dyDescent="0.25">
      <c r="V214" s="231"/>
      <c r="W214" s="186"/>
      <c r="X214" s="186"/>
      <c r="Y214" s="186"/>
      <c r="Z214" s="186"/>
      <c r="AA214" s="186"/>
    </row>
    <row r="215" spans="22:27" x14ac:dyDescent="0.25">
      <c r="V215" s="231"/>
      <c r="W215" s="186"/>
      <c r="X215" s="186"/>
      <c r="Y215" s="186"/>
      <c r="Z215" s="186"/>
      <c r="AA215" s="186"/>
    </row>
    <row r="216" spans="22:27" x14ac:dyDescent="0.25">
      <c r="V216" s="231"/>
      <c r="W216" s="186"/>
      <c r="X216" s="186"/>
      <c r="Y216" s="186"/>
      <c r="Z216" s="186"/>
      <c r="AA216" s="186"/>
    </row>
    <row r="217" spans="22:27" x14ac:dyDescent="0.25">
      <c r="V217" s="231"/>
      <c r="W217" s="186"/>
      <c r="X217" s="186"/>
      <c r="Y217" s="186"/>
      <c r="Z217" s="186"/>
      <c r="AA217" s="186"/>
    </row>
    <row r="218" spans="22:27" x14ac:dyDescent="0.25">
      <c r="V218" s="231"/>
      <c r="W218" s="186"/>
      <c r="X218" s="186"/>
      <c r="Y218" s="186"/>
      <c r="Z218" s="186"/>
      <c r="AA218" s="186"/>
    </row>
    <row r="219" spans="22:27" x14ac:dyDescent="0.25">
      <c r="V219" s="231"/>
      <c r="W219" s="186"/>
      <c r="X219" s="186"/>
      <c r="Y219" s="186"/>
      <c r="Z219" s="186"/>
      <c r="AA219" s="186"/>
    </row>
    <row r="220" spans="22:27" x14ac:dyDescent="0.25">
      <c r="V220" s="231"/>
      <c r="W220" s="186"/>
      <c r="X220" s="186"/>
      <c r="Y220" s="186"/>
      <c r="Z220" s="186"/>
      <c r="AA220" s="186"/>
    </row>
    <row r="221" spans="22:27" x14ac:dyDescent="0.25">
      <c r="V221" s="231"/>
      <c r="W221" s="186"/>
      <c r="X221" s="186"/>
      <c r="Y221" s="186"/>
      <c r="Z221" s="186"/>
      <c r="AA221" s="186"/>
    </row>
    <row r="222" spans="22:27" x14ac:dyDescent="0.25">
      <c r="V222" s="231"/>
      <c r="W222" s="186"/>
      <c r="X222" s="186"/>
      <c r="Y222" s="186"/>
      <c r="Z222" s="186"/>
      <c r="AA222" s="186"/>
    </row>
    <row r="223" spans="22:27" x14ac:dyDescent="0.25">
      <c r="V223" s="231"/>
      <c r="W223" s="186"/>
      <c r="X223" s="186"/>
      <c r="Y223" s="186"/>
      <c r="Z223" s="186"/>
      <c r="AA223" s="186"/>
    </row>
    <row r="224" spans="22:27" x14ac:dyDescent="0.25">
      <c r="V224" s="231"/>
      <c r="W224" s="186"/>
      <c r="X224" s="186"/>
      <c r="Y224" s="186"/>
      <c r="Z224" s="186"/>
      <c r="AA224" s="186"/>
    </row>
    <row r="225" spans="22:27" x14ac:dyDescent="0.25">
      <c r="V225" s="231"/>
      <c r="W225" s="186"/>
      <c r="X225" s="186"/>
      <c r="Y225" s="186"/>
      <c r="Z225" s="186"/>
      <c r="AA225" s="186"/>
    </row>
    <row r="226" spans="22:27" x14ac:dyDescent="0.25">
      <c r="V226" s="231"/>
      <c r="W226" s="186"/>
      <c r="X226" s="186"/>
      <c r="Y226" s="186"/>
      <c r="Z226" s="186"/>
      <c r="AA226" s="186"/>
    </row>
    <row r="227" spans="22:27" x14ac:dyDescent="0.25">
      <c r="V227" s="231"/>
      <c r="W227" s="186"/>
      <c r="X227" s="186"/>
      <c r="Y227" s="186"/>
      <c r="Z227" s="186"/>
      <c r="AA227" s="186"/>
    </row>
    <row r="228" spans="22:27" x14ac:dyDescent="0.25">
      <c r="V228" s="231"/>
      <c r="W228" s="186"/>
      <c r="X228" s="186"/>
      <c r="Y228" s="186"/>
      <c r="Z228" s="186"/>
      <c r="AA228" s="186"/>
    </row>
    <row r="229" spans="22:27" x14ac:dyDescent="0.25">
      <c r="V229" s="231"/>
      <c r="W229" s="186"/>
      <c r="X229" s="186"/>
      <c r="Y229" s="186"/>
      <c r="Z229" s="186"/>
      <c r="AA229" s="186"/>
    </row>
    <row r="230" spans="22:27" x14ac:dyDescent="0.25">
      <c r="V230" s="231"/>
      <c r="W230" s="186"/>
      <c r="X230" s="186"/>
      <c r="Y230" s="186"/>
      <c r="Z230" s="186"/>
      <c r="AA230" s="186"/>
    </row>
    <row r="231" spans="22:27" x14ac:dyDescent="0.25">
      <c r="V231" s="231"/>
      <c r="W231" s="186"/>
      <c r="X231" s="186"/>
      <c r="Y231" s="186"/>
      <c r="Z231" s="186"/>
      <c r="AA231" s="186"/>
    </row>
    <row r="232" spans="22:27" x14ac:dyDescent="0.25">
      <c r="V232" s="231"/>
      <c r="W232" s="186"/>
      <c r="X232" s="186"/>
      <c r="Y232" s="186"/>
      <c r="Z232" s="186"/>
      <c r="AA232" s="186"/>
    </row>
    <row r="233" spans="22:27" x14ac:dyDescent="0.25">
      <c r="V233" s="231"/>
      <c r="W233" s="186"/>
      <c r="X233" s="186"/>
      <c r="Y233" s="186"/>
      <c r="Z233" s="186"/>
      <c r="AA233" s="186"/>
    </row>
    <row r="234" spans="22:27" x14ac:dyDescent="0.25">
      <c r="V234" s="231"/>
      <c r="W234" s="186"/>
      <c r="X234" s="186"/>
      <c r="Y234" s="186"/>
      <c r="Z234" s="186"/>
      <c r="AA234" s="186"/>
    </row>
    <row r="235" spans="22:27" x14ac:dyDescent="0.25">
      <c r="V235" s="231"/>
      <c r="W235" s="186"/>
      <c r="X235" s="186"/>
      <c r="Y235" s="186"/>
      <c r="Z235" s="186"/>
      <c r="AA235" s="186"/>
    </row>
    <row r="236" spans="22:27" x14ac:dyDescent="0.25">
      <c r="V236" s="231"/>
      <c r="W236" s="186"/>
      <c r="X236" s="186"/>
      <c r="Y236" s="186"/>
      <c r="Z236" s="186"/>
      <c r="AA236" s="186"/>
    </row>
    <row r="237" spans="22:27" x14ac:dyDescent="0.25">
      <c r="V237" s="231"/>
      <c r="W237" s="186"/>
      <c r="X237" s="186"/>
      <c r="Y237" s="186"/>
      <c r="Z237" s="186"/>
      <c r="AA237" s="186"/>
    </row>
    <row r="238" spans="22:27" x14ac:dyDescent="0.25">
      <c r="V238" s="231"/>
      <c r="W238" s="186"/>
      <c r="X238" s="186"/>
      <c r="Y238" s="186"/>
      <c r="Z238" s="186"/>
      <c r="AA238" s="186"/>
    </row>
    <row r="239" spans="22:27" x14ac:dyDescent="0.25">
      <c r="V239" s="231"/>
      <c r="W239" s="186"/>
      <c r="X239" s="186"/>
      <c r="Y239" s="186"/>
      <c r="Z239" s="186"/>
      <c r="AA239" s="186"/>
    </row>
    <row r="240" spans="22:27" x14ac:dyDescent="0.25">
      <c r="V240" s="231"/>
      <c r="W240" s="186"/>
      <c r="X240" s="186"/>
      <c r="Y240" s="186"/>
      <c r="Z240" s="186"/>
      <c r="AA240" s="186"/>
    </row>
    <row r="241" spans="22:27" x14ac:dyDescent="0.25">
      <c r="V241" s="231"/>
      <c r="W241" s="186"/>
      <c r="X241" s="186"/>
      <c r="Y241" s="186"/>
      <c r="Z241" s="186"/>
      <c r="AA241" s="186"/>
    </row>
    <row r="242" spans="22:27" x14ac:dyDescent="0.25">
      <c r="V242" s="231"/>
      <c r="W242" s="186"/>
      <c r="X242" s="186"/>
      <c r="Y242" s="186"/>
      <c r="Z242" s="186"/>
      <c r="AA242" s="186"/>
    </row>
    <row r="243" spans="22:27" x14ac:dyDescent="0.25">
      <c r="V243" s="231"/>
      <c r="W243" s="186"/>
      <c r="X243" s="186"/>
      <c r="Y243" s="186"/>
      <c r="Z243" s="186"/>
      <c r="AA243" s="186"/>
    </row>
    <row r="244" spans="22:27" x14ac:dyDescent="0.25">
      <c r="V244" s="231"/>
      <c r="W244" s="186"/>
      <c r="X244" s="186"/>
      <c r="Y244" s="186"/>
      <c r="Z244" s="186"/>
      <c r="AA244" s="186"/>
    </row>
    <row r="245" spans="22:27" x14ac:dyDescent="0.25">
      <c r="V245" s="231"/>
      <c r="W245" s="186"/>
      <c r="X245" s="186"/>
      <c r="Y245" s="186"/>
      <c r="Z245" s="186"/>
      <c r="AA245" s="186"/>
    </row>
    <row r="246" spans="22:27" x14ac:dyDescent="0.25">
      <c r="V246" s="231"/>
      <c r="W246" s="186"/>
      <c r="X246" s="186"/>
      <c r="Y246" s="186"/>
      <c r="Z246" s="186"/>
      <c r="AA246" s="186"/>
    </row>
    <row r="247" spans="22:27" x14ac:dyDescent="0.25">
      <c r="V247" s="231"/>
      <c r="W247" s="186"/>
      <c r="X247" s="186"/>
      <c r="Y247" s="186"/>
      <c r="Z247" s="186"/>
      <c r="AA247" s="186"/>
    </row>
    <row r="248" spans="22:27" x14ac:dyDescent="0.25">
      <c r="V248" s="231"/>
      <c r="W248" s="186"/>
      <c r="X248" s="186"/>
      <c r="Y248" s="186"/>
      <c r="Z248" s="186"/>
      <c r="AA248" s="186"/>
    </row>
    <row r="249" spans="22:27" x14ac:dyDescent="0.25">
      <c r="V249" s="231"/>
      <c r="W249" s="186"/>
      <c r="X249" s="186"/>
      <c r="Y249" s="186"/>
      <c r="Z249" s="186"/>
      <c r="AA249" s="186"/>
    </row>
    <row r="250" spans="22:27" x14ac:dyDescent="0.25">
      <c r="V250" s="231"/>
      <c r="W250" s="186"/>
      <c r="X250" s="186"/>
      <c r="Y250" s="186"/>
      <c r="Z250" s="186"/>
      <c r="AA250" s="186"/>
    </row>
    <row r="251" spans="22:27" x14ac:dyDescent="0.25">
      <c r="V251" s="231"/>
      <c r="W251" s="186"/>
      <c r="X251" s="186"/>
      <c r="Y251" s="186"/>
      <c r="Z251" s="186"/>
      <c r="AA251" s="186"/>
    </row>
    <row r="252" spans="22:27" x14ac:dyDescent="0.25">
      <c r="V252" s="231"/>
      <c r="W252" s="186"/>
      <c r="X252" s="186"/>
      <c r="Y252" s="186"/>
      <c r="Z252" s="186"/>
      <c r="AA252" s="186"/>
    </row>
    <row r="253" spans="22:27" x14ac:dyDescent="0.25">
      <c r="V253" s="231"/>
      <c r="W253" s="186"/>
      <c r="X253" s="186"/>
      <c r="Y253" s="186"/>
      <c r="Z253" s="186"/>
      <c r="AA253" s="186"/>
    </row>
    <row r="254" spans="22:27" x14ac:dyDescent="0.25">
      <c r="V254" s="231"/>
      <c r="W254" s="186"/>
      <c r="X254" s="186"/>
      <c r="Y254" s="186"/>
      <c r="Z254" s="186"/>
      <c r="AA254" s="186"/>
    </row>
    <row r="255" spans="22:27" x14ac:dyDescent="0.25">
      <c r="V255" s="231"/>
      <c r="W255" s="186"/>
      <c r="X255" s="186"/>
      <c r="Y255" s="186"/>
      <c r="Z255" s="186"/>
      <c r="AA255" s="186"/>
    </row>
    <row r="256" spans="22:27" x14ac:dyDescent="0.25">
      <c r="V256" s="231"/>
      <c r="W256" s="186"/>
      <c r="X256" s="186"/>
      <c r="Y256" s="186"/>
      <c r="Z256" s="186"/>
      <c r="AA256" s="186"/>
    </row>
    <row r="257" spans="22:27" x14ac:dyDescent="0.25">
      <c r="V257" s="231"/>
      <c r="W257" s="186"/>
      <c r="X257" s="186"/>
      <c r="Y257" s="186"/>
      <c r="Z257" s="186"/>
      <c r="AA257" s="186"/>
    </row>
    <row r="258" spans="22:27" x14ac:dyDescent="0.25">
      <c r="V258" s="231"/>
      <c r="W258" s="186"/>
      <c r="X258" s="186"/>
      <c r="Y258" s="186"/>
      <c r="Z258" s="186"/>
      <c r="AA258" s="186"/>
    </row>
    <row r="259" spans="22:27" x14ac:dyDescent="0.25">
      <c r="V259" s="231"/>
      <c r="W259" s="186"/>
      <c r="X259" s="186"/>
      <c r="Y259" s="186"/>
      <c r="Z259" s="186"/>
      <c r="AA259" s="186"/>
    </row>
    <row r="260" spans="22:27" x14ac:dyDescent="0.25">
      <c r="V260" s="231"/>
      <c r="W260" s="186"/>
      <c r="X260" s="186"/>
      <c r="Y260" s="186"/>
      <c r="Z260" s="186"/>
      <c r="AA260" s="186"/>
    </row>
    <row r="261" spans="22:27" x14ac:dyDescent="0.25">
      <c r="V261" s="231"/>
      <c r="W261" s="186"/>
      <c r="X261" s="186"/>
      <c r="Y261" s="186"/>
      <c r="Z261" s="186"/>
      <c r="AA261" s="186"/>
    </row>
    <row r="262" spans="22:27" x14ac:dyDescent="0.25">
      <c r="V262" s="231"/>
      <c r="W262" s="186"/>
      <c r="X262" s="186"/>
      <c r="Y262" s="186"/>
      <c r="Z262" s="186"/>
      <c r="AA262" s="186"/>
    </row>
    <row r="263" spans="22:27" x14ac:dyDescent="0.25">
      <c r="V263" s="231"/>
      <c r="W263" s="186"/>
      <c r="X263" s="186"/>
      <c r="Y263" s="186"/>
      <c r="Z263" s="186"/>
      <c r="AA263" s="186"/>
    </row>
    <row r="264" spans="22:27" x14ac:dyDescent="0.25">
      <c r="V264" s="231"/>
      <c r="W264" s="186"/>
      <c r="X264" s="186"/>
      <c r="Y264" s="186"/>
      <c r="Z264" s="186"/>
      <c r="AA264" s="186"/>
    </row>
    <row r="265" spans="22:27" x14ac:dyDescent="0.25">
      <c r="V265" s="231"/>
      <c r="W265" s="186"/>
      <c r="X265" s="186"/>
      <c r="Y265" s="186"/>
      <c r="Z265" s="186"/>
      <c r="AA265" s="186"/>
    </row>
    <row r="266" spans="22:27" x14ac:dyDescent="0.25">
      <c r="V266" s="231"/>
      <c r="W266" s="186"/>
      <c r="X266" s="186"/>
      <c r="Y266" s="186"/>
      <c r="Z266" s="186"/>
      <c r="AA266" s="186"/>
    </row>
    <row r="267" spans="22:27" x14ac:dyDescent="0.25">
      <c r="V267" s="231"/>
      <c r="W267" s="186"/>
      <c r="X267" s="186"/>
      <c r="Y267" s="186"/>
      <c r="Z267" s="186"/>
      <c r="AA267" s="186"/>
    </row>
    <row r="268" spans="22:27" x14ac:dyDescent="0.25">
      <c r="V268" s="231"/>
      <c r="W268" s="186"/>
      <c r="X268" s="186"/>
      <c r="Y268" s="186"/>
      <c r="Z268" s="186"/>
      <c r="AA268" s="186"/>
    </row>
    <row r="269" spans="22:27" x14ac:dyDescent="0.25">
      <c r="V269" s="231"/>
      <c r="W269" s="186"/>
      <c r="X269" s="186"/>
      <c r="Y269" s="186"/>
      <c r="Z269" s="186"/>
      <c r="AA269" s="186"/>
    </row>
    <row r="270" spans="22:27" x14ac:dyDescent="0.25">
      <c r="V270" s="231"/>
      <c r="W270" s="186"/>
      <c r="X270" s="186"/>
      <c r="Y270" s="186"/>
      <c r="Z270" s="186"/>
      <c r="AA270" s="186"/>
    </row>
    <row r="271" spans="22:27" x14ac:dyDescent="0.25">
      <c r="V271" s="231"/>
      <c r="W271" s="186"/>
      <c r="X271" s="186"/>
      <c r="Y271" s="186"/>
      <c r="Z271" s="186"/>
      <c r="AA271" s="186"/>
    </row>
    <row r="272" spans="22:27" x14ac:dyDescent="0.25">
      <c r="V272" s="231"/>
      <c r="W272" s="186"/>
      <c r="X272" s="186"/>
      <c r="Y272" s="186"/>
      <c r="Z272" s="186"/>
      <c r="AA272" s="186"/>
    </row>
    <row r="273" spans="22:27" x14ac:dyDescent="0.25">
      <c r="V273" s="231"/>
      <c r="W273" s="186"/>
      <c r="X273" s="186"/>
      <c r="Y273" s="186"/>
      <c r="Z273" s="186"/>
      <c r="AA273" s="186"/>
    </row>
    <row r="274" spans="22:27" x14ac:dyDescent="0.25">
      <c r="V274" s="231"/>
      <c r="W274" s="186"/>
      <c r="X274" s="186"/>
      <c r="Y274" s="186"/>
      <c r="Z274" s="186"/>
      <c r="AA274" s="186"/>
    </row>
    <row r="275" spans="22:27" x14ac:dyDescent="0.25">
      <c r="V275" s="231"/>
      <c r="W275" s="186"/>
      <c r="X275" s="186"/>
      <c r="Y275" s="186"/>
      <c r="Z275" s="186"/>
      <c r="AA275" s="186"/>
    </row>
    <row r="276" spans="22:27" x14ac:dyDescent="0.25">
      <c r="V276" s="231"/>
      <c r="W276" s="186"/>
      <c r="X276" s="186"/>
      <c r="Y276" s="186"/>
      <c r="Z276" s="186"/>
      <c r="AA276" s="186"/>
    </row>
    <row r="277" spans="22:27" x14ac:dyDescent="0.25">
      <c r="V277" s="231"/>
      <c r="W277" s="186"/>
      <c r="X277" s="186"/>
      <c r="Y277" s="186"/>
      <c r="Z277" s="186"/>
      <c r="AA277" s="186"/>
    </row>
    <row r="278" spans="22:27" x14ac:dyDescent="0.25">
      <c r="V278" s="231"/>
      <c r="W278" s="186"/>
      <c r="X278" s="186"/>
      <c r="Y278" s="186"/>
      <c r="Z278" s="186"/>
      <c r="AA278" s="186"/>
    </row>
    <row r="279" spans="22:27" x14ac:dyDescent="0.25">
      <c r="V279" s="231"/>
      <c r="W279" s="186"/>
      <c r="X279" s="186"/>
      <c r="Y279" s="186"/>
      <c r="Z279" s="186"/>
      <c r="AA279" s="186"/>
    </row>
    <row r="280" spans="22:27" x14ac:dyDescent="0.25">
      <c r="V280" s="231"/>
      <c r="W280" s="186"/>
      <c r="X280" s="186"/>
      <c r="Y280" s="186"/>
      <c r="Z280" s="186"/>
      <c r="AA280" s="186"/>
    </row>
    <row r="281" spans="22:27" x14ac:dyDescent="0.25">
      <c r="V281" s="231"/>
      <c r="W281" s="186"/>
      <c r="X281" s="186"/>
      <c r="Y281" s="186"/>
      <c r="Z281" s="186"/>
      <c r="AA281" s="186"/>
    </row>
    <row r="282" spans="22:27" x14ac:dyDescent="0.25">
      <c r="V282" s="231"/>
      <c r="W282" s="186"/>
      <c r="X282" s="186"/>
      <c r="Y282" s="186"/>
      <c r="Z282" s="186"/>
      <c r="AA282" s="186"/>
    </row>
    <row r="283" spans="22:27" x14ac:dyDescent="0.25">
      <c r="V283" s="231"/>
      <c r="W283" s="186"/>
      <c r="X283" s="186"/>
      <c r="Y283" s="186"/>
      <c r="Z283" s="186"/>
      <c r="AA283" s="186"/>
    </row>
    <row r="284" spans="22:27" x14ac:dyDescent="0.25">
      <c r="V284" s="231"/>
      <c r="W284" s="186"/>
      <c r="X284" s="186"/>
      <c r="Y284" s="186"/>
      <c r="Z284" s="186"/>
      <c r="AA284" s="186"/>
    </row>
    <row r="285" spans="22:27" x14ac:dyDescent="0.25">
      <c r="V285" s="231"/>
      <c r="W285" s="186"/>
      <c r="X285" s="186"/>
      <c r="Y285" s="186"/>
      <c r="Z285" s="186"/>
      <c r="AA285" s="186"/>
    </row>
    <row r="286" spans="22:27" x14ac:dyDescent="0.25">
      <c r="V286" s="231"/>
      <c r="W286" s="186"/>
      <c r="X286" s="186"/>
      <c r="Y286" s="186"/>
      <c r="Z286" s="186"/>
      <c r="AA286" s="186"/>
    </row>
    <row r="287" spans="22:27" x14ac:dyDescent="0.25">
      <c r="V287" s="231"/>
      <c r="W287" s="186"/>
      <c r="X287" s="186"/>
      <c r="Y287" s="186"/>
      <c r="Z287" s="186"/>
      <c r="AA287" s="186"/>
    </row>
    <row r="288" spans="22:27" x14ac:dyDescent="0.25">
      <c r="V288" s="231"/>
      <c r="W288" s="186"/>
      <c r="X288" s="186"/>
      <c r="Y288" s="186"/>
      <c r="Z288" s="186"/>
      <c r="AA288" s="186"/>
    </row>
    <row r="289" spans="22:27" x14ac:dyDescent="0.25">
      <c r="V289" s="231"/>
      <c r="W289" s="186"/>
      <c r="X289" s="186"/>
      <c r="Y289" s="186"/>
      <c r="Z289" s="186"/>
      <c r="AA289" s="186"/>
    </row>
    <row r="290" spans="22:27" x14ac:dyDescent="0.25">
      <c r="V290" s="231"/>
      <c r="W290" s="186"/>
      <c r="X290" s="186"/>
      <c r="Y290" s="186"/>
      <c r="Z290" s="186"/>
      <c r="AA290" s="186"/>
    </row>
    <row r="291" spans="22:27" x14ac:dyDescent="0.25">
      <c r="V291" s="231"/>
      <c r="W291" s="186"/>
      <c r="X291" s="186"/>
      <c r="Y291" s="186"/>
      <c r="Z291" s="186"/>
      <c r="AA291" s="186"/>
    </row>
    <row r="292" spans="22:27" x14ac:dyDescent="0.25">
      <c r="V292" s="231"/>
      <c r="W292" s="186"/>
      <c r="X292" s="186"/>
      <c r="Y292" s="186"/>
      <c r="Z292" s="186"/>
      <c r="AA292" s="186"/>
    </row>
    <row r="293" spans="22:27" x14ac:dyDescent="0.25">
      <c r="V293" s="231"/>
      <c r="W293" s="186"/>
      <c r="X293" s="186"/>
      <c r="Y293" s="186"/>
      <c r="Z293" s="186"/>
      <c r="AA293" s="186"/>
    </row>
    <row r="294" spans="22:27" x14ac:dyDescent="0.25">
      <c r="V294" s="231"/>
      <c r="W294" s="186"/>
      <c r="X294" s="186"/>
      <c r="Y294" s="186"/>
      <c r="Z294" s="186"/>
      <c r="AA294" s="186"/>
    </row>
    <row r="295" spans="22:27" x14ac:dyDescent="0.25">
      <c r="V295" s="231"/>
      <c r="W295" s="186"/>
      <c r="X295" s="186"/>
      <c r="Y295" s="186"/>
      <c r="Z295" s="186"/>
      <c r="AA295" s="186"/>
    </row>
    <row r="296" spans="22:27" x14ac:dyDescent="0.25">
      <c r="V296" s="231"/>
      <c r="W296" s="186"/>
      <c r="X296" s="186"/>
      <c r="Y296" s="186"/>
      <c r="Z296" s="186"/>
      <c r="AA296" s="186"/>
    </row>
    <row r="297" spans="22:27" x14ac:dyDescent="0.25">
      <c r="V297" s="231"/>
      <c r="W297" s="186"/>
      <c r="X297" s="186"/>
      <c r="Y297" s="186"/>
      <c r="Z297" s="186"/>
      <c r="AA297" s="186"/>
    </row>
    <row r="298" spans="22:27" x14ac:dyDescent="0.25">
      <c r="V298" s="231"/>
      <c r="W298" s="186"/>
      <c r="X298" s="186"/>
      <c r="Y298" s="186"/>
      <c r="Z298" s="186"/>
      <c r="AA298" s="186"/>
    </row>
    <row r="299" spans="22:27" x14ac:dyDescent="0.25">
      <c r="V299" s="231"/>
      <c r="W299" s="186"/>
      <c r="X299" s="186"/>
      <c r="Y299" s="186"/>
      <c r="Z299" s="186"/>
      <c r="AA299" s="186"/>
    </row>
    <row r="300" spans="22:27" x14ac:dyDescent="0.25">
      <c r="V300" s="231"/>
      <c r="W300" s="186"/>
      <c r="X300" s="186"/>
      <c r="Y300" s="186"/>
      <c r="Z300" s="186"/>
      <c r="AA300" s="186"/>
    </row>
    <row r="301" spans="22:27" x14ac:dyDescent="0.25">
      <c r="V301" s="231"/>
      <c r="W301" s="186"/>
      <c r="X301" s="186"/>
      <c r="Y301" s="186"/>
      <c r="Z301" s="186"/>
      <c r="AA301" s="186"/>
    </row>
    <row r="302" spans="22:27" x14ac:dyDescent="0.25">
      <c r="V302" s="231"/>
      <c r="W302" s="186"/>
      <c r="X302" s="186"/>
      <c r="Y302" s="186"/>
      <c r="Z302" s="186"/>
      <c r="AA302" s="186"/>
    </row>
    <row r="303" spans="22:27" x14ac:dyDescent="0.25">
      <c r="V303" s="231"/>
      <c r="W303" s="186"/>
      <c r="X303" s="186"/>
      <c r="Y303" s="186"/>
      <c r="Z303" s="186"/>
      <c r="AA303" s="186"/>
    </row>
    <row r="304" spans="22:27" x14ac:dyDescent="0.25">
      <c r="V304" s="231"/>
      <c r="W304" s="186"/>
      <c r="X304" s="186"/>
      <c r="Y304" s="186"/>
      <c r="Z304" s="186"/>
      <c r="AA304" s="186"/>
    </row>
    <row r="305" spans="22:27" x14ac:dyDescent="0.25">
      <c r="V305" s="231"/>
      <c r="W305" s="186"/>
      <c r="X305" s="186"/>
      <c r="Y305" s="186"/>
      <c r="Z305" s="186"/>
      <c r="AA305" s="186"/>
    </row>
    <row r="306" spans="22:27" x14ac:dyDescent="0.25">
      <c r="V306" s="231"/>
      <c r="W306" s="186"/>
      <c r="X306" s="186"/>
      <c r="Y306" s="186"/>
      <c r="Z306" s="186"/>
      <c r="AA306" s="186"/>
    </row>
    <row r="307" spans="22:27" x14ac:dyDescent="0.25">
      <c r="V307" s="231"/>
      <c r="W307" s="186"/>
      <c r="X307" s="186"/>
      <c r="Y307" s="186"/>
      <c r="Z307" s="186"/>
      <c r="AA307" s="186"/>
    </row>
    <row r="308" spans="22:27" x14ac:dyDescent="0.25">
      <c r="V308" s="231"/>
      <c r="W308" s="186"/>
      <c r="X308" s="186"/>
      <c r="Y308" s="186"/>
      <c r="Z308" s="186"/>
      <c r="AA308" s="186"/>
    </row>
    <row r="309" spans="22:27" x14ac:dyDescent="0.25">
      <c r="V309" s="231"/>
      <c r="W309" s="186"/>
      <c r="X309" s="186"/>
      <c r="Y309" s="186"/>
      <c r="Z309" s="186"/>
      <c r="AA309" s="186"/>
    </row>
    <row r="310" spans="22:27" x14ac:dyDescent="0.25">
      <c r="V310" s="231"/>
      <c r="W310" s="186"/>
      <c r="X310" s="186"/>
      <c r="Y310" s="186"/>
      <c r="Z310" s="186"/>
      <c r="AA310" s="186"/>
    </row>
    <row r="311" spans="22:27" x14ac:dyDescent="0.25">
      <c r="V311" s="231"/>
      <c r="W311" s="186"/>
      <c r="X311" s="186"/>
      <c r="Y311" s="186"/>
      <c r="Z311" s="186"/>
      <c r="AA311" s="186"/>
    </row>
    <row r="312" spans="22:27" x14ac:dyDescent="0.25">
      <c r="V312" s="231"/>
      <c r="W312" s="186"/>
      <c r="X312" s="186"/>
      <c r="Y312" s="186"/>
      <c r="Z312" s="186"/>
      <c r="AA312" s="186"/>
    </row>
    <row r="313" spans="22:27" x14ac:dyDescent="0.25">
      <c r="V313" s="231"/>
      <c r="W313" s="186"/>
      <c r="X313" s="186"/>
      <c r="Y313" s="186"/>
      <c r="Z313" s="186"/>
      <c r="AA313" s="186"/>
    </row>
    <row r="314" spans="22:27" x14ac:dyDescent="0.25">
      <c r="V314" s="231"/>
      <c r="W314" s="186"/>
      <c r="X314" s="186"/>
      <c r="Y314" s="186"/>
      <c r="Z314" s="186"/>
      <c r="AA314" s="186"/>
    </row>
    <row r="315" spans="22:27" x14ac:dyDescent="0.25">
      <c r="V315" s="231"/>
      <c r="W315" s="186"/>
      <c r="X315" s="186"/>
      <c r="Y315" s="186"/>
      <c r="Z315" s="186"/>
      <c r="AA315" s="186"/>
    </row>
    <row r="316" spans="22:27" x14ac:dyDescent="0.25">
      <c r="V316" s="231"/>
      <c r="W316" s="186"/>
      <c r="X316" s="186"/>
      <c r="Y316" s="186"/>
      <c r="Z316" s="186"/>
      <c r="AA316" s="186"/>
    </row>
    <row r="317" spans="22:27" x14ac:dyDescent="0.25">
      <c r="V317" s="231"/>
      <c r="W317" s="186"/>
      <c r="X317" s="186"/>
      <c r="Y317" s="186"/>
      <c r="Z317" s="186"/>
      <c r="AA317" s="186"/>
    </row>
    <row r="318" spans="22:27" x14ac:dyDescent="0.25">
      <c r="V318" s="231"/>
      <c r="W318" s="186"/>
      <c r="X318" s="186"/>
      <c r="Y318" s="186"/>
      <c r="Z318" s="186"/>
      <c r="AA318" s="186"/>
    </row>
    <row r="319" spans="22:27" x14ac:dyDescent="0.25">
      <c r="V319" s="231"/>
      <c r="W319" s="186"/>
      <c r="X319" s="186"/>
      <c r="Y319" s="186"/>
      <c r="Z319" s="186"/>
      <c r="AA319" s="186"/>
    </row>
    <row r="320" spans="22:27" x14ac:dyDescent="0.25">
      <c r="V320" s="231"/>
      <c r="W320" s="186"/>
      <c r="X320" s="186"/>
      <c r="Y320" s="186"/>
      <c r="Z320" s="186"/>
      <c r="AA320" s="186"/>
    </row>
    <row r="321" spans="22:27" x14ac:dyDescent="0.25">
      <c r="V321" s="231"/>
      <c r="W321" s="186"/>
      <c r="X321" s="186"/>
      <c r="Y321" s="186"/>
      <c r="Z321" s="186"/>
      <c r="AA321" s="186"/>
    </row>
    <row r="322" spans="22:27" x14ac:dyDescent="0.25">
      <c r="V322" s="231"/>
      <c r="W322" s="186"/>
      <c r="X322" s="186"/>
      <c r="Y322" s="186"/>
      <c r="Z322" s="186"/>
      <c r="AA322" s="186"/>
    </row>
    <row r="323" spans="22:27" x14ac:dyDescent="0.25">
      <c r="V323" s="231"/>
      <c r="W323" s="186"/>
      <c r="X323" s="186"/>
      <c r="Y323" s="186"/>
      <c r="Z323" s="186"/>
      <c r="AA323" s="186"/>
    </row>
    <row r="324" spans="22:27" x14ac:dyDescent="0.25">
      <c r="V324" s="231"/>
      <c r="W324" s="186"/>
      <c r="X324" s="186"/>
      <c r="Y324" s="186"/>
      <c r="Z324" s="186"/>
      <c r="AA324" s="186"/>
    </row>
    <row r="325" spans="22:27" x14ac:dyDescent="0.25">
      <c r="V325" s="231"/>
      <c r="W325" s="186"/>
      <c r="X325" s="186"/>
      <c r="Y325" s="186"/>
      <c r="Z325" s="186"/>
      <c r="AA325" s="186"/>
    </row>
    <row r="326" spans="22:27" x14ac:dyDescent="0.25">
      <c r="V326" s="231"/>
      <c r="W326" s="186"/>
      <c r="X326" s="186"/>
      <c r="Y326" s="186"/>
      <c r="Z326" s="186"/>
      <c r="AA326" s="186"/>
    </row>
    <row r="327" spans="22:27" x14ac:dyDescent="0.25">
      <c r="V327" s="231"/>
      <c r="W327" s="186"/>
      <c r="X327" s="186"/>
      <c r="Y327" s="186"/>
      <c r="Z327" s="186"/>
      <c r="AA327" s="186"/>
    </row>
    <row r="328" spans="22:27" x14ac:dyDescent="0.25">
      <c r="V328" s="231"/>
      <c r="W328" s="186"/>
      <c r="X328" s="186"/>
      <c r="Y328" s="186"/>
      <c r="Z328" s="186"/>
      <c r="AA328" s="186"/>
    </row>
    <row r="329" spans="22:27" x14ac:dyDescent="0.25">
      <c r="V329" s="231"/>
      <c r="W329" s="186"/>
      <c r="X329" s="186"/>
      <c r="Y329" s="186"/>
      <c r="Z329" s="186"/>
      <c r="AA329" s="186"/>
    </row>
    <row r="330" spans="22:27" x14ac:dyDescent="0.25">
      <c r="V330" s="231"/>
      <c r="W330" s="186"/>
      <c r="X330" s="186"/>
      <c r="Y330" s="186"/>
      <c r="Z330" s="186"/>
      <c r="AA330" s="186"/>
    </row>
    <row r="331" spans="22:27" x14ac:dyDescent="0.25">
      <c r="V331" s="231"/>
      <c r="W331" s="186"/>
      <c r="X331" s="186"/>
      <c r="Y331" s="186"/>
      <c r="Z331" s="186"/>
      <c r="AA331" s="186"/>
    </row>
    <row r="332" spans="22:27" x14ac:dyDescent="0.25">
      <c r="V332" s="231"/>
      <c r="W332" s="186"/>
      <c r="X332" s="186"/>
      <c r="Y332" s="186"/>
      <c r="Z332" s="186"/>
      <c r="AA332" s="186"/>
    </row>
    <row r="333" spans="22:27" x14ac:dyDescent="0.25">
      <c r="V333" s="231"/>
      <c r="W333" s="186"/>
      <c r="X333" s="186"/>
      <c r="Y333" s="186"/>
      <c r="Z333" s="186"/>
      <c r="AA333" s="186"/>
    </row>
    <row r="334" spans="22:27" x14ac:dyDescent="0.25">
      <c r="V334" s="231"/>
      <c r="W334" s="186"/>
      <c r="X334" s="186"/>
      <c r="Y334" s="186"/>
      <c r="Z334" s="186"/>
      <c r="AA334" s="186"/>
    </row>
    <row r="335" spans="22:27" x14ac:dyDescent="0.25">
      <c r="V335" s="231"/>
      <c r="W335" s="186"/>
      <c r="X335" s="186"/>
      <c r="Y335" s="186"/>
      <c r="Z335" s="186"/>
      <c r="AA335" s="186"/>
    </row>
    <row r="336" spans="22:27" x14ac:dyDescent="0.25">
      <c r="V336" s="231"/>
      <c r="W336" s="186"/>
      <c r="X336" s="186"/>
      <c r="Y336" s="186"/>
      <c r="Z336" s="186"/>
      <c r="AA336" s="186"/>
    </row>
    <row r="337" spans="22:27" x14ac:dyDescent="0.25">
      <c r="V337" s="231"/>
      <c r="W337" s="186"/>
      <c r="X337" s="186"/>
      <c r="Y337" s="186"/>
      <c r="Z337" s="186"/>
      <c r="AA337" s="186"/>
    </row>
    <row r="338" spans="22:27" x14ac:dyDescent="0.25">
      <c r="V338" s="231"/>
      <c r="W338" s="186"/>
      <c r="X338" s="186"/>
      <c r="Y338" s="186"/>
      <c r="Z338" s="186"/>
      <c r="AA338" s="186"/>
    </row>
    <row r="339" spans="22:27" x14ac:dyDescent="0.25">
      <c r="V339" s="231"/>
      <c r="W339" s="186"/>
      <c r="X339" s="186"/>
      <c r="Y339" s="186"/>
      <c r="Z339" s="186"/>
      <c r="AA339" s="186"/>
    </row>
    <row r="340" spans="22:27" x14ac:dyDescent="0.25">
      <c r="V340" s="231"/>
      <c r="W340" s="186"/>
      <c r="X340" s="186"/>
      <c r="Y340" s="186"/>
      <c r="Z340" s="186"/>
      <c r="AA340" s="186"/>
    </row>
    <row r="341" spans="22:27" x14ac:dyDescent="0.25">
      <c r="V341" s="231"/>
      <c r="W341" s="186"/>
      <c r="X341" s="186"/>
      <c r="Y341" s="186"/>
      <c r="Z341" s="186"/>
      <c r="AA341" s="186"/>
    </row>
    <row r="342" spans="22:27" x14ac:dyDescent="0.25">
      <c r="V342" s="231"/>
      <c r="W342" s="186"/>
      <c r="X342" s="186"/>
      <c r="Y342" s="186"/>
      <c r="Z342" s="186"/>
      <c r="AA342" s="186"/>
    </row>
    <row r="343" spans="22:27" x14ac:dyDescent="0.25">
      <c r="V343" s="231"/>
      <c r="W343" s="186"/>
      <c r="X343" s="186"/>
      <c r="Y343" s="186"/>
      <c r="Z343" s="186"/>
      <c r="AA343" s="186"/>
    </row>
    <row r="344" spans="22:27" x14ac:dyDescent="0.25">
      <c r="V344" s="231"/>
      <c r="W344" s="186"/>
      <c r="X344" s="186"/>
      <c r="Y344" s="186"/>
      <c r="Z344" s="186"/>
      <c r="AA344" s="186"/>
    </row>
    <row r="345" spans="22:27" x14ac:dyDescent="0.25">
      <c r="V345" s="231"/>
      <c r="W345" s="186"/>
      <c r="X345" s="186"/>
      <c r="Y345" s="186"/>
      <c r="Z345" s="186"/>
      <c r="AA345" s="186"/>
    </row>
    <row r="346" spans="22:27" x14ac:dyDescent="0.25">
      <c r="V346" s="231"/>
      <c r="W346" s="186"/>
      <c r="X346" s="186"/>
      <c r="Y346" s="186"/>
      <c r="Z346" s="186"/>
      <c r="AA346" s="186"/>
    </row>
    <row r="347" spans="22:27" x14ac:dyDescent="0.25">
      <c r="V347" s="231"/>
      <c r="W347" s="186"/>
      <c r="X347" s="186"/>
      <c r="Y347" s="186"/>
      <c r="Z347" s="186"/>
      <c r="AA347" s="186"/>
    </row>
    <row r="348" spans="22:27" x14ac:dyDescent="0.25">
      <c r="V348" s="231"/>
      <c r="W348" s="186"/>
      <c r="X348" s="186"/>
      <c r="Y348" s="186"/>
      <c r="Z348" s="186"/>
      <c r="AA348" s="186"/>
    </row>
    <row r="349" spans="22:27" x14ac:dyDescent="0.25">
      <c r="V349" s="231"/>
      <c r="W349" s="186"/>
      <c r="X349" s="186"/>
      <c r="Y349" s="186"/>
      <c r="Z349" s="186"/>
      <c r="AA349" s="186"/>
    </row>
    <row r="350" spans="22:27" x14ac:dyDescent="0.25">
      <c r="V350" s="231"/>
      <c r="W350" s="186"/>
      <c r="X350" s="186"/>
      <c r="Y350" s="186"/>
      <c r="Z350" s="186"/>
      <c r="AA350" s="186"/>
    </row>
    <row r="351" spans="22:27" x14ac:dyDescent="0.25">
      <c r="V351" s="231"/>
      <c r="W351" s="186"/>
      <c r="X351" s="186"/>
      <c r="Y351" s="186"/>
      <c r="Z351" s="186"/>
      <c r="AA351" s="186"/>
    </row>
    <row r="352" spans="22:27" x14ac:dyDescent="0.25">
      <c r="V352" s="231"/>
      <c r="W352" s="186"/>
      <c r="X352" s="186"/>
      <c r="Y352" s="186"/>
      <c r="Z352" s="186"/>
      <c r="AA352" s="186"/>
    </row>
    <row r="353" spans="22:27" x14ac:dyDescent="0.25">
      <c r="V353" s="231"/>
      <c r="W353" s="186"/>
      <c r="X353" s="186"/>
      <c r="Y353" s="186"/>
      <c r="Z353" s="186"/>
      <c r="AA353" s="186"/>
    </row>
    <row r="354" spans="22:27" x14ac:dyDescent="0.25">
      <c r="V354" s="231"/>
      <c r="W354" s="186"/>
      <c r="X354" s="186"/>
      <c r="Y354" s="186"/>
      <c r="Z354" s="186"/>
      <c r="AA354" s="186"/>
    </row>
    <row r="355" spans="22:27" x14ac:dyDescent="0.25">
      <c r="V355" s="231"/>
      <c r="W355" s="186"/>
      <c r="X355" s="186"/>
      <c r="Y355" s="186"/>
      <c r="Z355" s="186"/>
      <c r="AA355" s="186"/>
    </row>
    <row r="356" spans="22:27" x14ac:dyDescent="0.25">
      <c r="V356" s="231"/>
      <c r="W356" s="186"/>
      <c r="X356" s="186"/>
      <c r="Y356" s="186"/>
      <c r="Z356" s="186"/>
      <c r="AA356" s="186"/>
    </row>
    <row r="357" spans="22:27" x14ac:dyDescent="0.25">
      <c r="V357" s="231"/>
      <c r="W357" s="186"/>
      <c r="X357" s="186"/>
      <c r="Y357" s="186"/>
      <c r="Z357" s="186"/>
      <c r="AA357" s="186"/>
    </row>
    <row r="358" spans="22:27" x14ac:dyDescent="0.25">
      <c r="V358" s="231"/>
      <c r="W358" s="186"/>
      <c r="X358" s="186"/>
      <c r="Y358" s="186"/>
      <c r="Z358" s="186"/>
      <c r="AA358" s="186"/>
    </row>
    <row r="359" spans="22:27" x14ac:dyDescent="0.25">
      <c r="V359" s="231"/>
      <c r="W359" s="186"/>
      <c r="X359" s="186"/>
      <c r="Y359" s="186"/>
      <c r="Z359" s="186"/>
      <c r="AA359" s="186"/>
    </row>
    <row r="360" spans="22:27" x14ac:dyDescent="0.25">
      <c r="V360" s="231"/>
      <c r="W360" s="186"/>
      <c r="X360" s="186"/>
      <c r="Y360" s="186"/>
      <c r="Z360" s="186"/>
      <c r="AA360" s="186"/>
    </row>
    <row r="361" spans="22:27" x14ac:dyDescent="0.25">
      <c r="V361" s="231"/>
      <c r="W361" s="186"/>
      <c r="X361" s="186"/>
      <c r="Y361" s="186"/>
      <c r="Z361" s="186"/>
      <c r="AA361" s="186"/>
    </row>
    <row r="362" spans="22:27" x14ac:dyDescent="0.25">
      <c r="V362" s="231"/>
      <c r="W362" s="186"/>
      <c r="X362" s="186"/>
      <c r="Y362" s="186"/>
      <c r="Z362" s="186"/>
      <c r="AA362" s="186"/>
    </row>
    <row r="363" spans="22:27" x14ac:dyDescent="0.25">
      <c r="V363" s="231"/>
      <c r="W363" s="186"/>
      <c r="X363" s="186"/>
      <c r="Y363" s="186"/>
      <c r="Z363" s="186"/>
      <c r="AA363" s="186"/>
    </row>
    <row r="364" spans="22:27" x14ac:dyDescent="0.25">
      <c r="V364" s="231"/>
      <c r="W364" s="186"/>
      <c r="X364" s="186"/>
      <c r="Y364" s="186"/>
      <c r="Z364" s="186"/>
      <c r="AA364" s="186"/>
    </row>
    <row r="365" spans="22:27" x14ac:dyDescent="0.25">
      <c r="V365" s="231"/>
      <c r="W365" s="186"/>
      <c r="X365" s="186"/>
      <c r="Y365" s="186"/>
      <c r="Z365" s="186"/>
      <c r="AA365" s="186"/>
    </row>
    <row r="366" spans="22:27" x14ac:dyDescent="0.25">
      <c r="V366" s="231"/>
      <c r="W366" s="186"/>
      <c r="X366" s="186"/>
      <c r="Y366" s="186"/>
      <c r="Z366" s="186"/>
      <c r="AA366" s="186"/>
    </row>
    <row r="367" spans="22:27" x14ac:dyDescent="0.25">
      <c r="V367" s="231"/>
      <c r="W367" s="186"/>
      <c r="X367" s="186"/>
      <c r="Y367" s="186"/>
      <c r="Z367" s="186"/>
      <c r="AA367" s="186"/>
    </row>
    <row r="368" spans="22:27" x14ac:dyDescent="0.25">
      <c r="V368" s="231"/>
      <c r="W368" s="186"/>
      <c r="X368" s="186"/>
      <c r="Y368" s="186"/>
      <c r="Z368" s="186"/>
      <c r="AA368" s="186"/>
    </row>
    <row r="369" spans="22:27" x14ac:dyDescent="0.25">
      <c r="V369" s="231"/>
      <c r="W369" s="186"/>
      <c r="X369" s="186"/>
      <c r="Y369" s="186"/>
      <c r="Z369" s="186"/>
      <c r="AA369" s="186"/>
    </row>
    <row r="370" spans="22:27" x14ac:dyDescent="0.25">
      <c r="V370" s="231"/>
      <c r="W370" s="186"/>
      <c r="X370" s="186"/>
      <c r="Y370" s="186"/>
      <c r="Z370" s="186"/>
      <c r="AA370" s="186"/>
    </row>
    <row r="371" spans="22:27" x14ac:dyDescent="0.25">
      <c r="V371" s="231"/>
      <c r="W371" s="186"/>
      <c r="X371" s="186"/>
      <c r="Y371" s="186"/>
      <c r="Z371" s="186"/>
      <c r="AA371" s="186"/>
    </row>
    <row r="372" spans="22:27" x14ac:dyDescent="0.25">
      <c r="V372" s="231"/>
      <c r="W372" s="186"/>
      <c r="X372" s="186"/>
      <c r="Y372" s="186"/>
      <c r="Z372" s="186"/>
      <c r="AA372" s="186"/>
    </row>
    <row r="373" spans="22:27" x14ac:dyDescent="0.25">
      <c r="V373" s="231"/>
      <c r="W373" s="186"/>
      <c r="X373" s="186"/>
      <c r="Y373" s="186"/>
      <c r="Z373" s="186"/>
      <c r="AA373" s="186"/>
    </row>
    <row r="374" spans="22:27" x14ac:dyDescent="0.25">
      <c r="V374" s="231"/>
      <c r="W374" s="186"/>
      <c r="X374" s="186"/>
      <c r="Y374" s="186"/>
      <c r="Z374" s="186"/>
      <c r="AA374" s="186"/>
    </row>
    <row r="375" spans="22:27" x14ac:dyDescent="0.25">
      <c r="V375" s="231"/>
      <c r="W375" s="186"/>
      <c r="X375" s="186"/>
      <c r="Y375" s="186"/>
      <c r="Z375" s="186"/>
      <c r="AA375" s="186"/>
    </row>
    <row r="376" spans="22:27" x14ac:dyDescent="0.25">
      <c r="V376" s="231"/>
      <c r="W376" s="186"/>
      <c r="X376" s="186"/>
      <c r="Y376" s="186"/>
      <c r="Z376" s="186"/>
      <c r="AA376" s="186"/>
    </row>
    <row r="377" spans="22:27" x14ac:dyDescent="0.25">
      <c r="V377" s="231"/>
      <c r="W377" s="186"/>
      <c r="X377" s="186"/>
      <c r="Y377" s="186"/>
      <c r="Z377" s="186"/>
      <c r="AA377" s="186"/>
    </row>
    <row r="378" spans="22:27" x14ac:dyDescent="0.25">
      <c r="V378" s="231"/>
      <c r="W378" s="186"/>
      <c r="X378" s="186"/>
      <c r="Y378" s="186"/>
      <c r="Z378" s="186"/>
      <c r="AA378" s="186"/>
    </row>
    <row r="379" spans="22:27" x14ac:dyDescent="0.25">
      <c r="V379" s="231"/>
      <c r="W379" s="186"/>
      <c r="X379" s="186"/>
      <c r="Y379" s="186"/>
      <c r="Z379" s="186"/>
      <c r="AA379" s="186"/>
    </row>
    <row r="380" spans="22:27" x14ac:dyDescent="0.25">
      <c r="V380" s="231"/>
      <c r="W380" s="186"/>
      <c r="X380" s="186"/>
      <c r="Y380" s="186"/>
      <c r="Z380" s="186"/>
      <c r="AA380" s="186"/>
    </row>
    <row r="381" spans="22:27" x14ac:dyDescent="0.25">
      <c r="V381" s="231"/>
      <c r="W381" s="186"/>
      <c r="X381" s="186"/>
      <c r="Y381" s="186"/>
      <c r="Z381" s="186"/>
      <c r="AA381" s="186"/>
    </row>
    <row r="382" spans="22:27" x14ac:dyDescent="0.25">
      <c r="V382" s="231"/>
      <c r="W382" s="186"/>
      <c r="X382" s="186"/>
      <c r="Y382" s="186"/>
      <c r="Z382" s="186"/>
      <c r="AA382" s="186"/>
    </row>
    <row r="383" spans="22:27" x14ac:dyDescent="0.25">
      <c r="V383" s="231"/>
      <c r="W383" s="186"/>
      <c r="X383" s="186"/>
      <c r="Y383" s="186"/>
      <c r="Z383" s="186"/>
      <c r="AA383" s="186"/>
    </row>
    <row r="384" spans="22:27" x14ac:dyDescent="0.25">
      <c r="V384" s="231"/>
      <c r="W384" s="186"/>
      <c r="X384" s="186"/>
      <c r="Y384" s="186"/>
      <c r="Z384" s="186"/>
      <c r="AA384" s="186"/>
    </row>
    <row r="385" spans="22:27" x14ac:dyDescent="0.25">
      <c r="V385" s="231"/>
      <c r="W385" s="186"/>
      <c r="X385" s="186"/>
      <c r="Y385" s="186"/>
      <c r="Z385" s="186"/>
      <c r="AA385" s="186"/>
    </row>
    <row r="386" spans="22:27" x14ac:dyDescent="0.25">
      <c r="V386" s="231"/>
      <c r="W386" s="186"/>
      <c r="X386" s="186"/>
      <c r="Y386" s="186"/>
      <c r="Z386" s="186"/>
      <c r="AA386" s="186"/>
    </row>
    <row r="387" spans="22:27" x14ac:dyDescent="0.25">
      <c r="V387" s="231"/>
      <c r="W387" s="186"/>
      <c r="X387" s="186"/>
      <c r="Y387" s="186"/>
      <c r="Z387" s="186"/>
      <c r="AA387" s="186"/>
    </row>
    <row r="388" spans="22:27" x14ac:dyDescent="0.25">
      <c r="V388" s="231"/>
      <c r="W388" s="186"/>
      <c r="X388" s="186"/>
      <c r="Y388" s="186"/>
      <c r="Z388" s="186"/>
      <c r="AA388" s="186"/>
    </row>
    <row r="389" spans="22:27" x14ac:dyDescent="0.25">
      <c r="V389" s="231"/>
      <c r="W389" s="186"/>
      <c r="X389" s="186"/>
      <c r="Y389" s="186"/>
      <c r="Z389" s="186"/>
      <c r="AA389" s="186"/>
    </row>
    <row r="390" spans="22:27" x14ac:dyDescent="0.25">
      <c r="V390" s="231"/>
      <c r="W390" s="186"/>
      <c r="X390" s="186"/>
      <c r="Y390" s="186"/>
      <c r="Z390" s="186"/>
      <c r="AA390" s="186"/>
    </row>
    <row r="391" spans="22:27" x14ac:dyDescent="0.25">
      <c r="V391" s="231"/>
      <c r="W391" s="186"/>
      <c r="X391" s="186"/>
      <c r="Y391" s="186"/>
      <c r="Z391" s="186"/>
      <c r="AA391" s="186"/>
    </row>
    <row r="392" spans="22:27" x14ac:dyDescent="0.25">
      <c r="V392" s="231"/>
      <c r="W392" s="186"/>
      <c r="X392" s="186"/>
      <c r="Y392" s="186"/>
      <c r="Z392" s="186"/>
      <c r="AA392" s="186"/>
    </row>
    <row r="393" spans="22:27" x14ac:dyDescent="0.25">
      <c r="V393" s="231"/>
      <c r="W393" s="186"/>
      <c r="X393" s="186"/>
      <c r="Y393" s="186"/>
      <c r="Z393" s="186"/>
      <c r="AA393" s="186"/>
    </row>
    <row r="394" spans="22:27" x14ac:dyDescent="0.25">
      <c r="V394" s="231"/>
      <c r="W394" s="186"/>
      <c r="X394" s="186"/>
      <c r="Y394" s="186"/>
      <c r="Z394" s="186"/>
      <c r="AA394" s="186"/>
    </row>
    <row r="395" spans="22:27" x14ac:dyDescent="0.25">
      <c r="V395" s="231"/>
      <c r="W395" s="186"/>
      <c r="X395" s="186"/>
      <c r="Y395" s="186"/>
      <c r="Z395" s="186"/>
      <c r="AA395" s="186"/>
    </row>
    <row r="396" spans="22:27" x14ac:dyDescent="0.25">
      <c r="V396" s="231"/>
      <c r="W396" s="186"/>
      <c r="X396" s="186"/>
      <c r="Y396" s="186"/>
      <c r="Z396" s="186"/>
      <c r="AA396" s="186"/>
    </row>
    <row r="397" spans="22:27" x14ac:dyDescent="0.25">
      <c r="V397" s="231"/>
      <c r="W397" s="186"/>
      <c r="X397" s="186"/>
      <c r="Y397" s="186"/>
      <c r="Z397" s="186"/>
      <c r="AA397" s="186"/>
    </row>
    <row r="398" spans="22:27" x14ac:dyDescent="0.25">
      <c r="V398" s="231"/>
      <c r="W398" s="186"/>
      <c r="X398" s="186"/>
      <c r="Y398" s="186"/>
      <c r="Z398" s="186"/>
      <c r="AA398" s="186"/>
    </row>
    <row r="399" spans="22:27" x14ac:dyDescent="0.25">
      <c r="V399" s="231"/>
      <c r="W399" s="186"/>
      <c r="X399" s="186"/>
      <c r="Y399" s="186"/>
      <c r="Z399" s="186"/>
      <c r="AA399" s="186"/>
    </row>
    <row r="400" spans="22:27" x14ac:dyDescent="0.25">
      <c r="V400" s="231"/>
      <c r="W400" s="186"/>
      <c r="X400" s="186"/>
      <c r="Y400" s="186"/>
      <c r="Z400" s="186"/>
      <c r="AA400" s="186"/>
    </row>
    <row r="401" spans="22:27" x14ac:dyDescent="0.25">
      <c r="V401" s="231"/>
      <c r="W401" s="186"/>
      <c r="X401" s="186"/>
      <c r="Y401" s="186"/>
      <c r="Z401" s="186"/>
      <c r="AA401" s="186"/>
    </row>
    <row r="402" spans="22:27" x14ac:dyDescent="0.25">
      <c r="V402" s="231"/>
      <c r="W402" s="186"/>
      <c r="X402" s="186"/>
      <c r="Y402" s="186"/>
      <c r="Z402" s="186"/>
      <c r="AA402" s="186"/>
    </row>
    <row r="403" spans="22:27" x14ac:dyDescent="0.25">
      <c r="V403" s="231"/>
      <c r="W403" s="186"/>
      <c r="X403" s="186"/>
      <c r="Y403" s="186"/>
      <c r="Z403" s="186"/>
      <c r="AA403" s="186"/>
    </row>
    <row r="404" spans="22:27" x14ac:dyDescent="0.25">
      <c r="V404" s="231"/>
      <c r="W404" s="186"/>
      <c r="X404" s="186"/>
      <c r="Y404" s="186"/>
      <c r="Z404" s="186"/>
      <c r="AA404" s="186"/>
    </row>
    <row r="405" spans="22:27" x14ac:dyDescent="0.25">
      <c r="V405" s="231"/>
      <c r="W405" s="186"/>
      <c r="X405" s="186"/>
      <c r="Y405" s="186"/>
      <c r="Z405" s="186"/>
      <c r="AA405" s="186"/>
    </row>
    <row r="406" spans="22:27" x14ac:dyDescent="0.25">
      <c r="V406" s="231"/>
      <c r="W406" s="186"/>
      <c r="X406" s="186"/>
      <c r="Y406" s="186"/>
      <c r="Z406" s="186"/>
      <c r="AA406" s="186"/>
    </row>
    <row r="407" spans="22:27" x14ac:dyDescent="0.25">
      <c r="V407" s="231"/>
      <c r="W407" s="186"/>
      <c r="X407" s="186"/>
      <c r="Y407" s="186"/>
      <c r="Z407" s="186"/>
      <c r="AA407" s="186"/>
    </row>
    <row r="408" spans="22:27" x14ac:dyDescent="0.25">
      <c r="V408" s="231"/>
      <c r="W408" s="186"/>
      <c r="X408" s="186"/>
      <c r="Y408" s="186"/>
      <c r="Z408" s="186"/>
      <c r="AA408" s="186"/>
    </row>
    <row r="409" spans="22:27" x14ac:dyDescent="0.25">
      <c r="V409" s="231"/>
      <c r="W409" s="186"/>
      <c r="X409" s="186"/>
      <c r="Y409" s="186"/>
      <c r="Z409" s="186"/>
      <c r="AA409" s="186"/>
    </row>
    <row r="410" spans="22:27" x14ac:dyDescent="0.25">
      <c r="V410" s="231"/>
      <c r="W410" s="186"/>
      <c r="X410" s="186"/>
      <c r="Y410" s="186"/>
      <c r="Z410" s="186"/>
      <c r="AA410" s="186"/>
    </row>
    <row r="411" spans="22:27" x14ac:dyDescent="0.25">
      <c r="V411" s="231"/>
      <c r="W411" s="186"/>
      <c r="X411" s="186"/>
      <c r="Y411" s="186"/>
      <c r="Z411" s="186"/>
      <c r="AA411" s="186"/>
    </row>
    <row r="412" spans="22:27" x14ac:dyDescent="0.25">
      <c r="V412" s="231"/>
      <c r="W412" s="186"/>
      <c r="X412" s="186"/>
      <c r="Y412" s="186"/>
      <c r="Z412" s="186"/>
      <c r="AA412" s="186"/>
    </row>
    <row r="413" spans="22:27" x14ac:dyDescent="0.25">
      <c r="V413" s="231"/>
      <c r="W413" s="186"/>
      <c r="X413" s="186"/>
      <c r="Y413" s="186"/>
      <c r="Z413" s="186"/>
      <c r="AA413" s="186"/>
    </row>
    <row r="414" spans="22:27" x14ac:dyDescent="0.25">
      <c r="V414" s="231"/>
      <c r="W414" s="186"/>
      <c r="X414" s="186"/>
      <c r="Y414" s="186"/>
      <c r="Z414" s="186"/>
      <c r="AA414" s="186"/>
    </row>
    <row r="415" spans="22:27" x14ac:dyDescent="0.25">
      <c r="V415" s="231"/>
      <c r="W415" s="186"/>
      <c r="X415" s="186"/>
      <c r="Y415" s="186"/>
      <c r="Z415" s="186"/>
      <c r="AA415" s="186"/>
    </row>
    <row r="416" spans="22:27" x14ac:dyDescent="0.25">
      <c r="V416" s="231"/>
      <c r="W416" s="186"/>
      <c r="X416" s="186"/>
      <c r="Y416" s="186"/>
      <c r="Z416" s="186"/>
      <c r="AA416" s="186"/>
    </row>
    <row r="417" spans="22:27" x14ac:dyDescent="0.25">
      <c r="V417" s="231"/>
      <c r="W417" s="186"/>
      <c r="X417" s="186"/>
      <c r="Y417" s="186"/>
      <c r="Z417" s="186"/>
      <c r="AA417" s="186"/>
    </row>
    <row r="418" spans="22:27" x14ac:dyDescent="0.25">
      <c r="V418" s="231"/>
      <c r="W418" s="186"/>
      <c r="X418" s="186"/>
      <c r="Y418" s="186"/>
      <c r="Z418" s="186"/>
      <c r="AA418" s="186"/>
    </row>
    <row r="419" spans="22:27" x14ac:dyDescent="0.25">
      <c r="V419" s="231"/>
      <c r="W419" s="186"/>
      <c r="X419" s="186"/>
      <c r="Y419" s="186"/>
      <c r="Z419" s="186"/>
      <c r="AA419" s="186"/>
    </row>
    <row r="420" spans="22:27" x14ac:dyDescent="0.25">
      <c r="V420" s="231"/>
      <c r="W420" s="186"/>
      <c r="X420" s="186"/>
      <c r="Y420" s="186"/>
      <c r="Z420" s="186"/>
      <c r="AA420" s="186"/>
    </row>
    <row r="421" spans="22:27" x14ac:dyDescent="0.25">
      <c r="V421" s="231"/>
      <c r="W421" s="186"/>
      <c r="X421" s="186"/>
      <c r="Y421" s="186"/>
      <c r="Z421" s="186"/>
      <c r="AA421" s="186"/>
    </row>
    <row r="422" spans="22:27" x14ac:dyDescent="0.25">
      <c r="V422" s="231"/>
      <c r="W422" s="186"/>
      <c r="X422" s="186"/>
      <c r="Y422" s="186"/>
      <c r="Z422" s="186"/>
      <c r="AA422" s="186"/>
    </row>
    <row r="423" spans="22:27" x14ac:dyDescent="0.25">
      <c r="V423" s="231"/>
      <c r="W423" s="186"/>
      <c r="X423" s="186"/>
      <c r="Y423" s="186"/>
      <c r="Z423" s="186"/>
      <c r="AA423" s="186"/>
    </row>
    <row r="424" spans="22:27" x14ac:dyDescent="0.25">
      <c r="V424" s="231"/>
      <c r="W424" s="186"/>
      <c r="X424" s="186"/>
      <c r="Y424" s="186"/>
      <c r="Z424" s="186"/>
      <c r="AA424" s="186"/>
    </row>
    <row r="425" spans="22:27" x14ac:dyDescent="0.25">
      <c r="V425" s="231"/>
      <c r="W425" s="186"/>
      <c r="X425" s="186"/>
      <c r="Y425" s="186"/>
      <c r="Z425" s="186"/>
      <c r="AA425" s="186"/>
    </row>
    <row r="426" spans="22:27" x14ac:dyDescent="0.25">
      <c r="V426" s="231"/>
      <c r="W426" s="186"/>
      <c r="X426" s="186"/>
      <c r="Y426" s="186"/>
      <c r="Z426" s="186"/>
      <c r="AA426" s="186"/>
    </row>
    <row r="427" spans="22:27" x14ac:dyDescent="0.25">
      <c r="V427" s="231"/>
      <c r="W427" s="186"/>
      <c r="X427" s="186"/>
      <c r="Y427" s="186"/>
      <c r="Z427" s="186"/>
      <c r="AA427" s="186"/>
    </row>
    <row r="428" spans="22:27" x14ac:dyDescent="0.25">
      <c r="V428" s="231"/>
      <c r="W428" s="186"/>
      <c r="X428" s="186"/>
      <c r="Y428" s="186"/>
      <c r="Z428" s="186"/>
      <c r="AA428" s="186"/>
    </row>
    <row r="429" spans="22:27" x14ac:dyDescent="0.25">
      <c r="V429" s="231"/>
      <c r="W429" s="186"/>
      <c r="X429" s="186"/>
      <c r="Y429" s="186"/>
      <c r="Z429" s="186"/>
      <c r="AA429" s="186"/>
    </row>
    <row r="430" spans="22:27" x14ac:dyDescent="0.25">
      <c r="V430" s="231"/>
      <c r="W430" s="186"/>
      <c r="X430" s="186"/>
      <c r="Y430" s="186"/>
      <c r="Z430" s="186"/>
      <c r="AA430" s="186"/>
    </row>
    <row r="431" spans="22:27" x14ac:dyDescent="0.25">
      <c r="V431" s="231"/>
      <c r="W431" s="186"/>
      <c r="X431" s="186"/>
      <c r="Y431" s="186"/>
      <c r="Z431" s="186"/>
      <c r="AA431" s="186"/>
    </row>
    <row r="432" spans="22:27" x14ac:dyDescent="0.25">
      <c r="V432" s="231"/>
      <c r="W432" s="186"/>
      <c r="X432" s="186"/>
      <c r="Y432" s="186"/>
      <c r="Z432" s="186"/>
      <c r="AA432" s="186"/>
    </row>
    <row r="433" spans="22:27" x14ac:dyDescent="0.25">
      <c r="V433" s="231"/>
      <c r="W433" s="186"/>
      <c r="X433" s="186"/>
      <c r="Y433" s="186"/>
      <c r="Z433" s="186"/>
      <c r="AA433" s="186"/>
    </row>
    <row r="434" spans="22:27" x14ac:dyDescent="0.25">
      <c r="V434" s="231"/>
      <c r="W434" s="186"/>
      <c r="X434" s="186"/>
      <c r="Y434" s="186"/>
      <c r="Z434" s="186"/>
      <c r="AA434" s="186"/>
    </row>
    <row r="435" spans="22:27" x14ac:dyDescent="0.25">
      <c r="V435" s="231"/>
      <c r="W435" s="186"/>
      <c r="X435" s="186"/>
      <c r="Y435" s="186"/>
      <c r="Z435" s="186"/>
      <c r="AA435" s="186"/>
    </row>
    <row r="436" spans="22:27" x14ac:dyDescent="0.25">
      <c r="V436" s="231"/>
      <c r="W436" s="186"/>
      <c r="X436" s="186"/>
      <c r="Y436" s="186"/>
      <c r="Z436" s="186"/>
      <c r="AA436" s="186"/>
    </row>
    <row r="437" spans="22:27" x14ac:dyDescent="0.25">
      <c r="V437" s="231"/>
      <c r="W437" s="186"/>
      <c r="X437" s="186"/>
      <c r="Y437" s="186"/>
      <c r="Z437" s="186"/>
      <c r="AA437" s="186"/>
    </row>
    <row r="438" spans="22:27" x14ac:dyDescent="0.25">
      <c r="V438" s="231"/>
      <c r="W438" s="186"/>
      <c r="X438" s="186"/>
      <c r="Y438" s="186"/>
      <c r="Z438" s="186"/>
      <c r="AA438" s="186"/>
    </row>
    <row r="439" spans="22:27" x14ac:dyDescent="0.25">
      <c r="V439" s="231"/>
      <c r="W439" s="186"/>
      <c r="X439" s="186"/>
      <c r="Y439" s="186"/>
      <c r="Z439" s="186"/>
      <c r="AA439" s="186"/>
    </row>
    <row r="440" spans="22:27" x14ac:dyDescent="0.25">
      <c r="V440" s="231"/>
      <c r="W440" s="186"/>
      <c r="X440" s="186"/>
      <c r="Y440" s="186"/>
      <c r="Z440" s="186"/>
      <c r="AA440" s="186"/>
    </row>
    <row r="441" spans="22:27" x14ac:dyDescent="0.25">
      <c r="V441" s="231"/>
      <c r="W441" s="186"/>
      <c r="X441" s="186"/>
      <c r="Y441" s="186"/>
      <c r="Z441" s="186"/>
      <c r="AA441" s="186"/>
    </row>
    <row r="442" spans="22:27" x14ac:dyDescent="0.25">
      <c r="V442" s="231"/>
      <c r="W442" s="186"/>
      <c r="X442" s="186"/>
      <c r="Y442" s="186"/>
      <c r="Z442" s="186"/>
      <c r="AA442" s="186"/>
    </row>
    <row r="443" spans="22:27" x14ac:dyDescent="0.25">
      <c r="V443" s="231"/>
      <c r="W443" s="186"/>
      <c r="X443" s="186"/>
      <c r="Y443" s="186"/>
      <c r="Z443" s="186"/>
      <c r="AA443" s="186"/>
    </row>
    <row r="444" spans="22:27" x14ac:dyDescent="0.25">
      <c r="V444" s="231"/>
      <c r="W444" s="186"/>
      <c r="X444" s="186"/>
      <c r="Y444" s="186"/>
      <c r="Z444" s="186"/>
      <c r="AA444" s="186"/>
    </row>
    <row r="445" spans="22:27" x14ac:dyDescent="0.25">
      <c r="V445" s="231"/>
      <c r="W445" s="186"/>
      <c r="X445" s="186"/>
      <c r="Y445" s="186"/>
      <c r="Z445" s="186"/>
      <c r="AA445" s="186"/>
    </row>
    <row r="446" spans="22:27" x14ac:dyDescent="0.25">
      <c r="V446" s="231"/>
      <c r="W446" s="186"/>
      <c r="X446" s="186"/>
      <c r="Y446" s="186"/>
      <c r="Z446" s="186"/>
      <c r="AA446" s="186"/>
    </row>
    <row r="447" spans="22:27" x14ac:dyDescent="0.25">
      <c r="V447" s="231"/>
      <c r="W447" s="186"/>
      <c r="X447" s="186"/>
      <c r="Y447" s="186"/>
      <c r="Z447" s="186"/>
      <c r="AA447" s="186"/>
    </row>
    <row r="448" spans="22:27" x14ac:dyDescent="0.25">
      <c r="V448" s="231"/>
      <c r="W448" s="186"/>
      <c r="X448" s="186"/>
      <c r="Y448" s="186"/>
      <c r="Z448" s="186"/>
      <c r="AA448" s="186"/>
    </row>
    <row r="449" spans="22:27" x14ac:dyDescent="0.25">
      <c r="V449" s="231"/>
      <c r="W449" s="186"/>
      <c r="X449" s="186"/>
      <c r="Y449" s="186"/>
      <c r="Z449" s="186"/>
      <c r="AA449" s="186"/>
    </row>
    <row r="450" spans="22:27" x14ac:dyDescent="0.25">
      <c r="V450" s="231"/>
      <c r="W450" s="186"/>
      <c r="X450" s="186"/>
      <c r="Y450" s="186"/>
      <c r="Z450" s="186"/>
      <c r="AA450" s="186"/>
    </row>
    <row r="451" spans="22:27" x14ac:dyDescent="0.25">
      <c r="V451" s="231"/>
      <c r="W451" s="186"/>
      <c r="X451" s="186"/>
      <c r="Y451" s="186"/>
      <c r="Z451" s="186"/>
      <c r="AA451" s="186"/>
    </row>
    <row r="452" spans="22:27" x14ac:dyDescent="0.25">
      <c r="V452" s="231"/>
      <c r="W452" s="186"/>
      <c r="X452" s="186"/>
      <c r="Y452" s="186"/>
      <c r="Z452" s="186"/>
      <c r="AA452" s="186"/>
    </row>
    <row r="453" spans="22:27" x14ac:dyDescent="0.25">
      <c r="V453" s="231"/>
      <c r="W453" s="186"/>
      <c r="X453" s="186"/>
      <c r="Y453" s="186"/>
      <c r="Z453" s="186"/>
      <c r="AA453" s="186"/>
    </row>
    <row r="454" spans="22:27" x14ac:dyDescent="0.25">
      <c r="V454" s="231"/>
      <c r="W454" s="186"/>
      <c r="X454" s="186"/>
      <c r="Y454" s="186"/>
      <c r="Z454" s="186"/>
      <c r="AA454" s="186"/>
    </row>
    <row r="455" spans="22:27" x14ac:dyDescent="0.25">
      <c r="V455" s="231"/>
      <c r="W455" s="186"/>
      <c r="X455" s="186"/>
      <c r="Y455" s="186"/>
      <c r="Z455" s="186"/>
      <c r="AA455" s="186"/>
    </row>
    <row r="456" spans="22:27" x14ac:dyDescent="0.25">
      <c r="V456" s="231"/>
      <c r="W456" s="186"/>
      <c r="X456" s="186"/>
      <c r="Y456" s="186"/>
      <c r="Z456" s="186"/>
      <c r="AA456" s="186"/>
    </row>
    <row r="457" spans="22:27" x14ac:dyDescent="0.25">
      <c r="V457" s="231"/>
      <c r="W457" s="186"/>
      <c r="X457" s="186"/>
      <c r="Y457" s="186"/>
      <c r="Z457" s="186"/>
      <c r="AA457" s="186"/>
    </row>
    <row r="458" spans="22:27" x14ac:dyDescent="0.25">
      <c r="V458" s="231"/>
      <c r="W458" s="186"/>
      <c r="X458" s="186"/>
      <c r="Y458" s="186"/>
      <c r="Z458" s="186"/>
      <c r="AA458" s="186"/>
    </row>
    <row r="459" spans="22:27" x14ac:dyDescent="0.25">
      <c r="V459" s="231"/>
      <c r="W459" s="186"/>
      <c r="X459" s="186"/>
      <c r="Y459" s="186"/>
      <c r="Z459" s="186"/>
      <c r="AA459" s="186"/>
    </row>
    <row r="460" spans="22:27" x14ac:dyDescent="0.25">
      <c r="V460" s="231"/>
      <c r="W460" s="186"/>
      <c r="X460" s="186"/>
      <c r="Y460" s="186"/>
      <c r="Z460" s="186"/>
      <c r="AA460" s="186"/>
    </row>
    <row r="461" spans="22:27" x14ac:dyDescent="0.25">
      <c r="V461" s="231"/>
      <c r="W461" s="186"/>
      <c r="X461" s="186"/>
      <c r="Y461" s="186"/>
      <c r="Z461" s="186"/>
      <c r="AA461" s="186"/>
    </row>
    <row r="462" spans="22:27" x14ac:dyDescent="0.25">
      <c r="V462" s="231"/>
      <c r="W462" s="186"/>
      <c r="X462" s="186"/>
      <c r="Y462" s="186"/>
      <c r="Z462" s="186"/>
      <c r="AA462" s="186"/>
    </row>
    <row r="463" spans="22:27" x14ac:dyDescent="0.25">
      <c r="V463" s="231"/>
      <c r="W463" s="186"/>
      <c r="X463" s="186"/>
      <c r="Y463" s="186"/>
      <c r="Z463" s="186"/>
      <c r="AA463" s="186"/>
    </row>
    <row r="464" spans="22:27" x14ac:dyDescent="0.25">
      <c r="V464" s="231"/>
      <c r="W464" s="186"/>
      <c r="X464" s="186"/>
      <c r="Y464" s="186"/>
      <c r="Z464" s="186"/>
      <c r="AA464" s="186"/>
    </row>
    <row r="465" spans="22:27" x14ac:dyDescent="0.25">
      <c r="V465" s="231"/>
      <c r="W465" s="186"/>
      <c r="X465" s="186"/>
      <c r="Y465" s="186"/>
      <c r="Z465" s="186"/>
      <c r="AA465" s="186"/>
    </row>
    <row r="466" spans="22:27" x14ac:dyDescent="0.25">
      <c r="V466" s="231"/>
      <c r="W466" s="186"/>
      <c r="X466" s="186"/>
      <c r="Y466" s="186"/>
      <c r="Z466" s="186"/>
      <c r="AA466" s="186"/>
    </row>
    <row r="467" spans="22:27" x14ac:dyDescent="0.25">
      <c r="V467" s="231"/>
      <c r="W467" s="186"/>
      <c r="X467" s="186"/>
      <c r="Y467" s="186"/>
      <c r="Z467" s="186"/>
      <c r="AA467" s="186"/>
    </row>
    <row r="468" spans="22:27" x14ac:dyDescent="0.25">
      <c r="V468" s="231"/>
      <c r="W468" s="186"/>
      <c r="X468" s="186"/>
      <c r="Y468" s="186"/>
      <c r="Z468" s="186"/>
      <c r="AA468" s="186"/>
    </row>
    <row r="469" spans="22:27" x14ac:dyDescent="0.25">
      <c r="V469" s="231"/>
      <c r="W469" s="186"/>
      <c r="X469" s="186"/>
      <c r="Y469" s="186"/>
      <c r="Z469" s="186"/>
      <c r="AA469" s="186"/>
    </row>
    <row r="470" spans="22:27" x14ac:dyDescent="0.25">
      <c r="V470" s="231"/>
      <c r="W470" s="186"/>
      <c r="X470" s="186"/>
      <c r="Y470" s="186"/>
      <c r="Z470" s="186"/>
      <c r="AA470" s="186"/>
    </row>
    <row r="471" spans="22:27" x14ac:dyDescent="0.25">
      <c r="V471" s="231"/>
      <c r="W471" s="186"/>
      <c r="X471" s="186"/>
      <c r="Y471" s="186"/>
      <c r="Z471" s="186"/>
      <c r="AA471" s="186"/>
    </row>
    <row r="472" spans="22:27" x14ac:dyDescent="0.25">
      <c r="V472" s="231"/>
      <c r="W472" s="186"/>
      <c r="X472" s="186"/>
      <c r="Y472" s="186"/>
      <c r="Z472" s="186"/>
      <c r="AA472" s="186"/>
    </row>
    <row r="473" spans="22:27" x14ac:dyDescent="0.25">
      <c r="V473" s="231"/>
      <c r="W473" s="186"/>
      <c r="X473" s="186"/>
      <c r="Y473" s="186"/>
      <c r="Z473" s="186"/>
      <c r="AA473" s="186"/>
    </row>
    <row r="474" spans="22:27" x14ac:dyDescent="0.25">
      <c r="V474" s="231"/>
      <c r="W474" s="186"/>
      <c r="X474" s="186"/>
      <c r="Y474" s="186"/>
      <c r="Z474" s="186"/>
      <c r="AA474" s="186"/>
    </row>
    <row r="475" spans="22:27" x14ac:dyDescent="0.25">
      <c r="V475" s="231"/>
      <c r="W475" s="186"/>
      <c r="X475" s="186"/>
      <c r="Y475" s="186"/>
      <c r="Z475" s="186"/>
      <c r="AA475" s="186"/>
    </row>
    <row r="476" spans="22:27" x14ac:dyDescent="0.25">
      <c r="V476" s="231"/>
      <c r="W476" s="186"/>
      <c r="X476" s="186"/>
      <c r="Y476" s="186"/>
      <c r="Z476" s="186"/>
      <c r="AA476" s="186"/>
    </row>
    <row r="477" spans="22:27" x14ac:dyDescent="0.25">
      <c r="V477" s="231"/>
      <c r="W477" s="186"/>
      <c r="X477" s="186"/>
      <c r="Y477" s="186"/>
      <c r="Z477" s="186"/>
      <c r="AA477" s="186"/>
    </row>
    <row r="478" spans="22:27" x14ac:dyDescent="0.25">
      <c r="V478" s="231"/>
      <c r="W478" s="186"/>
      <c r="X478" s="186"/>
      <c r="Y478" s="186"/>
      <c r="Z478" s="186"/>
      <c r="AA478" s="186"/>
    </row>
    <row r="479" spans="22:27" x14ac:dyDescent="0.25">
      <c r="V479" s="231"/>
      <c r="W479" s="186"/>
      <c r="X479" s="186"/>
      <c r="Y479" s="186"/>
      <c r="Z479" s="186"/>
      <c r="AA479" s="186"/>
    </row>
    <row r="480" spans="22:27" x14ac:dyDescent="0.25">
      <c r="V480" s="231"/>
      <c r="W480" s="186"/>
      <c r="X480" s="186"/>
      <c r="Y480" s="186"/>
      <c r="Z480" s="186"/>
      <c r="AA480" s="186"/>
    </row>
    <row r="481" spans="22:27" x14ac:dyDescent="0.25">
      <c r="V481" s="231"/>
      <c r="W481" s="186"/>
      <c r="X481" s="186"/>
      <c r="Y481" s="186"/>
      <c r="Z481" s="186"/>
      <c r="AA481" s="186"/>
    </row>
    <row r="482" spans="22:27" x14ac:dyDescent="0.25">
      <c r="V482" s="231"/>
      <c r="W482" s="186"/>
      <c r="X482" s="186"/>
      <c r="Y482" s="186"/>
      <c r="Z482" s="186"/>
      <c r="AA482" s="186"/>
    </row>
    <row r="483" spans="22:27" x14ac:dyDescent="0.25">
      <c r="V483" s="231"/>
      <c r="W483" s="186"/>
      <c r="X483" s="186"/>
      <c r="Y483" s="186"/>
      <c r="Z483" s="186"/>
      <c r="AA483" s="186"/>
    </row>
    <row r="484" spans="22:27" x14ac:dyDescent="0.25">
      <c r="V484" s="231"/>
      <c r="W484" s="186"/>
      <c r="X484" s="186"/>
      <c r="Y484" s="186"/>
      <c r="Z484" s="186"/>
      <c r="AA484" s="186"/>
    </row>
    <row r="485" spans="22:27" x14ac:dyDescent="0.25">
      <c r="V485" s="231"/>
      <c r="W485" s="186"/>
      <c r="X485" s="186"/>
      <c r="Y485" s="186"/>
      <c r="Z485" s="186"/>
      <c r="AA485" s="186"/>
    </row>
    <row r="486" spans="22:27" x14ac:dyDescent="0.25">
      <c r="V486" s="231"/>
      <c r="W486" s="186"/>
      <c r="X486" s="186"/>
      <c r="Y486" s="186"/>
      <c r="Z486" s="186"/>
      <c r="AA486" s="186"/>
    </row>
    <row r="487" spans="22:27" x14ac:dyDescent="0.25">
      <c r="V487" s="231"/>
      <c r="W487" s="186"/>
      <c r="X487" s="186"/>
      <c r="Y487" s="186"/>
      <c r="Z487" s="186"/>
      <c r="AA487" s="186"/>
    </row>
    <row r="488" spans="22:27" x14ac:dyDescent="0.25">
      <c r="V488" s="231"/>
      <c r="W488" s="186"/>
      <c r="X488" s="186"/>
      <c r="Y488" s="186"/>
      <c r="Z488" s="186"/>
      <c r="AA488" s="186"/>
    </row>
    <row r="489" spans="22:27" x14ac:dyDescent="0.25">
      <c r="V489" s="231"/>
      <c r="W489" s="186"/>
      <c r="X489" s="186"/>
      <c r="Y489" s="186"/>
      <c r="Z489" s="186"/>
      <c r="AA489" s="186"/>
    </row>
    <row r="490" spans="22:27" x14ac:dyDescent="0.25">
      <c r="V490" s="231"/>
      <c r="W490" s="186"/>
      <c r="X490" s="186"/>
      <c r="Y490" s="186"/>
      <c r="Z490" s="186"/>
      <c r="AA490" s="186"/>
    </row>
    <row r="491" spans="22:27" x14ac:dyDescent="0.25">
      <c r="V491" s="231"/>
      <c r="W491" s="186"/>
      <c r="X491" s="186"/>
      <c r="Y491" s="186"/>
      <c r="Z491" s="186"/>
      <c r="AA491" s="186"/>
    </row>
    <row r="492" spans="22:27" x14ac:dyDescent="0.25">
      <c r="V492" s="231"/>
      <c r="W492" s="186"/>
      <c r="X492" s="186"/>
      <c r="Y492" s="186"/>
      <c r="Z492" s="186"/>
      <c r="AA492" s="186"/>
    </row>
    <row r="493" spans="22:27" x14ac:dyDescent="0.25">
      <c r="V493" s="231"/>
      <c r="W493" s="186"/>
      <c r="X493" s="186"/>
      <c r="Y493" s="186"/>
      <c r="Z493" s="186"/>
      <c r="AA493" s="186"/>
    </row>
    <row r="494" spans="22:27" x14ac:dyDescent="0.25">
      <c r="V494" s="231"/>
      <c r="W494" s="186"/>
      <c r="X494" s="186"/>
      <c r="Y494" s="186"/>
      <c r="Z494" s="186"/>
      <c r="AA494" s="186"/>
    </row>
    <row r="495" spans="22:27" x14ac:dyDescent="0.25">
      <c r="V495" s="231"/>
      <c r="W495" s="186"/>
      <c r="X495" s="186"/>
      <c r="Y495" s="186"/>
      <c r="Z495" s="186"/>
      <c r="AA495" s="186"/>
    </row>
    <row r="496" spans="22:27" x14ac:dyDescent="0.25">
      <c r="V496" s="231"/>
      <c r="W496" s="186"/>
      <c r="X496" s="186"/>
      <c r="Y496" s="186"/>
      <c r="Z496" s="186"/>
      <c r="AA496" s="186"/>
    </row>
    <row r="497" spans="22:27" x14ac:dyDescent="0.25">
      <c r="V497" s="231"/>
      <c r="W497" s="186"/>
      <c r="X497" s="186"/>
      <c r="Y497" s="186"/>
      <c r="Z497" s="186"/>
      <c r="AA497" s="186"/>
    </row>
    <row r="498" spans="22:27" x14ac:dyDescent="0.25">
      <c r="V498" s="231"/>
      <c r="W498" s="186"/>
      <c r="X498" s="186"/>
      <c r="Y498" s="186"/>
      <c r="Z498" s="186"/>
      <c r="AA498" s="186"/>
    </row>
    <row r="499" spans="22:27" x14ac:dyDescent="0.25">
      <c r="V499" s="231"/>
      <c r="W499" s="186"/>
      <c r="X499" s="186"/>
      <c r="Y499" s="186"/>
      <c r="Z499" s="186"/>
      <c r="AA499" s="186"/>
    </row>
    <row r="500" spans="22:27" x14ac:dyDescent="0.25">
      <c r="V500" s="231"/>
      <c r="W500" s="186"/>
      <c r="X500" s="186"/>
      <c r="Y500" s="186"/>
      <c r="Z500" s="186"/>
      <c r="AA500" s="186"/>
    </row>
    <row r="501" spans="22:27" x14ac:dyDescent="0.25">
      <c r="V501" s="231"/>
      <c r="W501" s="186"/>
      <c r="X501" s="186"/>
      <c r="Y501" s="186"/>
      <c r="Z501" s="186"/>
      <c r="AA501" s="186"/>
    </row>
    <row r="502" spans="22:27" x14ac:dyDescent="0.25">
      <c r="V502" s="231"/>
      <c r="W502" s="186"/>
      <c r="X502" s="186"/>
      <c r="Y502" s="186"/>
      <c r="Z502" s="186"/>
      <c r="AA502" s="186"/>
    </row>
    <row r="503" spans="22:27" x14ac:dyDescent="0.25">
      <c r="V503" s="231"/>
      <c r="W503" s="186"/>
      <c r="X503" s="186"/>
      <c r="Y503" s="186"/>
      <c r="Z503" s="186"/>
      <c r="AA503" s="186"/>
    </row>
    <row r="504" spans="22:27" x14ac:dyDescent="0.25">
      <c r="V504" s="231"/>
      <c r="W504" s="186"/>
      <c r="X504" s="186"/>
      <c r="Y504" s="186"/>
      <c r="Z504" s="186"/>
      <c r="AA504" s="186"/>
    </row>
    <row r="505" spans="22:27" x14ac:dyDescent="0.25">
      <c r="V505" s="231"/>
      <c r="W505" s="186"/>
      <c r="X505" s="186"/>
      <c r="Y505" s="186"/>
      <c r="Z505" s="186"/>
      <c r="AA505" s="186"/>
    </row>
    <row r="506" spans="22:27" x14ac:dyDescent="0.25">
      <c r="V506" s="231"/>
      <c r="W506" s="186"/>
      <c r="X506" s="186"/>
      <c r="Y506" s="186"/>
      <c r="Z506" s="186"/>
      <c r="AA506" s="186"/>
    </row>
    <row r="507" spans="22:27" x14ac:dyDescent="0.25">
      <c r="V507" s="231"/>
      <c r="W507" s="186"/>
      <c r="X507" s="186"/>
      <c r="Y507" s="186"/>
      <c r="Z507" s="186"/>
      <c r="AA507" s="186"/>
    </row>
    <row r="508" spans="22:27" x14ac:dyDescent="0.25">
      <c r="V508" s="231"/>
      <c r="W508" s="186"/>
      <c r="X508" s="186"/>
      <c r="Y508" s="186"/>
      <c r="Z508" s="186"/>
      <c r="AA508" s="186"/>
    </row>
    <row r="509" spans="22:27" x14ac:dyDescent="0.25">
      <c r="V509" s="231"/>
      <c r="W509" s="186"/>
      <c r="X509" s="186"/>
      <c r="Y509" s="186"/>
      <c r="Z509" s="186"/>
      <c r="AA509" s="186"/>
    </row>
    <row r="510" spans="22:27" x14ac:dyDescent="0.25">
      <c r="V510" s="231"/>
      <c r="W510" s="186"/>
      <c r="X510" s="186"/>
      <c r="Y510" s="186"/>
      <c r="Z510" s="186"/>
      <c r="AA510" s="186"/>
    </row>
    <row r="511" spans="22:27" x14ac:dyDescent="0.25">
      <c r="V511" s="231"/>
      <c r="W511" s="186"/>
      <c r="X511" s="186"/>
      <c r="Y511" s="186"/>
      <c r="Z511" s="186"/>
      <c r="AA511" s="186"/>
    </row>
    <row r="512" spans="22:27" x14ac:dyDescent="0.25">
      <c r="V512" s="231"/>
      <c r="W512" s="186"/>
      <c r="X512" s="186"/>
      <c r="Y512" s="186"/>
      <c r="Z512" s="186"/>
      <c r="AA512" s="186"/>
    </row>
    <row r="513" spans="22:27" x14ac:dyDescent="0.25">
      <c r="V513" s="231"/>
      <c r="W513" s="186"/>
      <c r="X513" s="186"/>
      <c r="Y513" s="186"/>
      <c r="Z513" s="186"/>
      <c r="AA513" s="186"/>
    </row>
    <row r="514" spans="22:27" x14ac:dyDescent="0.25">
      <c r="V514" s="231"/>
      <c r="W514" s="186"/>
      <c r="X514" s="186"/>
      <c r="Y514" s="186"/>
      <c r="Z514" s="186"/>
      <c r="AA514" s="186"/>
    </row>
    <row r="515" spans="22:27" x14ac:dyDescent="0.25">
      <c r="V515" s="231"/>
      <c r="W515" s="186"/>
      <c r="X515" s="186"/>
      <c r="Y515" s="186"/>
      <c r="Z515" s="186"/>
      <c r="AA515" s="186"/>
    </row>
    <row r="516" spans="22:27" x14ac:dyDescent="0.25">
      <c r="V516" s="231"/>
      <c r="W516" s="186"/>
      <c r="X516" s="186"/>
      <c r="Y516" s="186"/>
      <c r="Z516" s="186"/>
      <c r="AA516" s="186"/>
    </row>
    <row r="517" spans="22:27" x14ac:dyDescent="0.25">
      <c r="V517" s="231"/>
      <c r="W517" s="186"/>
      <c r="X517" s="186"/>
      <c r="Y517" s="186"/>
      <c r="Z517" s="186"/>
      <c r="AA517" s="186"/>
    </row>
    <row r="518" spans="22:27" x14ac:dyDescent="0.25">
      <c r="V518" s="231"/>
      <c r="W518" s="186"/>
      <c r="X518" s="186"/>
      <c r="Y518" s="186"/>
      <c r="Z518" s="186"/>
      <c r="AA518" s="186"/>
    </row>
    <row r="519" spans="22:27" x14ac:dyDescent="0.25">
      <c r="V519" s="231"/>
      <c r="W519" s="186"/>
      <c r="X519" s="186"/>
      <c r="Y519" s="186"/>
      <c r="Z519" s="186"/>
      <c r="AA519" s="186"/>
    </row>
    <row r="520" spans="22:27" x14ac:dyDescent="0.25">
      <c r="V520" s="231"/>
      <c r="W520" s="186"/>
      <c r="X520" s="186"/>
      <c r="Y520" s="186"/>
      <c r="Z520" s="186"/>
      <c r="AA520" s="186"/>
    </row>
    <row r="521" spans="22:27" x14ac:dyDescent="0.25">
      <c r="V521" s="231"/>
      <c r="W521" s="186"/>
      <c r="X521" s="186"/>
      <c r="Y521" s="186"/>
      <c r="Z521" s="186"/>
      <c r="AA521" s="186"/>
    </row>
    <row r="522" spans="22:27" x14ac:dyDescent="0.25">
      <c r="V522" s="231"/>
      <c r="W522" s="186"/>
      <c r="X522" s="186"/>
      <c r="Y522" s="186"/>
      <c r="Z522" s="186"/>
      <c r="AA522" s="186"/>
    </row>
    <row r="523" spans="22:27" x14ac:dyDescent="0.25">
      <c r="V523" s="231"/>
      <c r="W523" s="186"/>
      <c r="X523" s="186"/>
      <c r="Y523" s="186"/>
      <c r="Z523" s="186"/>
      <c r="AA523" s="186"/>
    </row>
    <row r="524" spans="22:27" x14ac:dyDescent="0.25">
      <c r="V524" s="231"/>
      <c r="W524" s="186"/>
      <c r="X524" s="186"/>
      <c r="Y524" s="186"/>
      <c r="Z524" s="186"/>
      <c r="AA524" s="186"/>
    </row>
    <row r="525" spans="22:27" x14ac:dyDescent="0.25">
      <c r="V525" s="231"/>
      <c r="W525" s="186"/>
      <c r="X525" s="186"/>
      <c r="Y525" s="186"/>
      <c r="Z525" s="186"/>
      <c r="AA525" s="186"/>
    </row>
    <row r="526" spans="22:27" x14ac:dyDescent="0.25">
      <c r="V526" s="231"/>
      <c r="W526" s="186"/>
      <c r="X526" s="186"/>
      <c r="Y526" s="186"/>
      <c r="Z526" s="186"/>
      <c r="AA526" s="186"/>
    </row>
    <row r="527" spans="22:27" x14ac:dyDescent="0.25">
      <c r="V527" s="231"/>
      <c r="W527" s="186"/>
      <c r="X527" s="186"/>
      <c r="Y527" s="186"/>
      <c r="Z527" s="186"/>
      <c r="AA527" s="186"/>
    </row>
    <row r="528" spans="22:27" x14ac:dyDescent="0.25">
      <c r="V528" s="231"/>
      <c r="W528" s="186"/>
      <c r="X528" s="186"/>
      <c r="Y528" s="186"/>
      <c r="Z528" s="186"/>
      <c r="AA528" s="186"/>
    </row>
    <row r="529" spans="22:27" x14ac:dyDescent="0.25">
      <c r="V529" s="231"/>
      <c r="W529" s="186"/>
      <c r="X529" s="186"/>
      <c r="Y529" s="186"/>
      <c r="Z529" s="186"/>
      <c r="AA529" s="186"/>
    </row>
    <row r="530" spans="22:27" x14ac:dyDescent="0.25">
      <c r="V530" s="231"/>
      <c r="W530" s="186"/>
      <c r="X530" s="186"/>
      <c r="Y530" s="186"/>
      <c r="Z530" s="186"/>
      <c r="AA530" s="186"/>
    </row>
    <row r="531" spans="22:27" x14ac:dyDescent="0.25">
      <c r="V531" s="231"/>
      <c r="W531" s="186"/>
      <c r="X531" s="186"/>
      <c r="Y531" s="186"/>
      <c r="Z531" s="186"/>
      <c r="AA531" s="186"/>
    </row>
    <row r="532" spans="22:27" x14ac:dyDescent="0.25">
      <c r="V532" s="231"/>
      <c r="W532" s="186"/>
      <c r="X532" s="186"/>
      <c r="Y532" s="186"/>
      <c r="Z532" s="186"/>
      <c r="AA532" s="186"/>
    </row>
    <row r="533" spans="22:27" x14ac:dyDescent="0.25">
      <c r="V533" s="231"/>
      <c r="W533" s="186"/>
      <c r="X533" s="186"/>
      <c r="Y533" s="186"/>
      <c r="Z533" s="186"/>
      <c r="AA533" s="186"/>
    </row>
    <row r="534" spans="22:27" x14ac:dyDescent="0.25">
      <c r="V534" s="231"/>
      <c r="W534" s="186"/>
      <c r="X534" s="186"/>
      <c r="Y534" s="186"/>
      <c r="Z534" s="186"/>
      <c r="AA534" s="186"/>
    </row>
    <row r="535" spans="22:27" x14ac:dyDescent="0.25">
      <c r="V535" s="231"/>
      <c r="W535" s="186"/>
      <c r="X535" s="186"/>
      <c r="Y535" s="186"/>
      <c r="Z535" s="186"/>
      <c r="AA535" s="186"/>
    </row>
    <row r="536" spans="22:27" x14ac:dyDescent="0.25">
      <c r="V536" s="231"/>
      <c r="W536" s="186"/>
      <c r="X536" s="186"/>
      <c r="Y536" s="186"/>
      <c r="Z536" s="186"/>
      <c r="AA536" s="186"/>
    </row>
    <row r="537" spans="22:27" x14ac:dyDescent="0.25">
      <c r="V537" s="231"/>
      <c r="W537" s="186"/>
      <c r="X537" s="186"/>
      <c r="Y537" s="186"/>
      <c r="Z537" s="186"/>
      <c r="AA537" s="186"/>
    </row>
    <row r="538" spans="22:27" x14ac:dyDescent="0.25">
      <c r="V538" s="231"/>
      <c r="W538" s="186"/>
      <c r="X538" s="186"/>
      <c r="Y538" s="186"/>
      <c r="Z538" s="186"/>
      <c r="AA538" s="186"/>
    </row>
    <row r="539" spans="22:27" x14ac:dyDescent="0.25">
      <c r="V539" s="231"/>
      <c r="W539" s="186"/>
      <c r="X539" s="186"/>
      <c r="Y539" s="186"/>
      <c r="Z539" s="186"/>
      <c r="AA539" s="186"/>
    </row>
    <row r="540" spans="22:27" x14ac:dyDescent="0.25">
      <c r="V540" s="231"/>
      <c r="W540" s="186"/>
      <c r="X540" s="186"/>
      <c r="Y540" s="186"/>
      <c r="Z540" s="186"/>
      <c r="AA540" s="186"/>
    </row>
    <row r="541" spans="22:27" x14ac:dyDescent="0.25">
      <c r="V541" s="231"/>
      <c r="W541" s="186"/>
      <c r="X541" s="186"/>
      <c r="Y541" s="186"/>
      <c r="Z541" s="186"/>
      <c r="AA541" s="186"/>
    </row>
    <row r="542" spans="22:27" x14ac:dyDescent="0.25">
      <c r="V542" s="231"/>
      <c r="W542" s="186"/>
      <c r="X542" s="186"/>
      <c r="Y542" s="186"/>
      <c r="Z542" s="186"/>
      <c r="AA542" s="186"/>
    </row>
    <row r="543" spans="22:27" x14ac:dyDescent="0.25">
      <c r="V543" s="231"/>
      <c r="W543" s="186"/>
      <c r="X543" s="186"/>
      <c r="Y543" s="186"/>
      <c r="Z543" s="186"/>
      <c r="AA543" s="186"/>
    </row>
    <row r="544" spans="22:27" x14ac:dyDescent="0.25">
      <c r="V544" s="231"/>
      <c r="W544" s="186"/>
      <c r="X544" s="186"/>
      <c r="Y544" s="186"/>
      <c r="Z544" s="186"/>
      <c r="AA544" s="186"/>
    </row>
    <row r="545" spans="22:27" x14ac:dyDescent="0.25">
      <c r="V545" s="231"/>
      <c r="W545" s="186"/>
      <c r="X545" s="186"/>
      <c r="Y545" s="186"/>
      <c r="Z545" s="186"/>
      <c r="AA545" s="186"/>
    </row>
    <row r="546" spans="22:27" x14ac:dyDescent="0.25">
      <c r="V546" s="231"/>
      <c r="W546" s="186"/>
      <c r="X546" s="186"/>
      <c r="Y546" s="186"/>
      <c r="Z546" s="186"/>
      <c r="AA546" s="186"/>
    </row>
    <row r="547" spans="22:27" x14ac:dyDescent="0.25">
      <c r="V547" s="231"/>
      <c r="W547" s="186"/>
      <c r="X547" s="186"/>
      <c r="Y547" s="186"/>
      <c r="Z547" s="186"/>
      <c r="AA547" s="186"/>
    </row>
    <row r="548" spans="22:27" x14ac:dyDescent="0.25">
      <c r="V548" s="231"/>
      <c r="W548" s="186"/>
      <c r="X548" s="186"/>
      <c r="Y548" s="186"/>
      <c r="Z548" s="186"/>
      <c r="AA548" s="186"/>
    </row>
    <row r="549" spans="22:27" x14ac:dyDescent="0.25">
      <c r="V549" s="231"/>
      <c r="W549" s="186"/>
      <c r="X549" s="186"/>
      <c r="Y549" s="186"/>
      <c r="Z549" s="186"/>
      <c r="AA549" s="186"/>
    </row>
    <row r="550" spans="22:27" x14ac:dyDescent="0.25">
      <c r="V550" s="231"/>
      <c r="W550" s="186"/>
      <c r="X550" s="186"/>
      <c r="Y550" s="186"/>
      <c r="Z550" s="186"/>
      <c r="AA550" s="186"/>
    </row>
    <row r="551" spans="22:27" x14ac:dyDescent="0.25">
      <c r="V551" s="231"/>
      <c r="W551" s="186"/>
      <c r="X551" s="186"/>
      <c r="Y551" s="186"/>
      <c r="Z551" s="186"/>
      <c r="AA551" s="186"/>
    </row>
    <row r="552" spans="22:27" x14ac:dyDescent="0.25">
      <c r="V552" s="231"/>
      <c r="W552" s="186"/>
      <c r="X552" s="186"/>
      <c r="Y552" s="186"/>
      <c r="Z552" s="186"/>
      <c r="AA552" s="186"/>
    </row>
    <row r="553" spans="22:27" x14ac:dyDescent="0.25">
      <c r="V553" s="231"/>
      <c r="W553" s="186"/>
      <c r="X553" s="186"/>
      <c r="Y553" s="186"/>
      <c r="Z553" s="186"/>
      <c r="AA553" s="186"/>
    </row>
    <row r="554" spans="22:27" x14ac:dyDescent="0.25">
      <c r="V554" s="231"/>
      <c r="W554" s="186"/>
      <c r="X554" s="186"/>
      <c r="Y554" s="186"/>
      <c r="Z554" s="186"/>
      <c r="AA554" s="186"/>
    </row>
    <row r="555" spans="22:27" x14ac:dyDescent="0.25">
      <c r="V555" s="231"/>
      <c r="W555" s="186"/>
      <c r="X555" s="186"/>
      <c r="Y555" s="186"/>
      <c r="Z555" s="186"/>
      <c r="AA555" s="186"/>
    </row>
    <row r="556" spans="22:27" x14ac:dyDescent="0.25">
      <c r="V556" s="231"/>
      <c r="W556" s="186"/>
      <c r="X556" s="186"/>
      <c r="Y556" s="186"/>
      <c r="Z556" s="186"/>
      <c r="AA556" s="186"/>
    </row>
    <row r="557" spans="22:27" x14ac:dyDescent="0.25">
      <c r="V557" s="231"/>
      <c r="W557" s="186"/>
      <c r="X557" s="186"/>
      <c r="Y557" s="186"/>
      <c r="Z557" s="186"/>
      <c r="AA557" s="186"/>
    </row>
    <row r="558" spans="22:27" x14ac:dyDescent="0.25">
      <c r="V558" s="231"/>
      <c r="W558" s="186"/>
      <c r="X558" s="186"/>
      <c r="Y558" s="186"/>
      <c r="Z558" s="186"/>
      <c r="AA558" s="186"/>
    </row>
    <row r="559" spans="22:27" x14ac:dyDescent="0.25">
      <c r="V559" s="231"/>
      <c r="W559" s="186"/>
      <c r="X559" s="186"/>
      <c r="Y559" s="186"/>
      <c r="Z559" s="186"/>
      <c r="AA559" s="186"/>
    </row>
    <row r="560" spans="22:27" x14ac:dyDescent="0.25">
      <c r="V560" s="231"/>
      <c r="W560" s="186"/>
      <c r="X560" s="186"/>
      <c r="Y560" s="186"/>
      <c r="Z560" s="186"/>
      <c r="AA560" s="186"/>
    </row>
    <row r="561" spans="22:27" x14ac:dyDescent="0.25">
      <c r="V561" s="231"/>
      <c r="W561" s="186"/>
      <c r="X561" s="186"/>
      <c r="Y561" s="186"/>
      <c r="Z561" s="186"/>
      <c r="AA561" s="186"/>
    </row>
    <row r="562" spans="22:27" x14ac:dyDescent="0.25">
      <c r="V562" s="231"/>
      <c r="W562" s="186"/>
      <c r="X562" s="186"/>
      <c r="Y562" s="186"/>
      <c r="Z562" s="186"/>
      <c r="AA562" s="186"/>
    </row>
    <row r="563" spans="22:27" x14ac:dyDescent="0.25">
      <c r="V563" s="231"/>
      <c r="W563" s="186"/>
      <c r="X563" s="186"/>
      <c r="Y563" s="186"/>
      <c r="Z563" s="186"/>
      <c r="AA563" s="186"/>
    </row>
    <row r="564" spans="22:27" x14ac:dyDescent="0.25">
      <c r="V564" s="231"/>
      <c r="W564" s="186"/>
      <c r="X564" s="186"/>
      <c r="Y564" s="186"/>
      <c r="Z564" s="186"/>
      <c r="AA564" s="186"/>
    </row>
    <row r="565" spans="22:27" x14ac:dyDescent="0.25">
      <c r="V565" s="231"/>
      <c r="W565" s="186"/>
      <c r="X565" s="186"/>
      <c r="Y565" s="186"/>
      <c r="Z565" s="186"/>
      <c r="AA565" s="186"/>
    </row>
    <row r="566" spans="22:27" x14ac:dyDescent="0.25">
      <c r="V566" s="231"/>
      <c r="W566" s="186"/>
      <c r="X566" s="186"/>
      <c r="Y566" s="186"/>
      <c r="Z566" s="186"/>
      <c r="AA566" s="186"/>
    </row>
    <row r="567" spans="22:27" x14ac:dyDescent="0.25">
      <c r="V567" s="231"/>
      <c r="W567" s="186"/>
      <c r="X567" s="186"/>
      <c r="Y567" s="186"/>
      <c r="Z567" s="186"/>
      <c r="AA567" s="186"/>
    </row>
    <row r="568" spans="22:27" x14ac:dyDescent="0.25">
      <c r="V568" s="231"/>
      <c r="W568" s="186"/>
      <c r="X568" s="186"/>
      <c r="Y568" s="186"/>
      <c r="Z568" s="186"/>
      <c r="AA568" s="186"/>
    </row>
    <row r="569" spans="22:27" x14ac:dyDescent="0.25">
      <c r="V569" s="231"/>
      <c r="W569" s="186"/>
      <c r="X569" s="186"/>
      <c r="Y569" s="186"/>
      <c r="Z569" s="186"/>
      <c r="AA569" s="186"/>
    </row>
    <row r="570" spans="22:27" x14ac:dyDescent="0.25">
      <c r="V570" s="231"/>
      <c r="W570" s="186"/>
      <c r="X570" s="186"/>
      <c r="Y570" s="186"/>
      <c r="Z570" s="186"/>
      <c r="AA570" s="186"/>
    </row>
    <row r="571" spans="22:27" x14ac:dyDescent="0.25">
      <c r="V571" s="231"/>
      <c r="W571" s="186"/>
      <c r="X571" s="186"/>
      <c r="Y571" s="186"/>
      <c r="Z571" s="186"/>
      <c r="AA571" s="186"/>
    </row>
    <row r="572" spans="22:27" x14ac:dyDescent="0.25">
      <c r="V572" s="231"/>
      <c r="W572" s="186"/>
      <c r="X572" s="186"/>
      <c r="Y572" s="186"/>
      <c r="Z572" s="186"/>
      <c r="AA572" s="186"/>
    </row>
    <row r="573" spans="22:27" x14ac:dyDescent="0.25">
      <c r="V573" s="231"/>
      <c r="W573" s="186"/>
      <c r="X573" s="186"/>
      <c r="Y573" s="186"/>
      <c r="Z573" s="186"/>
      <c r="AA573" s="186"/>
    </row>
    <row r="574" spans="22:27" x14ac:dyDescent="0.25">
      <c r="V574" s="231"/>
      <c r="W574" s="186"/>
      <c r="X574" s="186"/>
      <c r="Y574" s="186"/>
      <c r="Z574" s="186"/>
      <c r="AA574" s="186"/>
    </row>
    <row r="575" spans="22:27" x14ac:dyDescent="0.25">
      <c r="V575" s="231"/>
      <c r="W575" s="186"/>
      <c r="X575" s="186"/>
      <c r="Y575" s="186"/>
      <c r="Z575" s="186"/>
      <c r="AA575" s="186"/>
    </row>
    <row r="576" spans="22:27" x14ac:dyDescent="0.25">
      <c r="V576" s="231"/>
      <c r="W576" s="186"/>
      <c r="X576" s="186"/>
      <c r="Y576" s="186"/>
      <c r="Z576" s="186"/>
      <c r="AA576" s="186"/>
    </row>
    <row r="577" spans="22:27" x14ac:dyDescent="0.25">
      <c r="V577" s="231"/>
      <c r="W577" s="186"/>
      <c r="X577" s="186"/>
      <c r="Y577" s="186"/>
      <c r="Z577" s="186"/>
      <c r="AA577" s="186"/>
    </row>
    <row r="578" spans="22:27" x14ac:dyDescent="0.25">
      <c r="V578" s="231"/>
      <c r="W578" s="186"/>
      <c r="X578" s="186"/>
      <c r="Y578" s="186"/>
      <c r="Z578" s="186"/>
      <c r="AA578" s="186"/>
    </row>
    <row r="579" spans="22:27" x14ac:dyDescent="0.25">
      <c r="V579" s="231"/>
      <c r="W579" s="186"/>
      <c r="X579" s="186"/>
      <c r="Y579" s="186"/>
      <c r="Z579" s="186"/>
      <c r="AA579" s="186"/>
    </row>
    <row r="580" spans="22:27" x14ac:dyDescent="0.25">
      <c r="V580" s="231"/>
      <c r="W580" s="186"/>
      <c r="X580" s="186"/>
      <c r="Y580" s="186"/>
      <c r="Z580" s="186"/>
      <c r="AA580" s="186"/>
    </row>
    <row r="581" spans="22:27" x14ac:dyDescent="0.25">
      <c r="V581" s="231"/>
      <c r="W581" s="186"/>
      <c r="X581" s="186"/>
      <c r="Y581" s="186"/>
      <c r="Z581" s="186"/>
      <c r="AA581" s="186"/>
    </row>
    <row r="582" spans="22:27" x14ac:dyDescent="0.25">
      <c r="V582" s="231"/>
      <c r="W582" s="186"/>
      <c r="X582" s="186"/>
      <c r="Y582" s="186"/>
      <c r="Z582" s="186"/>
      <c r="AA582" s="186"/>
    </row>
    <row r="583" spans="22:27" x14ac:dyDescent="0.25">
      <c r="V583" s="231"/>
      <c r="W583" s="186"/>
      <c r="X583" s="186"/>
      <c r="Y583" s="186"/>
      <c r="Z583" s="186"/>
      <c r="AA583" s="186"/>
    </row>
    <row r="584" spans="22:27" x14ac:dyDescent="0.25">
      <c r="V584" s="231"/>
      <c r="W584" s="186"/>
      <c r="X584" s="186"/>
      <c r="Y584" s="186"/>
      <c r="Z584" s="186"/>
      <c r="AA584" s="186"/>
    </row>
    <row r="585" spans="22:27" x14ac:dyDescent="0.25">
      <c r="V585" s="231"/>
      <c r="W585" s="186"/>
      <c r="X585" s="186"/>
      <c r="Y585" s="186"/>
      <c r="Z585" s="186"/>
      <c r="AA585" s="186"/>
    </row>
    <row r="586" spans="22:27" x14ac:dyDescent="0.25">
      <c r="V586" s="231"/>
      <c r="W586" s="186"/>
      <c r="X586" s="186"/>
      <c r="Y586" s="186"/>
      <c r="Z586" s="186"/>
      <c r="AA586" s="186"/>
    </row>
    <row r="587" spans="22:27" x14ac:dyDescent="0.25">
      <c r="V587" s="231"/>
      <c r="W587" s="186"/>
      <c r="X587" s="186"/>
      <c r="Y587" s="186"/>
      <c r="Z587" s="186"/>
      <c r="AA587" s="186"/>
    </row>
    <row r="588" spans="22:27" x14ac:dyDescent="0.25">
      <c r="V588" s="231"/>
      <c r="W588" s="186"/>
      <c r="X588" s="186"/>
      <c r="Y588" s="186"/>
      <c r="Z588" s="186"/>
      <c r="AA588" s="186"/>
    </row>
    <row r="589" spans="22:27" x14ac:dyDescent="0.25">
      <c r="V589" s="231"/>
      <c r="W589" s="186"/>
      <c r="X589" s="186"/>
      <c r="Y589" s="186"/>
      <c r="Z589" s="186"/>
      <c r="AA589" s="186"/>
    </row>
    <row r="590" spans="22:27" x14ac:dyDescent="0.25">
      <c r="V590" s="231"/>
      <c r="W590" s="186"/>
      <c r="X590" s="186"/>
      <c r="Y590" s="186"/>
      <c r="Z590" s="186"/>
      <c r="AA590" s="186"/>
    </row>
    <row r="591" spans="22:27" x14ac:dyDescent="0.25">
      <c r="V591" s="231"/>
      <c r="W591" s="186"/>
      <c r="X591" s="186"/>
      <c r="Y591" s="186"/>
      <c r="Z591" s="186"/>
      <c r="AA591" s="186"/>
    </row>
    <row r="592" spans="22:27" x14ac:dyDescent="0.25">
      <c r="V592" s="231"/>
      <c r="W592" s="186"/>
      <c r="X592" s="186"/>
      <c r="Y592" s="186"/>
      <c r="Z592" s="186"/>
      <c r="AA592" s="186"/>
    </row>
    <row r="593" spans="22:27" x14ac:dyDescent="0.25">
      <c r="V593" s="231"/>
      <c r="W593" s="186"/>
      <c r="X593" s="186"/>
      <c r="Y593" s="186"/>
      <c r="Z593" s="186"/>
      <c r="AA593" s="186"/>
    </row>
    <row r="594" spans="22:27" x14ac:dyDescent="0.25">
      <c r="V594" s="231"/>
      <c r="W594" s="186"/>
      <c r="X594" s="186"/>
      <c r="Y594" s="186"/>
      <c r="Z594" s="186"/>
      <c r="AA594" s="186"/>
    </row>
    <row r="595" spans="22:27" x14ac:dyDescent="0.25">
      <c r="V595" s="231"/>
      <c r="W595" s="186"/>
      <c r="X595" s="186"/>
      <c r="Y595" s="186"/>
      <c r="Z595" s="186"/>
      <c r="AA595" s="186"/>
    </row>
    <row r="596" spans="22:27" x14ac:dyDescent="0.25">
      <c r="V596" s="231"/>
      <c r="W596" s="186"/>
      <c r="X596" s="186"/>
      <c r="Y596" s="186"/>
      <c r="Z596" s="186"/>
      <c r="AA596" s="186"/>
    </row>
    <row r="597" spans="22:27" x14ac:dyDescent="0.25">
      <c r="V597" s="231"/>
      <c r="W597" s="186"/>
      <c r="X597" s="186"/>
      <c r="Y597" s="186"/>
      <c r="Z597" s="186"/>
      <c r="AA597" s="186"/>
    </row>
    <row r="598" spans="22:27" x14ac:dyDescent="0.25">
      <c r="V598" s="231"/>
      <c r="W598" s="186"/>
      <c r="X598" s="186"/>
      <c r="Y598" s="186"/>
      <c r="Z598" s="186"/>
      <c r="AA598" s="186"/>
    </row>
    <row r="599" spans="22:27" x14ac:dyDescent="0.25">
      <c r="V599" s="231"/>
      <c r="W599" s="186"/>
      <c r="X599" s="186"/>
      <c r="Y599" s="186"/>
      <c r="Z599" s="186"/>
      <c r="AA599" s="186"/>
    </row>
    <row r="600" spans="22:27" x14ac:dyDescent="0.25">
      <c r="V600" s="231"/>
      <c r="W600" s="186"/>
      <c r="X600" s="186"/>
      <c r="Y600" s="186"/>
      <c r="Z600" s="186"/>
      <c r="AA600" s="186"/>
    </row>
    <row r="601" spans="22:27" x14ac:dyDescent="0.25">
      <c r="V601" s="231"/>
      <c r="W601" s="186"/>
      <c r="X601" s="186"/>
      <c r="Y601" s="186"/>
      <c r="Z601" s="186"/>
      <c r="AA601" s="186"/>
    </row>
    <row r="602" spans="22:27" x14ac:dyDescent="0.25">
      <c r="V602" s="231"/>
      <c r="W602" s="186"/>
      <c r="X602" s="186"/>
      <c r="Y602" s="186"/>
      <c r="Z602" s="186"/>
      <c r="AA602" s="186"/>
    </row>
    <row r="603" spans="22:27" x14ac:dyDescent="0.25">
      <c r="V603" s="231"/>
      <c r="W603" s="186"/>
      <c r="X603" s="186"/>
      <c r="Y603" s="186"/>
      <c r="Z603" s="186"/>
      <c r="AA603" s="186"/>
    </row>
    <row r="604" spans="22:27" x14ac:dyDescent="0.25">
      <c r="V604" s="231"/>
      <c r="W604" s="186"/>
      <c r="X604" s="186"/>
      <c r="Y604" s="186"/>
      <c r="Z604" s="186"/>
      <c r="AA604" s="186"/>
    </row>
    <row r="605" spans="22:27" x14ac:dyDescent="0.25">
      <c r="V605" s="231"/>
      <c r="W605" s="186"/>
      <c r="X605" s="186"/>
      <c r="Y605" s="186"/>
      <c r="Z605" s="186"/>
      <c r="AA605" s="186"/>
    </row>
    <row r="606" spans="22:27" x14ac:dyDescent="0.25">
      <c r="V606" s="231"/>
      <c r="W606" s="186"/>
      <c r="X606" s="186"/>
      <c r="Y606" s="186"/>
      <c r="Z606" s="186"/>
      <c r="AA606" s="186"/>
    </row>
    <row r="607" spans="22:27" x14ac:dyDescent="0.25">
      <c r="V607" s="231"/>
      <c r="W607" s="186"/>
      <c r="X607" s="186"/>
      <c r="Y607" s="186"/>
      <c r="Z607" s="186"/>
      <c r="AA607" s="186"/>
    </row>
    <row r="608" spans="22:27" x14ac:dyDescent="0.25">
      <c r="V608" s="231"/>
      <c r="W608" s="186"/>
      <c r="X608" s="186"/>
      <c r="Y608" s="186"/>
      <c r="Z608" s="186"/>
      <c r="AA608" s="186"/>
    </row>
    <row r="609" spans="22:27" x14ac:dyDescent="0.25">
      <c r="V609" s="231"/>
      <c r="W609" s="186"/>
      <c r="X609" s="186"/>
      <c r="Y609" s="186"/>
      <c r="Z609" s="186"/>
      <c r="AA609" s="186"/>
    </row>
    <row r="610" spans="22:27" x14ac:dyDescent="0.25">
      <c r="V610" s="231"/>
      <c r="W610" s="186"/>
      <c r="X610" s="186"/>
      <c r="Y610" s="186"/>
      <c r="Z610" s="186"/>
      <c r="AA610" s="186"/>
    </row>
    <row r="611" spans="22:27" x14ac:dyDescent="0.25">
      <c r="V611" s="231"/>
      <c r="W611" s="186"/>
      <c r="X611" s="186"/>
      <c r="Y611" s="186"/>
      <c r="Z611" s="186"/>
      <c r="AA611" s="186"/>
    </row>
    <row r="612" spans="22:27" x14ac:dyDescent="0.25">
      <c r="V612" s="231"/>
      <c r="W612" s="186"/>
      <c r="X612" s="186"/>
      <c r="Y612" s="186"/>
      <c r="Z612" s="186"/>
      <c r="AA612" s="186"/>
    </row>
    <row r="613" spans="22:27" x14ac:dyDescent="0.25">
      <c r="V613" s="231"/>
      <c r="W613" s="186"/>
      <c r="X613" s="186"/>
      <c r="Y613" s="186"/>
      <c r="Z613" s="186"/>
      <c r="AA613" s="186"/>
    </row>
    <row r="614" spans="22:27" x14ac:dyDescent="0.25">
      <c r="V614" s="231"/>
      <c r="W614" s="186"/>
      <c r="X614" s="186"/>
      <c r="Y614" s="186"/>
      <c r="Z614" s="186"/>
      <c r="AA614" s="186"/>
    </row>
    <row r="615" spans="22:27" x14ac:dyDescent="0.25">
      <c r="V615" s="231"/>
      <c r="W615" s="186"/>
      <c r="X615" s="186"/>
      <c r="Y615" s="186"/>
      <c r="Z615" s="186"/>
      <c r="AA615" s="186"/>
    </row>
    <row r="616" spans="22:27" x14ac:dyDescent="0.25">
      <c r="V616" s="231"/>
      <c r="W616" s="186"/>
      <c r="X616" s="186"/>
      <c r="Y616" s="186"/>
      <c r="Z616" s="186"/>
      <c r="AA616" s="186"/>
    </row>
    <row r="617" spans="22:27" x14ac:dyDescent="0.25">
      <c r="V617" s="231"/>
      <c r="W617" s="186"/>
      <c r="X617" s="186"/>
      <c r="Y617" s="186"/>
      <c r="Z617" s="186"/>
      <c r="AA617" s="186"/>
    </row>
    <row r="618" spans="22:27" x14ac:dyDescent="0.25">
      <c r="V618" s="231"/>
      <c r="W618" s="186"/>
      <c r="X618" s="186"/>
      <c r="Y618" s="186"/>
      <c r="Z618" s="186"/>
      <c r="AA618" s="186"/>
    </row>
    <row r="619" spans="22:27" x14ac:dyDescent="0.25">
      <c r="V619" s="231"/>
      <c r="W619" s="186"/>
      <c r="X619" s="186"/>
      <c r="Y619" s="186"/>
      <c r="Z619" s="186"/>
      <c r="AA619" s="186"/>
    </row>
    <row r="620" spans="22:27" x14ac:dyDescent="0.25">
      <c r="V620" s="231"/>
      <c r="W620" s="186"/>
      <c r="X620" s="186"/>
      <c r="Y620" s="186"/>
      <c r="Z620" s="186"/>
      <c r="AA620" s="186"/>
    </row>
    <row r="621" spans="22:27" x14ac:dyDescent="0.25">
      <c r="V621" s="231"/>
      <c r="W621" s="186"/>
      <c r="X621" s="186"/>
      <c r="Y621" s="186"/>
      <c r="Z621" s="186"/>
      <c r="AA621" s="186"/>
    </row>
    <row r="622" spans="22:27" x14ac:dyDescent="0.25">
      <c r="V622" s="231"/>
      <c r="W622" s="186"/>
      <c r="X622" s="186"/>
      <c r="Y622" s="186"/>
      <c r="Z622" s="186"/>
      <c r="AA622" s="186"/>
    </row>
    <row r="623" spans="22:27" x14ac:dyDescent="0.25">
      <c r="V623" s="231"/>
      <c r="W623" s="186"/>
      <c r="X623" s="186"/>
      <c r="Y623" s="186"/>
      <c r="Z623" s="186"/>
      <c r="AA623" s="186"/>
    </row>
    <row r="624" spans="22:27" x14ac:dyDescent="0.25">
      <c r="V624" s="231"/>
      <c r="W624" s="186"/>
      <c r="X624" s="186"/>
      <c r="Y624" s="186"/>
      <c r="Z624" s="186"/>
      <c r="AA624" s="186"/>
    </row>
    <row r="625" spans="22:27" x14ac:dyDescent="0.25">
      <c r="V625" s="231"/>
      <c r="W625" s="186"/>
      <c r="X625" s="186"/>
      <c r="Y625" s="186"/>
      <c r="Z625" s="186"/>
      <c r="AA625" s="186"/>
    </row>
    <row r="626" spans="22:27" x14ac:dyDescent="0.25">
      <c r="V626" s="231"/>
      <c r="W626" s="186"/>
      <c r="X626" s="186"/>
      <c r="Y626" s="186"/>
      <c r="Z626" s="186"/>
      <c r="AA626" s="186"/>
    </row>
    <row r="627" spans="22:27" x14ac:dyDescent="0.25">
      <c r="V627" s="231"/>
      <c r="W627" s="186"/>
      <c r="X627" s="186"/>
      <c r="Y627" s="186"/>
      <c r="Z627" s="186"/>
      <c r="AA627" s="186"/>
    </row>
    <row r="628" spans="22:27" x14ac:dyDescent="0.25">
      <c r="V628" s="231"/>
      <c r="W628" s="186"/>
      <c r="X628" s="186"/>
      <c r="Y628" s="186"/>
      <c r="Z628" s="186"/>
      <c r="AA628" s="186"/>
    </row>
    <row r="629" spans="22:27" x14ac:dyDescent="0.25">
      <c r="V629" s="231"/>
      <c r="W629" s="186"/>
      <c r="X629" s="186"/>
      <c r="Y629" s="186"/>
      <c r="Z629" s="186"/>
      <c r="AA629" s="186"/>
    </row>
    <row r="630" spans="22:27" x14ac:dyDescent="0.25">
      <c r="V630" s="231"/>
      <c r="W630" s="186"/>
      <c r="X630" s="186"/>
      <c r="Y630" s="186"/>
      <c r="Z630" s="186"/>
      <c r="AA630" s="186"/>
    </row>
    <row r="631" spans="22:27" x14ac:dyDescent="0.25">
      <c r="V631" s="231"/>
      <c r="W631" s="186"/>
      <c r="X631" s="186"/>
      <c r="Y631" s="186"/>
      <c r="Z631" s="186"/>
      <c r="AA631" s="186"/>
    </row>
    <row r="632" spans="22:27" x14ac:dyDescent="0.25">
      <c r="V632" s="231"/>
      <c r="W632" s="186"/>
      <c r="X632" s="186"/>
      <c r="Y632" s="186"/>
      <c r="Z632" s="186"/>
      <c r="AA632" s="186"/>
    </row>
    <row r="633" spans="22:27" x14ac:dyDescent="0.25">
      <c r="V633" s="231"/>
      <c r="W633" s="186"/>
      <c r="X633" s="186"/>
      <c r="Y633" s="186"/>
      <c r="Z633" s="186"/>
      <c r="AA633" s="186"/>
    </row>
    <row r="634" spans="22:27" x14ac:dyDescent="0.25">
      <c r="V634" s="231"/>
      <c r="W634" s="186"/>
      <c r="X634" s="186"/>
      <c r="Y634" s="186"/>
      <c r="Z634" s="186"/>
      <c r="AA634" s="186"/>
    </row>
    <row r="635" spans="22:27" x14ac:dyDescent="0.25">
      <c r="V635" s="231"/>
      <c r="W635" s="186"/>
      <c r="X635" s="186"/>
      <c r="Y635" s="186"/>
      <c r="Z635" s="186"/>
      <c r="AA635" s="186"/>
    </row>
    <row r="636" spans="22:27" x14ac:dyDescent="0.25">
      <c r="V636" s="231"/>
      <c r="W636" s="186"/>
      <c r="X636" s="186"/>
      <c r="Y636" s="186"/>
      <c r="Z636" s="186"/>
      <c r="AA636" s="186"/>
    </row>
    <row r="637" spans="22:27" x14ac:dyDescent="0.25">
      <c r="V637" s="231"/>
      <c r="W637" s="186"/>
      <c r="X637" s="186"/>
      <c r="Y637" s="186"/>
      <c r="Z637" s="186"/>
      <c r="AA637" s="186"/>
    </row>
    <row r="638" spans="22:27" x14ac:dyDescent="0.25">
      <c r="V638" s="231"/>
      <c r="W638" s="186"/>
      <c r="X638" s="186"/>
      <c r="Y638" s="186"/>
      <c r="Z638" s="186"/>
      <c r="AA638" s="186"/>
    </row>
    <row r="639" spans="22:27" x14ac:dyDescent="0.25">
      <c r="V639" s="231"/>
      <c r="W639" s="186"/>
      <c r="X639" s="186"/>
      <c r="Y639" s="186"/>
      <c r="Z639" s="186"/>
      <c r="AA639" s="186"/>
    </row>
    <row r="640" spans="22:27" x14ac:dyDescent="0.25">
      <c r="V640" s="231"/>
      <c r="W640" s="186"/>
      <c r="X640" s="186"/>
      <c r="Y640" s="186"/>
      <c r="Z640" s="186"/>
      <c r="AA640" s="186"/>
    </row>
    <row r="641" spans="22:27" x14ac:dyDescent="0.25">
      <c r="V641" s="231"/>
      <c r="W641" s="186"/>
      <c r="X641" s="186"/>
      <c r="Y641" s="186"/>
      <c r="Z641" s="186"/>
      <c r="AA641" s="186"/>
    </row>
    <row r="642" spans="22:27" x14ac:dyDescent="0.25">
      <c r="V642" s="231"/>
      <c r="W642" s="186"/>
      <c r="X642" s="186"/>
      <c r="Y642" s="186"/>
      <c r="Z642" s="186"/>
      <c r="AA642" s="186"/>
    </row>
    <row r="643" spans="22:27" x14ac:dyDescent="0.25">
      <c r="V643" s="231"/>
      <c r="W643" s="186"/>
      <c r="X643" s="186"/>
      <c r="Y643" s="186"/>
      <c r="Z643" s="186"/>
      <c r="AA643" s="186"/>
    </row>
    <row r="644" spans="22:27" x14ac:dyDescent="0.25">
      <c r="V644" s="231"/>
      <c r="W644" s="186"/>
      <c r="X644" s="186"/>
      <c r="Y644" s="186"/>
      <c r="Z644" s="186"/>
      <c r="AA644" s="186"/>
    </row>
    <row r="645" spans="22:27" x14ac:dyDescent="0.25">
      <c r="V645" s="231"/>
      <c r="W645" s="186"/>
      <c r="X645" s="186"/>
      <c r="Y645" s="186"/>
      <c r="Z645" s="186"/>
      <c r="AA645" s="186"/>
    </row>
    <row r="646" spans="22:27" x14ac:dyDescent="0.25">
      <c r="V646" s="231"/>
      <c r="W646" s="186"/>
      <c r="X646" s="186"/>
      <c r="Y646" s="186"/>
      <c r="Z646" s="186"/>
      <c r="AA646" s="186"/>
    </row>
    <row r="647" spans="22:27" x14ac:dyDescent="0.25">
      <c r="V647" s="231"/>
      <c r="W647" s="186"/>
      <c r="X647" s="186"/>
      <c r="Y647" s="186"/>
      <c r="Z647" s="186"/>
      <c r="AA647" s="186"/>
    </row>
    <row r="648" spans="22:27" x14ac:dyDescent="0.25">
      <c r="V648" s="231"/>
      <c r="W648" s="186"/>
      <c r="X648" s="186"/>
      <c r="Y648" s="186"/>
      <c r="Z648" s="186"/>
      <c r="AA648" s="186"/>
    </row>
    <row r="649" spans="22:27" x14ac:dyDescent="0.25">
      <c r="V649" s="231"/>
      <c r="W649" s="186"/>
      <c r="X649" s="186"/>
      <c r="Y649" s="186"/>
      <c r="Z649" s="186"/>
      <c r="AA649" s="186"/>
    </row>
    <row r="650" spans="22:27" x14ac:dyDescent="0.25">
      <c r="V650" s="231"/>
      <c r="W650" s="186"/>
      <c r="X650" s="186"/>
      <c r="Y650" s="186"/>
      <c r="Z650" s="186"/>
      <c r="AA650" s="186"/>
    </row>
    <row r="651" spans="22:27" x14ac:dyDescent="0.25">
      <c r="V651" s="231"/>
      <c r="W651" s="186"/>
      <c r="X651" s="186"/>
      <c r="Y651" s="186"/>
      <c r="Z651" s="186"/>
      <c r="AA651" s="186"/>
    </row>
    <row r="652" spans="22:27" x14ac:dyDescent="0.25">
      <c r="V652" s="231"/>
      <c r="W652" s="186"/>
      <c r="X652" s="186"/>
      <c r="Y652" s="186"/>
      <c r="Z652" s="186"/>
      <c r="AA652" s="186"/>
    </row>
    <row r="653" spans="22:27" x14ac:dyDescent="0.25">
      <c r="V653" s="231"/>
      <c r="W653" s="186"/>
      <c r="X653" s="186"/>
      <c r="Y653" s="186"/>
      <c r="Z653" s="186"/>
      <c r="AA653" s="186"/>
    </row>
    <row r="654" spans="22:27" x14ac:dyDescent="0.25">
      <c r="V654" s="231"/>
      <c r="W654" s="186"/>
      <c r="X654" s="186"/>
      <c r="Y654" s="186"/>
      <c r="Z654" s="186"/>
      <c r="AA654" s="186"/>
    </row>
    <row r="655" spans="22:27" x14ac:dyDescent="0.25">
      <c r="V655" s="231"/>
      <c r="W655" s="186"/>
      <c r="X655" s="186"/>
      <c r="Y655" s="186"/>
      <c r="Z655" s="186"/>
      <c r="AA655" s="186"/>
    </row>
    <row r="656" spans="22:27" x14ac:dyDescent="0.25">
      <c r="V656" s="231"/>
      <c r="W656" s="186"/>
      <c r="X656" s="186"/>
      <c r="Y656" s="186"/>
      <c r="Z656" s="186"/>
      <c r="AA656" s="186"/>
    </row>
    <row r="657" spans="22:27" x14ac:dyDescent="0.25">
      <c r="V657" s="231"/>
      <c r="W657" s="186"/>
      <c r="X657" s="186"/>
      <c r="Y657" s="186"/>
      <c r="Z657" s="186"/>
      <c r="AA657" s="186"/>
    </row>
    <row r="658" spans="22:27" x14ac:dyDescent="0.25">
      <c r="V658" s="231"/>
      <c r="W658" s="186"/>
      <c r="X658" s="186"/>
      <c r="Y658" s="186"/>
      <c r="Z658" s="186"/>
      <c r="AA658" s="186"/>
    </row>
    <row r="659" spans="22:27" x14ac:dyDescent="0.25">
      <c r="V659" s="231"/>
      <c r="W659" s="186"/>
      <c r="X659" s="186"/>
      <c r="Y659" s="186"/>
      <c r="Z659" s="186"/>
      <c r="AA659" s="186"/>
    </row>
    <row r="660" spans="22:27" x14ac:dyDescent="0.25">
      <c r="V660" s="231"/>
      <c r="W660" s="186"/>
      <c r="X660" s="186"/>
      <c r="Y660" s="186"/>
      <c r="Z660" s="186"/>
      <c r="AA660" s="186"/>
    </row>
    <row r="661" spans="22:27" x14ac:dyDescent="0.25">
      <c r="V661" s="231"/>
      <c r="W661" s="186"/>
      <c r="X661" s="186"/>
      <c r="Y661" s="186"/>
      <c r="Z661" s="186"/>
      <c r="AA661" s="186"/>
    </row>
    <row r="662" spans="22:27" x14ac:dyDescent="0.25">
      <c r="V662" s="231"/>
      <c r="W662" s="186"/>
      <c r="X662" s="186"/>
      <c r="Y662" s="186"/>
      <c r="Z662" s="186"/>
      <c r="AA662" s="186"/>
    </row>
    <row r="663" spans="22:27" x14ac:dyDescent="0.25">
      <c r="V663" s="231"/>
      <c r="W663" s="186"/>
      <c r="X663" s="186"/>
      <c r="Y663" s="186"/>
      <c r="Z663" s="186"/>
      <c r="AA663" s="186"/>
    </row>
    <row r="664" spans="22:27" x14ac:dyDescent="0.25">
      <c r="V664" s="231"/>
      <c r="W664" s="186"/>
      <c r="X664" s="186"/>
      <c r="Y664" s="186"/>
      <c r="Z664" s="186"/>
      <c r="AA664" s="186"/>
    </row>
    <row r="665" spans="22:27" x14ac:dyDescent="0.25">
      <c r="V665" s="231"/>
      <c r="W665" s="186"/>
      <c r="X665" s="186"/>
      <c r="Y665" s="186"/>
      <c r="Z665" s="186"/>
      <c r="AA665" s="186"/>
    </row>
    <row r="666" spans="22:27" x14ac:dyDescent="0.25">
      <c r="V666" s="231"/>
      <c r="W666" s="186"/>
      <c r="X666" s="186"/>
      <c r="Y666" s="186"/>
      <c r="Z666" s="186"/>
      <c r="AA666" s="186"/>
    </row>
    <row r="667" spans="22:27" x14ac:dyDescent="0.25">
      <c r="V667" s="231"/>
      <c r="W667" s="186"/>
      <c r="X667" s="186"/>
      <c r="Y667" s="186"/>
      <c r="Z667" s="186"/>
      <c r="AA667" s="186"/>
    </row>
    <row r="668" spans="22:27" x14ac:dyDescent="0.25">
      <c r="V668" s="231"/>
      <c r="W668" s="186"/>
      <c r="X668" s="186"/>
      <c r="Y668" s="186"/>
      <c r="Z668" s="186"/>
      <c r="AA668" s="186"/>
    </row>
    <row r="669" spans="22:27" x14ac:dyDescent="0.25">
      <c r="V669" s="231"/>
      <c r="W669" s="186"/>
      <c r="X669" s="186"/>
      <c r="Y669" s="186"/>
      <c r="Z669" s="186"/>
      <c r="AA669" s="186"/>
    </row>
    <row r="670" spans="22:27" x14ac:dyDescent="0.25">
      <c r="V670" s="231"/>
      <c r="W670" s="186"/>
      <c r="X670" s="186"/>
      <c r="Y670" s="186"/>
      <c r="Z670" s="186"/>
      <c r="AA670" s="186"/>
    </row>
    <row r="671" spans="22:27" x14ac:dyDescent="0.25">
      <c r="V671" s="231"/>
      <c r="W671" s="186"/>
      <c r="X671" s="186"/>
      <c r="Y671" s="186"/>
      <c r="Z671" s="186"/>
      <c r="AA671" s="186"/>
    </row>
    <row r="672" spans="22:27" x14ac:dyDescent="0.25">
      <c r="V672" s="231"/>
      <c r="W672" s="186"/>
      <c r="X672" s="186"/>
      <c r="Y672" s="186"/>
      <c r="Z672" s="186"/>
      <c r="AA672" s="186"/>
    </row>
    <row r="673" spans="22:27" x14ac:dyDescent="0.25">
      <c r="V673" s="231"/>
      <c r="W673" s="186"/>
      <c r="X673" s="186"/>
      <c r="Y673" s="186"/>
      <c r="Z673" s="186"/>
      <c r="AA673" s="186"/>
    </row>
    <row r="674" spans="22:27" x14ac:dyDescent="0.25">
      <c r="V674" s="231"/>
      <c r="W674" s="186"/>
      <c r="X674" s="186"/>
      <c r="Y674" s="186"/>
      <c r="Z674" s="186"/>
      <c r="AA674" s="186"/>
    </row>
    <row r="675" spans="22:27" x14ac:dyDescent="0.25">
      <c r="V675" s="231"/>
      <c r="W675" s="186"/>
      <c r="X675" s="186"/>
      <c r="Y675" s="186"/>
      <c r="Z675" s="186"/>
      <c r="AA675" s="186"/>
    </row>
    <row r="676" spans="22:27" x14ac:dyDescent="0.25">
      <c r="V676" s="231"/>
      <c r="W676" s="186"/>
      <c r="X676" s="186"/>
      <c r="Y676" s="186"/>
      <c r="Z676" s="186"/>
      <c r="AA676" s="186"/>
    </row>
    <row r="677" spans="22:27" x14ac:dyDescent="0.25">
      <c r="V677" s="231"/>
      <c r="W677" s="186"/>
      <c r="X677" s="186"/>
      <c r="Y677" s="186"/>
      <c r="Z677" s="186"/>
      <c r="AA677" s="186"/>
    </row>
    <row r="678" spans="22:27" x14ac:dyDescent="0.25">
      <c r="V678" s="231"/>
      <c r="W678" s="186"/>
      <c r="X678" s="186"/>
      <c r="Y678" s="186"/>
      <c r="Z678" s="186"/>
      <c r="AA678" s="186"/>
    </row>
    <row r="679" spans="22:27" x14ac:dyDescent="0.25">
      <c r="V679" s="231"/>
      <c r="W679" s="186"/>
      <c r="X679" s="186"/>
      <c r="Y679" s="186"/>
      <c r="Z679" s="186"/>
      <c r="AA679" s="186"/>
    </row>
    <row r="680" spans="22:27" x14ac:dyDescent="0.25">
      <c r="V680" s="231"/>
      <c r="W680" s="186"/>
      <c r="X680" s="186"/>
      <c r="Y680" s="186"/>
      <c r="Z680" s="186"/>
      <c r="AA680" s="186"/>
    </row>
    <row r="681" spans="22:27" x14ac:dyDescent="0.25">
      <c r="V681" s="231"/>
      <c r="W681" s="186"/>
      <c r="X681" s="186"/>
      <c r="Y681" s="186"/>
      <c r="Z681" s="186"/>
      <c r="AA681" s="186"/>
    </row>
    <row r="682" spans="22:27" x14ac:dyDescent="0.25">
      <c r="V682" s="231"/>
      <c r="W682" s="186"/>
      <c r="X682" s="186"/>
      <c r="Y682" s="186"/>
      <c r="Z682" s="186"/>
      <c r="AA682" s="186"/>
    </row>
    <row r="683" spans="22:27" x14ac:dyDescent="0.25">
      <c r="V683" s="231"/>
      <c r="W683" s="186"/>
      <c r="X683" s="186"/>
      <c r="Y683" s="186"/>
      <c r="Z683" s="186"/>
      <c r="AA683" s="186"/>
    </row>
    <row r="684" spans="22:27" x14ac:dyDescent="0.25">
      <c r="V684" s="231"/>
      <c r="W684" s="186"/>
      <c r="X684" s="186"/>
      <c r="Y684" s="186"/>
      <c r="Z684" s="186"/>
      <c r="AA684" s="186"/>
    </row>
    <row r="685" spans="22:27" x14ac:dyDescent="0.25">
      <c r="V685" s="231"/>
      <c r="W685" s="186"/>
      <c r="X685" s="186"/>
      <c r="Y685" s="186"/>
      <c r="Z685" s="186"/>
      <c r="AA685" s="186"/>
    </row>
    <row r="686" spans="22:27" x14ac:dyDescent="0.25">
      <c r="V686" s="231"/>
      <c r="W686" s="186"/>
      <c r="X686" s="186"/>
      <c r="Y686" s="186"/>
      <c r="Z686" s="186"/>
      <c r="AA686" s="186"/>
    </row>
    <row r="687" spans="22:27" x14ac:dyDescent="0.25">
      <c r="V687" s="231"/>
      <c r="W687" s="186"/>
      <c r="X687" s="186"/>
      <c r="Y687" s="186"/>
      <c r="Z687" s="186"/>
      <c r="AA687" s="186"/>
    </row>
    <row r="688" spans="22:27" x14ac:dyDescent="0.25">
      <c r="V688" s="231"/>
      <c r="W688" s="186"/>
      <c r="X688" s="186"/>
      <c r="Y688" s="186"/>
      <c r="Z688" s="186"/>
      <c r="AA688" s="186"/>
    </row>
    <row r="689" spans="22:27" x14ac:dyDescent="0.25">
      <c r="V689" s="231"/>
      <c r="W689" s="186"/>
      <c r="X689" s="186"/>
      <c r="Y689" s="186"/>
      <c r="Z689" s="186"/>
      <c r="AA689" s="186"/>
    </row>
    <row r="690" spans="22:27" x14ac:dyDescent="0.25">
      <c r="V690" s="231"/>
      <c r="W690" s="186"/>
      <c r="X690" s="186"/>
      <c r="Y690" s="186"/>
      <c r="Z690" s="186"/>
      <c r="AA690" s="186"/>
    </row>
    <row r="691" spans="22:27" x14ac:dyDescent="0.25">
      <c r="V691" s="231"/>
      <c r="W691" s="186"/>
      <c r="X691" s="186"/>
      <c r="Y691" s="186"/>
      <c r="Z691" s="186"/>
      <c r="AA691" s="186"/>
    </row>
    <row r="692" spans="22:27" x14ac:dyDescent="0.25">
      <c r="V692" s="231"/>
      <c r="W692" s="186"/>
      <c r="X692" s="186"/>
      <c r="Y692" s="186"/>
      <c r="Z692" s="186"/>
      <c r="AA692" s="186"/>
    </row>
    <row r="693" spans="22:27" x14ac:dyDescent="0.25">
      <c r="V693" s="231"/>
      <c r="W693" s="186"/>
      <c r="X693" s="186"/>
      <c r="Y693" s="186"/>
      <c r="Z693" s="186"/>
      <c r="AA693" s="186"/>
    </row>
    <row r="694" spans="22:27" x14ac:dyDescent="0.25">
      <c r="V694" s="231"/>
      <c r="W694" s="186"/>
      <c r="X694" s="186"/>
      <c r="Y694" s="186"/>
      <c r="Z694" s="186"/>
      <c r="AA694" s="186"/>
    </row>
    <row r="695" spans="22:27" x14ac:dyDescent="0.25">
      <c r="V695" s="231"/>
      <c r="W695" s="186"/>
      <c r="X695" s="186"/>
      <c r="Y695" s="186"/>
      <c r="Z695" s="186"/>
      <c r="AA695" s="186"/>
    </row>
    <row r="696" spans="22:27" x14ac:dyDescent="0.25">
      <c r="V696" s="231"/>
      <c r="W696" s="186"/>
      <c r="X696" s="186"/>
      <c r="Y696" s="186"/>
      <c r="Z696" s="186"/>
      <c r="AA696" s="186"/>
    </row>
    <row r="697" spans="22:27" x14ac:dyDescent="0.25">
      <c r="V697" s="231"/>
      <c r="W697" s="186"/>
      <c r="X697" s="186"/>
      <c r="Y697" s="186"/>
      <c r="Z697" s="186"/>
      <c r="AA697" s="186"/>
    </row>
    <row r="698" spans="22:27" x14ac:dyDescent="0.25">
      <c r="V698" s="231"/>
      <c r="W698" s="186"/>
      <c r="X698" s="186"/>
      <c r="Y698" s="186"/>
      <c r="Z698" s="186"/>
      <c r="AA698" s="186"/>
    </row>
    <row r="699" spans="22:27" x14ac:dyDescent="0.25">
      <c r="V699" s="231"/>
      <c r="W699" s="186"/>
      <c r="X699" s="186"/>
      <c r="Y699" s="186"/>
      <c r="Z699" s="186"/>
      <c r="AA699" s="186"/>
    </row>
    <row r="700" spans="22:27" x14ac:dyDescent="0.25">
      <c r="V700" s="231"/>
      <c r="W700" s="186"/>
      <c r="X700" s="186"/>
      <c r="Y700" s="186"/>
      <c r="Z700" s="186"/>
      <c r="AA700" s="186"/>
    </row>
    <row r="701" spans="22:27" x14ac:dyDescent="0.25">
      <c r="V701" s="231"/>
      <c r="W701" s="186"/>
      <c r="X701" s="186"/>
      <c r="Y701" s="186"/>
      <c r="Z701" s="186"/>
      <c r="AA701" s="186"/>
    </row>
    <row r="702" spans="22:27" x14ac:dyDescent="0.25">
      <c r="V702" s="231"/>
      <c r="W702" s="186"/>
      <c r="X702" s="186"/>
      <c r="Y702" s="186"/>
      <c r="Z702" s="186"/>
      <c r="AA702" s="186"/>
    </row>
    <row r="703" spans="22:27" x14ac:dyDescent="0.25">
      <c r="V703" s="231"/>
      <c r="W703" s="186"/>
      <c r="X703" s="186"/>
      <c r="Y703" s="186"/>
      <c r="Z703" s="186"/>
      <c r="AA703" s="186"/>
    </row>
    <row r="704" spans="22:27" x14ac:dyDescent="0.25">
      <c r="V704" s="231"/>
      <c r="W704" s="186"/>
      <c r="X704" s="186"/>
      <c r="Y704" s="186"/>
      <c r="Z704" s="186"/>
      <c r="AA704" s="186"/>
    </row>
    <row r="705" spans="22:27" x14ac:dyDescent="0.25">
      <c r="V705" s="231"/>
      <c r="W705" s="186"/>
      <c r="X705" s="186"/>
      <c r="Y705" s="186"/>
      <c r="Z705" s="186"/>
      <c r="AA705" s="186"/>
    </row>
    <row r="706" spans="22:27" x14ac:dyDescent="0.25">
      <c r="V706" s="231"/>
      <c r="W706" s="186"/>
      <c r="X706" s="186"/>
      <c r="Y706" s="186"/>
      <c r="Z706" s="186"/>
      <c r="AA706" s="186"/>
    </row>
    <row r="707" spans="22:27" x14ac:dyDescent="0.25">
      <c r="V707" s="231"/>
      <c r="W707" s="186"/>
      <c r="X707" s="186"/>
      <c r="Y707" s="186"/>
      <c r="Z707" s="186"/>
      <c r="AA707" s="186"/>
    </row>
    <row r="708" spans="22:27" x14ac:dyDescent="0.25">
      <c r="V708" s="231"/>
      <c r="W708" s="186"/>
      <c r="X708" s="186"/>
      <c r="Y708" s="186"/>
      <c r="Z708" s="186"/>
      <c r="AA708" s="186"/>
    </row>
    <row r="709" spans="22:27" x14ac:dyDescent="0.25">
      <c r="V709" s="231"/>
      <c r="W709" s="186"/>
      <c r="X709" s="186"/>
      <c r="Y709" s="186"/>
      <c r="Z709" s="186"/>
      <c r="AA709" s="186"/>
    </row>
    <row r="710" spans="22:27" x14ac:dyDescent="0.25">
      <c r="V710" s="231"/>
      <c r="W710" s="186"/>
      <c r="X710" s="186"/>
      <c r="Y710" s="186"/>
      <c r="Z710" s="186"/>
      <c r="AA710" s="186"/>
    </row>
    <row r="711" spans="22:27" x14ac:dyDescent="0.25">
      <c r="V711" s="231"/>
      <c r="W711" s="186"/>
      <c r="X711" s="186"/>
      <c r="Y711" s="186"/>
      <c r="Z711" s="186"/>
      <c r="AA711" s="186"/>
    </row>
    <row r="712" spans="22:27" x14ac:dyDescent="0.25">
      <c r="V712" s="231"/>
      <c r="W712" s="186"/>
      <c r="X712" s="186"/>
      <c r="Y712" s="186"/>
      <c r="Z712" s="186"/>
      <c r="AA712" s="186"/>
    </row>
    <row r="713" spans="22:27" x14ac:dyDescent="0.25">
      <c r="V713" s="231"/>
      <c r="W713" s="186"/>
      <c r="X713" s="186"/>
      <c r="Y713" s="186"/>
      <c r="Z713" s="186"/>
      <c r="AA713" s="186"/>
    </row>
    <row r="714" spans="22:27" x14ac:dyDescent="0.25">
      <c r="V714" s="231"/>
      <c r="W714" s="186"/>
      <c r="X714" s="186"/>
      <c r="Y714" s="186"/>
      <c r="Z714" s="186"/>
      <c r="AA714" s="186"/>
    </row>
    <row r="715" spans="22:27" x14ac:dyDescent="0.25">
      <c r="V715" s="231"/>
      <c r="W715" s="186"/>
      <c r="X715" s="186"/>
      <c r="Y715" s="186"/>
      <c r="Z715" s="186"/>
      <c r="AA715" s="186"/>
    </row>
    <row r="716" spans="22:27" x14ac:dyDescent="0.25">
      <c r="V716" s="231"/>
      <c r="W716" s="186"/>
      <c r="X716" s="186"/>
      <c r="Y716" s="186"/>
      <c r="Z716" s="186"/>
      <c r="AA716" s="186"/>
    </row>
    <row r="717" spans="22:27" x14ac:dyDescent="0.25">
      <c r="V717" s="231"/>
      <c r="W717" s="186"/>
      <c r="X717" s="186"/>
      <c r="Y717" s="186"/>
      <c r="Z717" s="186"/>
      <c r="AA717" s="186"/>
    </row>
    <row r="718" spans="22:27" x14ac:dyDescent="0.25">
      <c r="V718" s="231"/>
      <c r="W718" s="186"/>
      <c r="X718" s="186"/>
      <c r="Y718" s="186"/>
      <c r="Z718" s="186"/>
      <c r="AA718" s="186"/>
    </row>
    <row r="719" spans="22:27" x14ac:dyDescent="0.25">
      <c r="V719" s="231"/>
      <c r="W719" s="186"/>
      <c r="X719" s="186"/>
      <c r="Y719" s="186"/>
      <c r="Z719" s="186"/>
      <c r="AA719" s="186"/>
    </row>
    <row r="720" spans="22:27" x14ac:dyDescent="0.25">
      <c r="V720" s="231"/>
      <c r="W720" s="186"/>
      <c r="X720" s="186"/>
      <c r="Y720" s="186"/>
      <c r="Z720" s="186"/>
      <c r="AA720" s="186"/>
    </row>
    <row r="721" spans="22:27" x14ac:dyDescent="0.25">
      <c r="V721" s="231"/>
      <c r="W721" s="186"/>
      <c r="X721" s="186"/>
      <c r="Y721" s="186"/>
      <c r="Z721" s="186"/>
      <c r="AA721" s="186"/>
    </row>
    <row r="722" spans="22:27" x14ac:dyDescent="0.25">
      <c r="V722" s="231"/>
      <c r="W722" s="186"/>
      <c r="X722" s="186"/>
      <c r="Y722" s="186"/>
      <c r="Z722" s="186"/>
      <c r="AA722" s="186"/>
    </row>
    <row r="723" spans="22:27" x14ac:dyDescent="0.25">
      <c r="V723" s="231"/>
      <c r="W723" s="186"/>
      <c r="X723" s="186"/>
      <c r="Y723" s="186"/>
      <c r="Z723" s="186"/>
      <c r="AA723" s="186"/>
    </row>
    <row r="724" spans="22:27" x14ac:dyDescent="0.25">
      <c r="V724" s="231"/>
      <c r="W724" s="186"/>
      <c r="X724" s="186"/>
      <c r="Y724" s="186"/>
      <c r="Z724" s="186"/>
      <c r="AA724" s="186"/>
    </row>
    <row r="725" spans="22:27" x14ac:dyDescent="0.25">
      <c r="V725" s="231"/>
      <c r="W725" s="186"/>
      <c r="X725" s="186"/>
      <c r="Y725" s="186"/>
      <c r="Z725" s="186"/>
      <c r="AA725" s="186"/>
    </row>
    <row r="726" spans="22:27" x14ac:dyDescent="0.25">
      <c r="V726" s="231"/>
      <c r="W726" s="186"/>
      <c r="X726" s="186"/>
      <c r="Y726" s="186"/>
      <c r="Z726" s="186"/>
      <c r="AA726" s="186"/>
    </row>
    <row r="727" spans="22:27" x14ac:dyDescent="0.25">
      <c r="V727" s="231"/>
      <c r="W727" s="186"/>
      <c r="X727" s="186"/>
      <c r="Y727" s="186"/>
      <c r="Z727" s="186"/>
      <c r="AA727" s="186"/>
    </row>
    <row r="728" spans="22:27" x14ac:dyDescent="0.25">
      <c r="V728" s="231"/>
      <c r="W728" s="186"/>
      <c r="X728" s="186"/>
      <c r="Y728" s="186"/>
      <c r="Z728" s="186"/>
      <c r="AA728" s="186"/>
    </row>
    <row r="729" spans="22:27" x14ac:dyDescent="0.25">
      <c r="V729" s="231"/>
      <c r="W729" s="186"/>
      <c r="X729" s="186"/>
      <c r="Y729" s="186"/>
      <c r="Z729" s="186"/>
      <c r="AA729" s="186"/>
    </row>
    <row r="730" spans="22:27" x14ac:dyDescent="0.25">
      <c r="V730" s="231"/>
      <c r="W730" s="186"/>
      <c r="X730" s="186"/>
      <c r="Y730" s="186"/>
      <c r="Z730" s="186"/>
      <c r="AA730" s="186"/>
    </row>
    <row r="731" spans="22:27" x14ac:dyDescent="0.25">
      <c r="V731" s="231"/>
      <c r="W731" s="186"/>
      <c r="X731" s="186"/>
      <c r="Y731" s="186"/>
      <c r="Z731" s="186"/>
      <c r="AA731" s="186"/>
    </row>
    <row r="732" spans="22:27" x14ac:dyDescent="0.25">
      <c r="V732" s="231"/>
      <c r="W732" s="186"/>
      <c r="X732" s="186"/>
      <c r="Y732" s="186"/>
      <c r="Z732" s="186"/>
      <c r="AA732" s="186"/>
    </row>
    <row r="733" spans="22:27" x14ac:dyDescent="0.25">
      <c r="V733" s="231"/>
      <c r="W733" s="186"/>
      <c r="X733" s="186"/>
      <c r="Y733" s="186"/>
      <c r="Z733" s="186"/>
      <c r="AA733" s="186"/>
    </row>
    <row r="734" spans="22:27" x14ac:dyDescent="0.25">
      <c r="V734" s="231"/>
      <c r="W734" s="186"/>
      <c r="X734" s="186"/>
      <c r="Y734" s="186"/>
      <c r="Z734" s="186"/>
      <c r="AA734" s="186"/>
    </row>
    <row r="735" spans="22:27" x14ac:dyDescent="0.25">
      <c r="V735" s="231"/>
      <c r="W735" s="186"/>
      <c r="X735" s="186"/>
      <c r="Y735" s="186"/>
      <c r="Z735" s="186"/>
      <c r="AA735" s="186"/>
    </row>
    <row r="736" spans="22:27" x14ac:dyDescent="0.25">
      <c r="V736" s="231"/>
      <c r="W736" s="186"/>
      <c r="X736" s="186"/>
      <c r="Y736" s="186"/>
      <c r="Z736" s="186"/>
      <c r="AA736" s="186"/>
    </row>
    <row r="737" spans="22:27" x14ac:dyDescent="0.25">
      <c r="V737" s="231"/>
      <c r="W737" s="186"/>
      <c r="X737" s="186"/>
      <c r="Y737" s="186"/>
      <c r="Z737" s="186"/>
      <c r="AA737" s="186"/>
    </row>
    <row r="738" spans="22:27" x14ac:dyDescent="0.25">
      <c r="V738" s="231"/>
      <c r="W738" s="186"/>
      <c r="X738" s="186"/>
      <c r="Y738" s="186"/>
      <c r="Z738" s="186"/>
      <c r="AA738" s="186"/>
    </row>
    <row r="739" spans="22:27" x14ac:dyDescent="0.25">
      <c r="V739" s="231"/>
      <c r="W739" s="186"/>
      <c r="X739" s="186"/>
      <c r="Y739" s="186"/>
      <c r="Z739" s="186"/>
      <c r="AA739" s="186"/>
    </row>
    <row r="740" spans="22:27" x14ac:dyDescent="0.25">
      <c r="V740" s="231"/>
      <c r="W740" s="186"/>
      <c r="X740" s="186"/>
      <c r="Y740" s="186"/>
      <c r="Z740" s="186"/>
      <c r="AA740" s="186"/>
    </row>
    <row r="741" spans="22:27" x14ac:dyDescent="0.25">
      <c r="V741" s="231"/>
      <c r="W741" s="186"/>
      <c r="X741" s="186"/>
      <c r="Y741" s="186"/>
      <c r="Z741" s="186"/>
      <c r="AA741" s="186"/>
    </row>
    <row r="742" spans="22:27" x14ac:dyDescent="0.25">
      <c r="V742" s="231"/>
      <c r="W742" s="186"/>
      <c r="X742" s="186"/>
      <c r="Y742" s="186"/>
      <c r="Z742" s="186"/>
      <c r="AA742" s="186"/>
    </row>
    <row r="743" spans="22:27" x14ac:dyDescent="0.25">
      <c r="V743" s="231"/>
      <c r="W743" s="186"/>
      <c r="X743" s="186"/>
      <c r="Y743" s="186"/>
      <c r="Z743" s="186"/>
      <c r="AA743" s="186"/>
    </row>
    <row r="744" spans="22:27" x14ac:dyDescent="0.25">
      <c r="V744" s="231"/>
      <c r="W744" s="186"/>
      <c r="X744" s="186"/>
      <c r="Y744" s="186"/>
      <c r="Z744" s="186"/>
      <c r="AA744" s="186"/>
    </row>
    <row r="745" spans="22:27" x14ac:dyDescent="0.25">
      <c r="V745" s="231"/>
      <c r="W745" s="186"/>
      <c r="X745" s="186"/>
      <c r="Y745" s="186"/>
      <c r="Z745" s="186"/>
      <c r="AA745" s="186"/>
    </row>
    <row r="746" spans="22:27" x14ac:dyDescent="0.25">
      <c r="V746" s="231"/>
      <c r="W746" s="186"/>
      <c r="X746" s="186"/>
      <c r="Y746" s="186"/>
      <c r="Z746" s="186"/>
      <c r="AA746" s="186"/>
    </row>
    <row r="747" spans="22:27" x14ac:dyDescent="0.25">
      <c r="V747" s="231"/>
      <c r="W747" s="186"/>
      <c r="X747" s="186"/>
      <c r="Y747" s="186"/>
      <c r="Z747" s="186"/>
      <c r="AA747" s="186"/>
    </row>
    <row r="748" spans="22:27" x14ac:dyDescent="0.25">
      <c r="V748" s="231"/>
      <c r="W748" s="186"/>
      <c r="X748" s="186"/>
      <c r="Y748" s="186"/>
      <c r="Z748" s="186"/>
      <c r="AA748" s="186"/>
    </row>
    <row r="749" spans="22:27" x14ac:dyDescent="0.25">
      <c r="V749" s="231"/>
      <c r="W749" s="186"/>
      <c r="X749" s="186"/>
      <c r="Y749" s="186"/>
      <c r="Z749" s="186"/>
      <c r="AA749" s="186"/>
    </row>
    <row r="750" spans="22:27" x14ac:dyDescent="0.25">
      <c r="V750" s="231"/>
      <c r="W750" s="186"/>
      <c r="X750" s="186"/>
      <c r="Y750" s="186"/>
      <c r="Z750" s="186"/>
      <c r="AA750" s="186"/>
    </row>
    <row r="751" spans="22:27" x14ac:dyDescent="0.25">
      <c r="V751" s="231"/>
      <c r="W751" s="186"/>
      <c r="X751" s="186"/>
      <c r="Y751" s="186"/>
      <c r="Z751" s="186"/>
      <c r="AA751" s="186"/>
    </row>
    <row r="752" spans="22:27" x14ac:dyDescent="0.25">
      <c r="V752" s="231"/>
      <c r="W752" s="186"/>
      <c r="X752" s="186"/>
      <c r="Y752" s="186"/>
      <c r="Z752" s="186"/>
      <c r="AA752" s="186"/>
    </row>
    <row r="753" spans="22:27" x14ac:dyDescent="0.25">
      <c r="V753" s="231"/>
      <c r="W753" s="186"/>
      <c r="X753" s="186"/>
      <c r="Y753" s="186"/>
      <c r="Z753" s="186"/>
      <c r="AA753" s="186"/>
    </row>
    <row r="754" spans="22:27" x14ac:dyDescent="0.25">
      <c r="V754" s="231"/>
      <c r="W754" s="186"/>
      <c r="X754" s="186"/>
      <c r="Y754" s="186"/>
      <c r="Z754" s="186"/>
      <c r="AA754" s="186"/>
    </row>
    <row r="755" spans="22:27" x14ac:dyDescent="0.25">
      <c r="V755" s="231"/>
      <c r="W755" s="186"/>
      <c r="X755" s="186"/>
      <c r="Y755" s="186"/>
      <c r="Z755" s="186"/>
      <c r="AA755" s="186"/>
    </row>
    <row r="756" spans="22:27" x14ac:dyDescent="0.25">
      <c r="V756" s="231"/>
      <c r="W756" s="186"/>
      <c r="X756" s="186"/>
      <c r="Y756" s="186"/>
      <c r="Z756" s="186"/>
      <c r="AA756" s="186"/>
    </row>
    <row r="757" spans="22:27" x14ac:dyDescent="0.25">
      <c r="V757" s="231"/>
      <c r="W757" s="186"/>
      <c r="X757" s="186"/>
      <c r="Y757" s="186"/>
      <c r="Z757" s="186"/>
      <c r="AA757" s="186"/>
    </row>
    <row r="758" spans="22:27" x14ac:dyDescent="0.25">
      <c r="V758" s="231"/>
      <c r="W758" s="186"/>
      <c r="X758" s="186"/>
      <c r="Y758" s="186"/>
      <c r="Z758" s="186"/>
      <c r="AA758" s="186"/>
    </row>
    <row r="759" spans="22:27" x14ac:dyDescent="0.25">
      <c r="V759" s="231"/>
      <c r="W759" s="186"/>
      <c r="X759" s="186"/>
      <c r="Y759" s="186"/>
      <c r="Z759" s="186"/>
      <c r="AA759" s="186"/>
    </row>
    <row r="760" spans="22:27" x14ac:dyDescent="0.25">
      <c r="V760" s="231"/>
      <c r="W760" s="186"/>
      <c r="X760" s="186"/>
      <c r="Y760" s="186"/>
      <c r="Z760" s="186"/>
      <c r="AA760" s="186"/>
    </row>
    <row r="761" spans="22:27" x14ac:dyDescent="0.25">
      <c r="V761" s="231"/>
      <c r="W761" s="186"/>
      <c r="X761" s="186"/>
      <c r="Y761" s="186"/>
      <c r="Z761" s="186"/>
      <c r="AA761" s="186"/>
    </row>
    <row r="762" spans="22:27" x14ac:dyDescent="0.25">
      <c r="V762" s="231"/>
      <c r="W762" s="186"/>
      <c r="X762" s="186"/>
      <c r="Y762" s="186"/>
      <c r="Z762" s="186"/>
      <c r="AA762" s="186"/>
    </row>
    <row r="763" spans="22:27" x14ac:dyDescent="0.25">
      <c r="V763" s="231"/>
      <c r="W763" s="186"/>
      <c r="X763" s="186"/>
      <c r="Y763" s="186"/>
      <c r="Z763" s="186"/>
      <c r="AA763" s="186"/>
    </row>
    <row r="764" spans="22:27" x14ac:dyDescent="0.25">
      <c r="V764" s="231"/>
      <c r="W764" s="186"/>
      <c r="X764" s="186"/>
      <c r="Y764" s="186"/>
      <c r="Z764" s="186"/>
      <c r="AA764" s="186"/>
    </row>
    <row r="765" spans="22:27" x14ac:dyDescent="0.25">
      <c r="V765" s="231"/>
      <c r="W765" s="186"/>
      <c r="X765" s="186"/>
      <c r="Y765" s="186"/>
      <c r="Z765" s="186"/>
      <c r="AA765" s="186"/>
    </row>
    <row r="766" spans="22:27" x14ac:dyDescent="0.25">
      <c r="V766" s="231"/>
      <c r="W766" s="186"/>
      <c r="X766" s="186"/>
      <c r="Y766" s="186"/>
      <c r="Z766" s="186"/>
      <c r="AA766" s="186"/>
    </row>
    <row r="767" spans="22:27" x14ac:dyDescent="0.25">
      <c r="V767" s="231"/>
      <c r="W767" s="186"/>
      <c r="X767" s="186"/>
      <c r="Y767" s="186"/>
      <c r="Z767" s="186"/>
      <c r="AA767" s="186"/>
    </row>
    <row r="768" spans="22:27" x14ac:dyDescent="0.25">
      <c r="V768" s="231"/>
      <c r="W768" s="186"/>
      <c r="X768" s="186"/>
      <c r="Y768" s="186"/>
      <c r="Z768" s="186"/>
      <c r="AA768" s="186"/>
    </row>
    <row r="769" spans="22:27" x14ac:dyDescent="0.25">
      <c r="V769" s="231"/>
      <c r="W769" s="186"/>
      <c r="X769" s="186"/>
      <c r="Y769" s="186"/>
      <c r="Z769" s="186"/>
      <c r="AA769" s="186"/>
    </row>
    <row r="770" spans="22:27" x14ac:dyDescent="0.25">
      <c r="V770" s="231"/>
      <c r="W770" s="186"/>
      <c r="X770" s="186"/>
      <c r="Y770" s="186"/>
      <c r="Z770" s="186"/>
      <c r="AA770" s="186"/>
    </row>
    <row r="771" spans="22:27" x14ac:dyDescent="0.25">
      <c r="V771" s="231"/>
      <c r="W771" s="186"/>
      <c r="X771" s="186"/>
      <c r="Y771" s="186"/>
      <c r="Z771" s="186"/>
      <c r="AA771" s="186"/>
    </row>
    <row r="772" spans="22:27" x14ac:dyDescent="0.25">
      <c r="V772" s="231"/>
      <c r="W772" s="186"/>
      <c r="X772" s="186"/>
      <c r="Y772" s="186"/>
      <c r="Z772" s="186"/>
      <c r="AA772" s="186"/>
    </row>
    <row r="773" spans="22:27" x14ac:dyDescent="0.25">
      <c r="V773" s="231"/>
      <c r="W773" s="186"/>
      <c r="X773" s="186"/>
      <c r="Y773" s="186"/>
      <c r="Z773" s="186"/>
      <c r="AA773" s="186"/>
    </row>
    <row r="774" spans="22:27" x14ac:dyDescent="0.25">
      <c r="V774" s="231"/>
      <c r="W774" s="186"/>
      <c r="X774" s="186"/>
      <c r="Y774" s="186"/>
      <c r="Z774" s="186"/>
      <c r="AA774" s="186"/>
    </row>
    <row r="775" spans="22:27" x14ac:dyDescent="0.25">
      <c r="V775" s="231"/>
      <c r="W775" s="186"/>
      <c r="X775" s="186"/>
      <c r="Y775" s="186"/>
      <c r="Z775" s="186"/>
      <c r="AA775" s="186"/>
    </row>
    <row r="776" spans="22:27" x14ac:dyDescent="0.25">
      <c r="V776" s="231"/>
      <c r="W776" s="186"/>
      <c r="X776" s="186"/>
      <c r="Y776" s="186"/>
      <c r="Z776" s="186"/>
      <c r="AA776" s="186"/>
    </row>
    <row r="777" spans="22:27" x14ac:dyDescent="0.25">
      <c r="V777" s="231"/>
      <c r="W777" s="186"/>
      <c r="X777" s="186"/>
      <c r="Y777" s="186"/>
      <c r="Z777" s="186"/>
      <c r="AA777" s="186"/>
    </row>
    <row r="778" spans="22:27" x14ac:dyDescent="0.25">
      <c r="V778" s="231"/>
      <c r="W778" s="186"/>
      <c r="X778" s="186"/>
      <c r="Y778" s="186"/>
      <c r="Z778" s="186"/>
      <c r="AA778" s="186"/>
    </row>
    <row r="779" spans="22:27" x14ac:dyDescent="0.25">
      <c r="V779" s="231"/>
      <c r="W779" s="186"/>
      <c r="X779" s="186"/>
      <c r="Y779" s="186"/>
      <c r="Z779" s="186"/>
      <c r="AA779" s="186"/>
    </row>
    <row r="780" spans="22:27" x14ac:dyDescent="0.25">
      <c r="V780" s="231"/>
      <c r="W780" s="186"/>
      <c r="X780" s="186"/>
      <c r="Y780" s="186"/>
      <c r="Z780" s="186"/>
      <c r="AA780" s="186"/>
    </row>
    <row r="781" spans="22:27" x14ac:dyDescent="0.25">
      <c r="V781" s="231"/>
      <c r="W781" s="186"/>
      <c r="X781" s="186"/>
      <c r="Y781" s="186"/>
      <c r="Z781" s="186"/>
      <c r="AA781" s="186"/>
    </row>
    <row r="782" spans="22:27" x14ac:dyDescent="0.25">
      <c r="V782" s="231"/>
      <c r="W782" s="186"/>
      <c r="X782" s="186"/>
      <c r="Y782" s="186"/>
      <c r="Z782" s="186"/>
      <c r="AA782" s="186"/>
    </row>
    <row r="783" spans="22:27" x14ac:dyDescent="0.25">
      <c r="V783" s="231"/>
      <c r="W783" s="186"/>
      <c r="X783" s="186"/>
      <c r="Y783" s="186"/>
      <c r="Z783" s="186"/>
      <c r="AA783" s="186"/>
    </row>
    <row r="784" spans="22:27" x14ac:dyDescent="0.25">
      <c r="V784" s="231"/>
      <c r="W784" s="186"/>
      <c r="X784" s="186"/>
      <c r="Y784" s="186"/>
      <c r="Z784" s="186"/>
      <c r="AA784" s="186"/>
    </row>
    <row r="785" spans="22:27" x14ac:dyDescent="0.25">
      <c r="V785" s="231"/>
      <c r="W785" s="186"/>
      <c r="X785" s="186"/>
      <c r="Y785" s="186"/>
      <c r="Z785" s="186"/>
      <c r="AA785" s="186"/>
    </row>
    <row r="786" spans="22:27" x14ac:dyDescent="0.25">
      <c r="V786" s="231"/>
      <c r="W786" s="186"/>
      <c r="X786" s="186"/>
      <c r="Y786" s="186"/>
      <c r="Z786" s="186"/>
      <c r="AA786" s="186"/>
    </row>
    <row r="787" spans="22:27" x14ac:dyDescent="0.25">
      <c r="V787" s="231"/>
      <c r="W787" s="186"/>
      <c r="X787" s="186"/>
      <c r="Y787" s="186"/>
      <c r="Z787" s="186"/>
      <c r="AA787" s="186"/>
    </row>
    <row r="788" spans="22:27" x14ac:dyDescent="0.25">
      <c r="V788" s="231"/>
      <c r="W788" s="186"/>
      <c r="X788" s="186"/>
      <c r="Y788" s="186"/>
      <c r="Z788" s="186"/>
      <c r="AA788" s="186"/>
    </row>
    <row r="789" spans="22:27" x14ac:dyDescent="0.25">
      <c r="V789" s="231"/>
      <c r="W789" s="186"/>
      <c r="X789" s="186"/>
      <c r="Y789" s="186"/>
      <c r="Z789" s="186"/>
      <c r="AA789" s="186"/>
    </row>
    <row r="790" spans="22:27" x14ac:dyDescent="0.25">
      <c r="V790" s="231"/>
      <c r="W790" s="186"/>
      <c r="X790" s="186"/>
      <c r="Y790" s="186"/>
      <c r="Z790" s="186"/>
      <c r="AA790" s="186"/>
    </row>
    <row r="791" spans="22:27" x14ac:dyDescent="0.25">
      <c r="V791" s="231"/>
      <c r="W791" s="186"/>
      <c r="X791" s="186"/>
      <c r="Y791" s="186"/>
      <c r="Z791" s="186"/>
      <c r="AA791" s="186"/>
    </row>
    <row r="792" spans="22:27" x14ac:dyDescent="0.25">
      <c r="V792" s="231"/>
      <c r="W792" s="186"/>
      <c r="X792" s="186"/>
      <c r="Y792" s="186"/>
      <c r="Z792" s="186"/>
      <c r="AA792" s="186"/>
    </row>
    <row r="793" spans="22:27" x14ac:dyDescent="0.25">
      <c r="V793" s="231"/>
      <c r="W793" s="186"/>
      <c r="X793" s="186"/>
      <c r="Y793" s="186"/>
      <c r="Z793" s="186"/>
      <c r="AA793" s="186"/>
    </row>
    <row r="794" spans="22:27" x14ac:dyDescent="0.25">
      <c r="V794" s="231"/>
      <c r="W794" s="186"/>
      <c r="X794" s="186"/>
      <c r="Y794" s="186"/>
      <c r="Z794" s="186"/>
      <c r="AA794" s="186"/>
    </row>
    <row r="795" spans="22:27" x14ac:dyDescent="0.25">
      <c r="V795" s="231"/>
      <c r="W795" s="186"/>
      <c r="X795" s="186"/>
      <c r="Y795" s="186"/>
      <c r="Z795" s="186"/>
      <c r="AA795" s="186"/>
    </row>
    <row r="796" spans="22:27" x14ac:dyDescent="0.25">
      <c r="V796" s="231"/>
      <c r="W796" s="186"/>
      <c r="X796" s="186"/>
      <c r="Y796" s="186"/>
      <c r="Z796" s="186"/>
      <c r="AA796" s="186"/>
    </row>
    <row r="797" spans="22:27" x14ac:dyDescent="0.25">
      <c r="V797" s="231"/>
      <c r="W797" s="186"/>
      <c r="X797" s="186"/>
      <c r="Y797" s="186"/>
      <c r="Z797" s="186"/>
      <c r="AA797" s="186"/>
    </row>
    <row r="798" spans="22:27" x14ac:dyDescent="0.25">
      <c r="V798" s="231"/>
      <c r="W798" s="186"/>
      <c r="X798" s="186"/>
      <c r="Y798" s="186"/>
      <c r="Z798" s="186"/>
      <c r="AA798" s="186"/>
    </row>
    <row r="799" spans="22:27" x14ac:dyDescent="0.25">
      <c r="V799" s="231"/>
      <c r="W799" s="186"/>
      <c r="X799" s="186"/>
      <c r="Y799" s="186"/>
      <c r="Z799" s="186"/>
      <c r="AA799" s="186"/>
    </row>
    <row r="800" spans="22:27" x14ac:dyDescent="0.25">
      <c r="V800" s="231"/>
      <c r="W800" s="186"/>
      <c r="X800" s="186"/>
      <c r="Y800" s="186"/>
      <c r="Z800" s="186"/>
      <c r="AA800" s="186"/>
    </row>
    <row r="801" spans="22:27" x14ac:dyDescent="0.25">
      <c r="V801" s="231"/>
      <c r="W801" s="186"/>
      <c r="X801" s="186"/>
      <c r="Y801" s="186"/>
      <c r="Z801" s="186"/>
      <c r="AA801" s="186"/>
    </row>
    <row r="802" spans="22:27" x14ac:dyDescent="0.25">
      <c r="V802" s="231"/>
      <c r="W802" s="186"/>
      <c r="X802" s="186"/>
      <c r="Y802" s="186"/>
      <c r="Z802" s="186"/>
      <c r="AA802" s="186"/>
    </row>
    <row r="803" spans="22:27" x14ac:dyDescent="0.25">
      <c r="V803" s="231"/>
      <c r="W803" s="186"/>
      <c r="X803" s="186"/>
      <c r="Y803" s="186"/>
      <c r="Z803" s="186"/>
      <c r="AA803" s="186"/>
    </row>
    <row r="804" spans="22:27" x14ac:dyDescent="0.25">
      <c r="V804" s="231"/>
      <c r="W804" s="186"/>
      <c r="X804" s="186"/>
      <c r="Y804" s="186"/>
      <c r="Z804" s="186"/>
      <c r="AA804" s="186"/>
    </row>
    <row r="805" spans="22:27" x14ac:dyDescent="0.25">
      <c r="V805" s="231"/>
      <c r="W805" s="186"/>
      <c r="X805" s="186"/>
      <c r="Y805" s="186"/>
      <c r="Z805" s="186"/>
      <c r="AA805" s="186"/>
    </row>
    <row r="806" spans="22:27" x14ac:dyDescent="0.25">
      <c r="V806" s="231"/>
      <c r="W806" s="186"/>
      <c r="X806" s="186"/>
      <c r="Y806" s="186"/>
      <c r="Z806" s="186"/>
      <c r="AA806" s="186"/>
    </row>
    <row r="807" spans="22:27" x14ac:dyDescent="0.25">
      <c r="V807" s="231"/>
      <c r="W807" s="186"/>
      <c r="X807" s="186"/>
      <c r="Y807" s="186"/>
      <c r="Z807" s="186"/>
      <c r="AA807" s="186"/>
    </row>
    <row r="808" spans="22:27" x14ac:dyDescent="0.25">
      <c r="V808" s="231"/>
      <c r="W808" s="186"/>
      <c r="X808" s="186"/>
      <c r="Y808" s="186"/>
      <c r="Z808" s="186"/>
      <c r="AA808" s="186"/>
    </row>
    <row r="809" spans="22:27" x14ac:dyDescent="0.25">
      <c r="V809" s="231"/>
      <c r="W809" s="186"/>
      <c r="X809" s="186"/>
      <c r="Y809" s="186"/>
      <c r="Z809" s="186"/>
      <c r="AA809" s="186"/>
    </row>
    <row r="810" spans="22:27" x14ac:dyDescent="0.25">
      <c r="V810" s="231"/>
      <c r="W810" s="186"/>
      <c r="X810" s="186"/>
      <c r="Y810" s="186"/>
      <c r="Z810" s="186"/>
      <c r="AA810" s="186"/>
    </row>
    <row r="811" spans="22:27" x14ac:dyDescent="0.25">
      <c r="V811" s="231"/>
      <c r="W811" s="186"/>
      <c r="X811" s="186"/>
      <c r="Y811" s="186"/>
      <c r="Z811" s="186"/>
      <c r="AA811" s="186"/>
    </row>
    <row r="812" spans="22:27" x14ac:dyDescent="0.25">
      <c r="V812" s="231"/>
      <c r="W812" s="186"/>
      <c r="X812" s="186"/>
      <c r="Y812" s="186"/>
      <c r="Z812" s="186"/>
      <c r="AA812" s="186"/>
    </row>
    <row r="813" spans="22:27" x14ac:dyDescent="0.25">
      <c r="V813" s="231"/>
      <c r="W813" s="186"/>
      <c r="X813" s="186"/>
      <c r="Y813" s="186"/>
      <c r="Z813" s="186"/>
      <c r="AA813" s="186"/>
    </row>
    <row r="814" spans="22:27" x14ac:dyDescent="0.25">
      <c r="V814" s="231"/>
      <c r="W814" s="186"/>
      <c r="X814" s="186"/>
      <c r="Y814" s="186"/>
      <c r="Z814" s="186"/>
      <c r="AA814" s="186"/>
    </row>
    <row r="815" spans="22:27" x14ac:dyDescent="0.25">
      <c r="V815" s="231"/>
      <c r="W815" s="186"/>
      <c r="X815" s="186"/>
      <c r="Y815" s="186"/>
      <c r="Z815" s="186"/>
      <c r="AA815" s="186"/>
    </row>
    <row r="816" spans="22:27" x14ac:dyDescent="0.25">
      <c r="V816" s="231"/>
      <c r="W816" s="186"/>
      <c r="X816" s="186"/>
      <c r="Y816" s="186"/>
      <c r="Z816" s="186"/>
      <c r="AA816" s="186"/>
    </row>
    <row r="817" spans="22:27" x14ac:dyDescent="0.25">
      <c r="V817" s="231"/>
      <c r="W817" s="186"/>
      <c r="X817" s="186"/>
      <c r="Y817" s="186"/>
      <c r="Z817" s="186"/>
      <c r="AA817" s="186"/>
    </row>
    <row r="818" spans="22:27" x14ac:dyDescent="0.25">
      <c r="V818" s="231"/>
      <c r="W818" s="186"/>
      <c r="X818" s="186"/>
      <c r="Y818" s="186"/>
      <c r="Z818" s="186"/>
      <c r="AA818" s="186"/>
    </row>
    <row r="819" spans="22:27" x14ac:dyDescent="0.25">
      <c r="V819" s="231"/>
      <c r="W819" s="186"/>
      <c r="X819" s="186"/>
      <c r="Y819" s="186"/>
      <c r="Z819" s="186"/>
      <c r="AA819" s="186"/>
    </row>
    <row r="820" spans="22:27" x14ac:dyDescent="0.25">
      <c r="V820" s="231"/>
      <c r="W820" s="186"/>
      <c r="X820" s="186"/>
      <c r="Y820" s="186"/>
      <c r="Z820" s="186"/>
      <c r="AA820" s="186"/>
    </row>
    <row r="821" spans="22:27" x14ac:dyDescent="0.25">
      <c r="V821" s="231"/>
      <c r="W821" s="186"/>
      <c r="X821" s="186"/>
      <c r="Y821" s="186"/>
      <c r="Z821" s="186"/>
      <c r="AA821" s="186"/>
    </row>
    <row r="822" spans="22:27" x14ac:dyDescent="0.25">
      <c r="V822" s="231"/>
      <c r="W822" s="186"/>
      <c r="X822" s="186"/>
      <c r="Y822" s="186"/>
      <c r="Z822" s="186"/>
      <c r="AA822" s="186"/>
    </row>
    <row r="823" spans="22:27" x14ac:dyDescent="0.25">
      <c r="V823" s="231"/>
      <c r="W823" s="186"/>
      <c r="X823" s="186"/>
      <c r="Y823" s="186"/>
      <c r="Z823" s="186"/>
      <c r="AA823" s="186"/>
    </row>
    <row r="824" spans="22:27" x14ac:dyDescent="0.25">
      <c r="V824" s="231"/>
      <c r="W824" s="186"/>
      <c r="X824" s="186"/>
      <c r="Y824" s="186"/>
      <c r="Z824" s="186"/>
      <c r="AA824" s="186"/>
    </row>
    <row r="825" spans="22:27" x14ac:dyDescent="0.25">
      <c r="V825" s="231"/>
      <c r="W825" s="186"/>
      <c r="X825" s="186"/>
      <c r="Y825" s="186"/>
      <c r="Z825" s="186"/>
      <c r="AA825" s="186"/>
    </row>
    <row r="826" spans="22:27" x14ac:dyDescent="0.25">
      <c r="V826" s="231"/>
      <c r="W826" s="186"/>
      <c r="X826" s="186"/>
      <c r="Y826" s="186"/>
      <c r="Z826" s="186"/>
      <c r="AA826" s="186"/>
    </row>
    <row r="827" spans="22:27" x14ac:dyDescent="0.25">
      <c r="V827" s="231"/>
      <c r="W827" s="186"/>
      <c r="X827" s="186"/>
      <c r="Y827" s="186"/>
      <c r="Z827" s="186"/>
      <c r="AA827" s="186"/>
    </row>
    <row r="828" spans="22:27" x14ac:dyDescent="0.25">
      <c r="V828" s="231"/>
      <c r="W828" s="186"/>
      <c r="X828" s="186"/>
      <c r="Y828" s="186"/>
      <c r="Z828" s="186"/>
      <c r="AA828" s="186"/>
    </row>
    <row r="829" spans="22:27" x14ac:dyDescent="0.25">
      <c r="V829" s="231"/>
      <c r="W829" s="186"/>
      <c r="X829" s="186"/>
      <c r="Y829" s="186"/>
      <c r="Z829" s="186"/>
      <c r="AA829" s="186"/>
    </row>
    <row r="830" spans="22:27" x14ac:dyDescent="0.25">
      <c r="V830" s="231"/>
      <c r="W830" s="186"/>
      <c r="X830" s="186"/>
      <c r="Y830" s="186"/>
      <c r="Z830" s="186"/>
      <c r="AA830" s="186"/>
    </row>
    <row r="831" spans="22:27" x14ac:dyDescent="0.25">
      <c r="V831" s="231"/>
      <c r="W831" s="186"/>
      <c r="X831" s="186"/>
      <c r="Y831" s="186"/>
      <c r="Z831" s="186"/>
      <c r="AA831" s="186"/>
    </row>
    <row r="832" spans="22:27" x14ac:dyDescent="0.25">
      <c r="V832" s="231"/>
      <c r="W832" s="186"/>
      <c r="X832" s="186"/>
      <c r="Y832" s="186"/>
      <c r="Z832" s="186"/>
      <c r="AA832" s="186"/>
    </row>
    <row r="833" spans="22:27" x14ac:dyDescent="0.25">
      <c r="V833" s="231"/>
      <c r="W833" s="186"/>
      <c r="X833" s="186"/>
      <c r="Y833" s="186"/>
      <c r="Z833" s="186"/>
      <c r="AA833" s="186"/>
    </row>
    <row r="834" spans="22:27" x14ac:dyDescent="0.25">
      <c r="V834" s="231"/>
      <c r="W834" s="186"/>
      <c r="X834" s="186"/>
      <c r="Y834" s="186"/>
      <c r="Z834" s="186"/>
      <c r="AA834" s="186"/>
    </row>
    <row r="835" spans="22:27" x14ac:dyDescent="0.25">
      <c r="V835" s="231"/>
      <c r="W835" s="186"/>
      <c r="X835" s="186"/>
      <c r="Y835" s="186"/>
      <c r="Z835" s="186"/>
      <c r="AA835" s="186"/>
    </row>
    <row r="836" spans="22:27" x14ac:dyDescent="0.25">
      <c r="V836" s="231"/>
      <c r="W836" s="186"/>
      <c r="X836" s="186"/>
      <c r="Y836" s="186"/>
      <c r="Z836" s="186"/>
      <c r="AA836" s="186"/>
    </row>
    <row r="837" spans="22:27" x14ac:dyDescent="0.25">
      <c r="V837" s="231"/>
      <c r="W837" s="186"/>
      <c r="X837" s="186"/>
      <c r="Y837" s="186"/>
      <c r="Z837" s="186"/>
      <c r="AA837" s="186"/>
    </row>
    <row r="838" spans="22:27" x14ac:dyDescent="0.25">
      <c r="V838" s="231"/>
      <c r="W838" s="186"/>
      <c r="X838" s="186"/>
      <c r="Y838" s="186"/>
      <c r="Z838" s="186"/>
      <c r="AA838" s="186"/>
    </row>
    <row r="839" spans="22:27" x14ac:dyDescent="0.25">
      <c r="V839" s="231"/>
      <c r="W839" s="186"/>
      <c r="X839" s="186"/>
      <c r="Y839" s="186"/>
      <c r="Z839" s="186"/>
      <c r="AA839" s="186"/>
    </row>
    <row r="840" spans="22:27" x14ac:dyDescent="0.25">
      <c r="V840" s="231"/>
      <c r="W840" s="186"/>
      <c r="X840" s="186"/>
      <c r="Y840" s="186"/>
      <c r="Z840" s="186"/>
      <c r="AA840" s="186"/>
    </row>
    <row r="841" spans="22:27" x14ac:dyDescent="0.25">
      <c r="V841" s="231"/>
      <c r="W841" s="186"/>
      <c r="X841" s="186"/>
      <c r="Y841" s="186"/>
      <c r="Z841" s="186"/>
      <c r="AA841" s="186"/>
    </row>
    <row r="842" spans="22:27" x14ac:dyDescent="0.25">
      <c r="V842" s="231"/>
      <c r="W842" s="186"/>
      <c r="X842" s="186"/>
      <c r="Y842" s="186"/>
      <c r="Z842" s="186"/>
      <c r="AA842" s="186"/>
    </row>
    <row r="843" spans="22:27" x14ac:dyDescent="0.25">
      <c r="V843" s="231"/>
      <c r="W843" s="186"/>
      <c r="X843" s="186"/>
      <c r="Y843" s="186"/>
      <c r="Z843" s="186"/>
      <c r="AA843" s="186"/>
    </row>
    <row r="844" spans="22:27" x14ac:dyDescent="0.25">
      <c r="V844" s="231"/>
      <c r="W844" s="186"/>
      <c r="X844" s="186"/>
      <c r="Y844" s="186"/>
      <c r="Z844" s="186"/>
      <c r="AA844" s="186"/>
    </row>
    <row r="845" spans="22:27" x14ac:dyDescent="0.25">
      <c r="V845" s="231"/>
      <c r="W845" s="186"/>
      <c r="X845" s="186"/>
      <c r="Y845" s="186"/>
      <c r="Z845" s="186"/>
      <c r="AA845" s="186"/>
    </row>
    <row r="846" spans="22:27" x14ac:dyDescent="0.25">
      <c r="V846" s="231"/>
      <c r="W846" s="186"/>
      <c r="X846" s="186"/>
      <c r="Y846" s="186"/>
      <c r="Z846" s="186"/>
      <c r="AA846" s="186"/>
    </row>
    <row r="847" spans="22:27" x14ac:dyDescent="0.25">
      <c r="V847" s="231"/>
      <c r="W847" s="186"/>
      <c r="X847" s="186"/>
      <c r="Y847" s="186"/>
      <c r="Z847" s="186"/>
      <c r="AA847" s="186"/>
    </row>
    <row r="848" spans="22:27" x14ac:dyDescent="0.25">
      <c r="V848" s="231"/>
      <c r="W848" s="186"/>
      <c r="X848" s="186"/>
      <c r="Y848" s="186"/>
      <c r="Z848" s="186"/>
      <c r="AA848" s="186"/>
    </row>
    <row r="849" spans="22:27" x14ac:dyDescent="0.25">
      <c r="V849" s="231"/>
      <c r="W849" s="186"/>
      <c r="X849" s="186"/>
      <c r="Y849" s="186"/>
      <c r="Z849" s="186"/>
      <c r="AA849" s="186"/>
    </row>
    <row r="850" spans="22:27" x14ac:dyDescent="0.25">
      <c r="V850" s="231"/>
      <c r="W850" s="186"/>
      <c r="X850" s="186"/>
      <c r="Y850" s="186"/>
      <c r="Z850" s="186"/>
      <c r="AA850" s="186"/>
    </row>
    <row r="851" spans="22:27" x14ac:dyDescent="0.25">
      <c r="V851" s="231"/>
      <c r="W851" s="186"/>
      <c r="X851" s="186"/>
      <c r="Y851" s="186"/>
      <c r="Z851" s="186"/>
      <c r="AA851" s="186"/>
    </row>
    <row r="852" spans="22:27" x14ac:dyDescent="0.25">
      <c r="V852" s="231"/>
      <c r="W852" s="186"/>
      <c r="X852" s="186"/>
      <c r="Y852" s="186"/>
      <c r="Z852" s="186"/>
      <c r="AA852" s="186"/>
    </row>
    <row r="853" spans="22:27" x14ac:dyDescent="0.25">
      <c r="V853" s="231"/>
      <c r="W853" s="186"/>
      <c r="X853" s="186"/>
      <c r="Y853" s="186"/>
      <c r="Z853" s="186"/>
      <c r="AA853" s="186"/>
    </row>
    <row r="854" spans="22:27" x14ac:dyDescent="0.25">
      <c r="V854" s="231"/>
      <c r="W854" s="186"/>
      <c r="X854" s="186"/>
      <c r="Y854" s="186"/>
      <c r="Z854" s="186"/>
      <c r="AA854" s="186"/>
    </row>
    <row r="855" spans="22:27" x14ac:dyDescent="0.25">
      <c r="V855" s="231"/>
      <c r="W855" s="186"/>
      <c r="X855" s="186"/>
      <c r="Y855" s="186"/>
      <c r="Z855" s="186"/>
      <c r="AA855" s="186"/>
    </row>
    <row r="856" spans="22:27" x14ac:dyDescent="0.25">
      <c r="V856" s="231"/>
      <c r="W856" s="186"/>
      <c r="X856" s="186"/>
      <c r="Y856" s="186"/>
      <c r="Z856" s="186"/>
      <c r="AA856" s="186"/>
    </row>
    <row r="857" spans="22:27" x14ac:dyDescent="0.25">
      <c r="V857" s="231"/>
      <c r="W857" s="186"/>
      <c r="X857" s="186"/>
      <c r="Y857" s="186"/>
      <c r="Z857" s="186"/>
      <c r="AA857" s="186"/>
    </row>
    <row r="858" spans="22:27" x14ac:dyDescent="0.25">
      <c r="V858" s="231"/>
      <c r="W858" s="186"/>
      <c r="X858" s="186"/>
      <c r="Y858" s="186"/>
      <c r="Z858" s="186"/>
      <c r="AA858" s="186"/>
    </row>
    <row r="859" spans="22:27" x14ac:dyDescent="0.25">
      <c r="V859" s="231"/>
      <c r="W859" s="186"/>
      <c r="X859" s="186"/>
      <c r="Y859" s="186"/>
      <c r="Z859" s="186"/>
      <c r="AA859" s="186"/>
    </row>
    <row r="860" spans="22:27" x14ac:dyDescent="0.25">
      <c r="V860" s="231"/>
      <c r="W860" s="186"/>
      <c r="X860" s="186"/>
      <c r="Y860" s="186"/>
      <c r="Z860" s="186"/>
      <c r="AA860" s="186"/>
    </row>
    <row r="861" spans="22:27" x14ac:dyDescent="0.25">
      <c r="V861" s="231"/>
      <c r="W861" s="186"/>
      <c r="X861" s="186"/>
      <c r="Y861" s="186"/>
      <c r="Z861" s="186"/>
      <c r="AA861" s="186"/>
    </row>
    <row r="862" spans="22:27" x14ac:dyDescent="0.25">
      <c r="V862" s="231"/>
      <c r="W862" s="186"/>
      <c r="X862" s="186"/>
      <c r="Y862" s="186"/>
      <c r="Z862" s="186"/>
      <c r="AA862" s="186"/>
    </row>
    <row r="863" spans="22:27" x14ac:dyDescent="0.25">
      <c r="V863" s="231"/>
      <c r="W863" s="186"/>
      <c r="X863" s="186"/>
      <c r="Y863" s="186"/>
      <c r="Z863" s="186"/>
      <c r="AA863" s="186"/>
    </row>
    <row r="864" spans="22:27" x14ac:dyDescent="0.25">
      <c r="V864" s="231"/>
      <c r="W864" s="186"/>
      <c r="X864" s="186"/>
      <c r="Y864" s="186"/>
      <c r="Z864" s="186"/>
      <c r="AA864" s="186"/>
    </row>
    <row r="865" spans="22:27" x14ac:dyDescent="0.25">
      <c r="V865" s="231"/>
      <c r="W865" s="186"/>
      <c r="X865" s="186"/>
      <c r="Y865" s="186"/>
      <c r="Z865" s="186"/>
      <c r="AA865" s="186"/>
    </row>
    <row r="866" spans="22:27" x14ac:dyDescent="0.25">
      <c r="V866" s="231"/>
      <c r="W866" s="186"/>
      <c r="X866" s="186"/>
      <c r="Y866" s="186"/>
      <c r="Z866" s="186"/>
      <c r="AA866" s="186"/>
    </row>
    <row r="867" spans="22:27" x14ac:dyDescent="0.25">
      <c r="V867" s="231"/>
      <c r="W867" s="186"/>
      <c r="X867" s="186"/>
      <c r="Y867" s="186"/>
      <c r="Z867" s="186"/>
      <c r="AA867" s="186"/>
    </row>
    <row r="868" spans="22:27" x14ac:dyDescent="0.25">
      <c r="V868" s="231"/>
      <c r="W868" s="186"/>
      <c r="X868" s="186"/>
      <c r="Y868" s="186"/>
      <c r="Z868" s="186"/>
      <c r="AA868" s="186"/>
    </row>
    <row r="869" spans="22:27" x14ac:dyDescent="0.25">
      <c r="V869" s="231"/>
      <c r="W869" s="186"/>
      <c r="X869" s="186"/>
      <c r="Y869" s="186"/>
      <c r="Z869" s="186"/>
      <c r="AA869" s="186"/>
    </row>
    <row r="870" spans="22:27" x14ac:dyDescent="0.25">
      <c r="V870" s="231"/>
      <c r="W870" s="186"/>
      <c r="X870" s="186"/>
      <c r="Y870" s="186"/>
      <c r="Z870" s="186"/>
      <c r="AA870" s="186"/>
    </row>
    <row r="871" spans="22:27" x14ac:dyDescent="0.25">
      <c r="V871" s="231"/>
      <c r="W871" s="186"/>
      <c r="X871" s="186"/>
      <c r="Y871" s="186"/>
      <c r="Z871" s="186"/>
      <c r="AA871" s="186"/>
    </row>
    <row r="872" spans="22:27" x14ac:dyDescent="0.25">
      <c r="V872" s="231"/>
      <c r="W872" s="186"/>
      <c r="X872" s="186"/>
      <c r="Y872" s="186"/>
      <c r="Z872" s="186"/>
      <c r="AA872" s="186"/>
    </row>
    <row r="873" spans="22:27" x14ac:dyDescent="0.25">
      <c r="V873" s="231"/>
      <c r="W873" s="186"/>
      <c r="X873" s="186"/>
      <c r="Y873" s="186"/>
      <c r="Z873" s="186"/>
      <c r="AA873" s="186"/>
    </row>
    <row r="874" spans="22:27" x14ac:dyDescent="0.25">
      <c r="V874" s="231"/>
      <c r="W874" s="186"/>
      <c r="X874" s="186"/>
      <c r="Y874" s="186"/>
      <c r="Z874" s="186"/>
      <c r="AA874" s="186"/>
    </row>
    <row r="875" spans="22:27" x14ac:dyDescent="0.25">
      <c r="V875" s="231"/>
      <c r="W875" s="186"/>
      <c r="X875" s="186"/>
      <c r="Y875" s="186"/>
      <c r="Z875" s="186"/>
      <c r="AA875" s="186"/>
    </row>
    <row r="876" spans="22:27" x14ac:dyDescent="0.25">
      <c r="V876" s="231"/>
      <c r="W876" s="186"/>
      <c r="X876" s="186"/>
      <c r="Y876" s="186"/>
      <c r="Z876" s="186"/>
      <c r="AA876" s="186"/>
    </row>
    <row r="877" spans="22:27" x14ac:dyDescent="0.25">
      <c r="V877" s="231"/>
      <c r="W877" s="186"/>
      <c r="X877" s="186"/>
      <c r="Y877" s="186"/>
      <c r="Z877" s="186"/>
      <c r="AA877" s="186"/>
    </row>
    <row r="878" spans="22:27" x14ac:dyDescent="0.25">
      <c r="V878" s="231"/>
      <c r="W878" s="186"/>
      <c r="X878" s="186"/>
      <c r="Y878" s="186"/>
      <c r="Z878" s="186"/>
      <c r="AA878" s="186"/>
    </row>
    <row r="879" spans="22:27" x14ac:dyDescent="0.25">
      <c r="V879" s="231"/>
      <c r="W879" s="186"/>
      <c r="X879" s="186"/>
      <c r="Y879" s="186"/>
      <c r="Z879" s="186"/>
      <c r="AA879" s="186"/>
    </row>
    <row r="880" spans="22:27" x14ac:dyDescent="0.25">
      <c r="V880" s="231"/>
      <c r="W880" s="186"/>
      <c r="X880" s="186"/>
      <c r="Y880" s="186"/>
      <c r="Z880" s="186"/>
      <c r="AA880" s="186"/>
    </row>
    <row r="881" spans="22:27" x14ac:dyDescent="0.25">
      <c r="V881" s="231"/>
      <c r="W881" s="186"/>
      <c r="X881" s="186"/>
      <c r="Y881" s="186"/>
      <c r="Z881" s="186"/>
      <c r="AA881" s="186"/>
    </row>
    <row r="882" spans="22:27" x14ac:dyDescent="0.25">
      <c r="V882" s="231"/>
      <c r="W882" s="186"/>
      <c r="X882" s="186"/>
      <c r="Y882" s="186"/>
      <c r="Z882" s="186"/>
      <c r="AA882" s="186"/>
    </row>
    <row r="883" spans="22:27" x14ac:dyDescent="0.25">
      <c r="V883" s="231"/>
      <c r="W883" s="186"/>
      <c r="X883" s="186"/>
      <c r="Y883" s="186"/>
      <c r="Z883" s="186"/>
      <c r="AA883" s="186"/>
    </row>
    <row r="884" spans="22:27" x14ac:dyDescent="0.25">
      <c r="V884" s="231"/>
      <c r="W884" s="186"/>
      <c r="X884" s="186"/>
      <c r="Y884" s="186"/>
      <c r="Z884" s="186"/>
      <c r="AA884" s="186"/>
    </row>
    <row r="885" spans="22:27" x14ac:dyDescent="0.25">
      <c r="V885" s="231"/>
      <c r="W885" s="186"/>
      <c r="X885" s="186"/>
      <c r="Y885" s="186"/>
      <c r="Z885" s="186"/>
      <c r="AA885" s="186"/>
    </row>
    <row r="886" spans="22:27" x14ac:dyDescent="0.25">
      <c r="V886" s="231"/>
      <c r="W886" s="186"/>
      <c r="X886" s="186"/>
      <c r="Y886" s="186"/>
      <c r="Z886" s="186"/>
      <c r="AA886" s="186"/>
    </row>
    <row r="887" spans="22:27" x14ac:dyDescent="0.25">
      <c r="V887" s="231"/>
      <c r="W887" s="186"/>
      <c r="X887" s="186"/>
      <c r="Y887" s="186"/>
      <c r="Z887" s="186"/>
      <c r="AA887" s="186"/>
    </row>
    <row r="888" spans="22:27" x14ac:dyDescent="0.25">
      <c r="V888" s="231"/>
      <c r="W888" s="186"/>
      <c r="X888" s="186"/>
      <c r="Y888" s="186"/>
      <c r="Z888" s="186"/>
      <c r="AA888" s="186"/>
    </row>
    <row r="889" spans="22:27" x14ac:dyDescent="0.25">
      <c r="V889" s="231"/>
      <c r="W889" s="186"/>
      <c r="X889" s="186"/>
      <c r="Y889" s="186"/>
      <c r="Z889" s="186"/>
      <c r="AA889" s="186"/>
    </row>
    <row r="890" spans="22:27" x14ac:dyDescent="0.25">
      <c r="V890" s="231"/>
      <c r="W890" s="186"/>
      <c r="X890" s="186"/>
      <c r="Y890" s="186"/>
      <c r="Z890" s="186"/>
      <c r="AA890" s="186"/>
    </row>
    <row r="891" spans="22:27" x14ac:dyDescent="0.25">
      <c r="V891" s="231"/>
      <c r="W891" s="186"/>
      <c r="X891" s="186"/>
      <c r="Y891" s="186"/>
      <c r="Z891" s="186"/>
      <c r="AA891" s="186"/>
    </row>
    <row r="892" spans="22:27" x14ac:dyDescent="0.25">
      <c r="V892" s="231"/>
      <c r="W892" s="186"/>
      <c r="X892" s="186"/>
      <c r="Y892" s="186"/>
      <c r="Z892" s="186"/>
      <c r="AA892" s="186"/>
    </row>
    <row r="893" spans="22:27" x14ac:dyDescent="0.25">
      <c r="V893" s="231"/>
      <c r="W893" s="186"/>
      <c r="X893" s="186"/>
      <c r="Y893" s="186"/>
      <c r="Z893" s="186"/>
      <c r="AA893" s="186"/>
    </row>
    <row r="894" spans="22:27" x14ac:dyDescent="0.25">
      <c r="V894" s="231"/>
      <c r="W894" s="186"/>
      <c r="X894" s="186"/>
      <c r="Y894" s="186"/>
      <c r="Z894" s="186"/>
      <c r="AA894" s="186"/>
    </row>
    <row r="895" spans="22:27" x14ac:dyDescent="0.25">
      <c r="V895" s="231"/>
      <c r="W895" s="186"/>
      <c r="X895" s="186"/>
      <c r="Y895" s="186"/>
      <c r="Z895" s="186"/>
      <c r="AA895" s="186"/>
    </row>
    <row r="896" spans="22:27" x14ac:dyDescent="0.25">
      <c r="V896" s="231"/>
      <c r="W896" s="186"/>
      <c r="X896" s="186"/>
      <c r="Y896" s="186"/>
      <c r="Z896" s="186"/>
      <c r="AA896" s="186"/>
    </row>
    <row r="897" spans="22:27" x14ac:dyDescent="0.25">
      <c r="V897" s="231"/>
      <c r="W897" s="186"/>
      <c r="X897" s="186"/>
      <c r="Y897" s="186"/>
      <c r="Z897" s="186"/>
      <c r="AA897" s="186"/>
    </row>
    <row r="898" spans="22:27" x14ac:dyDescent="0.25">
      <c r="V898" s="231"/>
      <c r="W898" s="186"/>
      <c r="X898" s="186"/>
      <c r="Y898" s="186"/>
      <c r="Z898" s="186"/>
      <c r="AA898" s="186"/>
    </row>
    <row r="899" spans="22:27" x14ac:dyDescent="0.25">
      <c r="V899" s="231"/>
      <c r="W899" s="186"/>
      <c r="X899" s="186"/>
      <c r="Y899" s="186"/>
      <c r="Z899" s="186"/>
      <c r="AA899" s="186"/>
    </row>
    <row r="900" spans="22:27" x14ac:dyDescent="0.25">
      <c r="V900" s="231"/>
      <c r="W900" s="186"/>
      <c r="X900" s="186"/>
      <c r="Y900" s="186"/>
      <c r="Z900" s="186"/>
      <c r="AA900" s="186"/>
    </row>
    <row r="901" spans="22:27" x14ac:dyDescent="0.25">
      <c r="V901" s="231"/>
      <c r="W901" s="186"/>
      <c r="X901" s="186"/>
      <c r="Y901" s="186"/>
      <c r="Z901" s="186"/>
      <c r="AA901" s="186"/>
    </row>
    <row r="902" spans="22:27" x14ac:dyDescent="0.25">
      <c r="V902" s="231"/>
      <c r="W902" s="186"/>
      <c r="X902" s="186"/>
      <c r="Y902" s="186"/>
      <c r="Z902" s="186"/>
      <c r="AA902" s="186"/>
    </row>
    <row r="903" spans="22:27" x14ac:dyDescent="0.25">
      <c r="V903" s="231"/>
      <c r="W903" s="186"/>
      <c r="X903" s="186"/>
      <c r="Y903" s="186"/>
      <c r="Z903" s="186"/>
      <c r="AA903" s="186"/>
    </row>
    <row r="904" spans="22:27" x14ac:dyDescent="0.25">
      <c r="V904" s="231"/>
      <c r="W904" s="186"/>
      <c r="X904" s="186"/>
      <c r="Y904" s="186"/>
      <c r="Z904" s="186"/>
      <c r="AA904" s="186"/>
    </row>
    <row r="905" spans="22:27" x14ac:dyDescent="0.25">
      <c r="V905" s="231"/>
      <c r="W905" s="186"/>
      <c r="X905" s="186"/>
      <c r="Y905" s="186"/>
      <c r="Z905" s="186"/>
      <c r="AA905" s="186"/>
    </row>
    <row r="906" spans="22:27" x14ac:dyDescent="0.25">
      <c r="V906" s="231"/>
      <c r="W906" s="186"/>
      <c r="X906" s="186"/>
      <c r="Y906" s="186"/>
      <c r="Z906" s="186"/>
      <c r="AA906" s="186"/>
    </row>
    <row r="907" spans="22:27" x14ac:dyDescent="0.25">
      <c r="V907" s="231"/>
      <c r="W907" s="186"/>
      <c r="X907" s="186"/>
      <c r="Y907" s="186"/>
      <c r="Z907" s="186"/>
      <c r="AA907" s="186"/>
    </row>
    <row r="908" spans="22:27" x14ac:dyDescent="0.25">
      <c r="V908" s="231"/>
      <c r="W908" s="186"/>
      <c r="X908" s="186"/>
      <c r="Y908" s="186"/>
      <c r="Z908" s="186"/>
      <c r="AA908" s="186"/>
    </row>
    <row r="909" spans="22:27" x14ac:dyDescent="0.25">
      <c r="V909" s="231"/>
      <c r="W909" s="186"/>
      <c r="X909" s="186"/>
      <c r="Y909" s="186"/>
      <c r="Z909" s="186"/>
      <c r="AA909" s="186"/>
    </row>
    <row r="910" spans="22:27" x14ac:dyDescent="0.25">
      <c r="V910" s="231"/>
      <c r="W910" s="186"/>
      <c r="X910" s="186"/>
      <c r="Y910" s="186"/>
      <c r="Z910" s="186"/>
      <c r="AA910" s="186"/>
    </row>
    <row r="911" spans="22:27" x14ac:dyDescent="0.25">
      <c r="V911" s="231"/>
      <c r="W911" s="186"/>
      <c r="X911" s="186"/>
      <c r="Y911" s="186"/>
      <c r="Z911" s="186"/>
      <c r="AA911" s="186"/>
    </row>
    <row r="912" spans="22:27" x14ac:dyDescent="0.25">
      <c r="V912" s="231"/>
      <c r="W912" s="186"/>
      <c r="X912" s="186"/>
      <c r="Y912" s="186"/>
      <c r="Z912" s="186"/>
      <c r="AA912" s="186"/>
    </row>
    <row r="913" spans="22:27" x14ac:dyDescent="0.25">
      <c r="V913" s="231"/>
      <c r="W913" s="186"/>
      <c r="X913" s="186"/>
      <c r="Y913" s="186"/>
      <c r="Z913" s="186"/>
      <c r="AA913" s="186"/>
    </row>
    <row r="914" spans="22:27" x14ac:dyDescent="0.25">
      <c r="V914" s="231"/>
      <c r="W914" s="186"/>
      <c r="X914" s="186"/>
      <c r="Y914" s="186"/>
      <c r="Z914" s="186"/>
      <c r="AA914" s="186"/>
    </row>
    <row r="915" spans="22:27" x14ac:dyDescent="0.25">
      <c r="V915" s="231"/>
      <c r="W915" s="186"/>
      <c r="X915" s="186"/>
      <c r="Y915" s="186"/>
      <c r="Z915" s="186"/>
      <c r="AA915" s="186"/>
    </row>
    <row r="916" spans="22:27" x14ac:dyDescent="0.25">
      <c r="V916" s="231"/>
      <c r="W916" s="186"/>
      <c r="X916" s="186"/>
      <c r="Y916" s="186"/>
      <c r="Z916" s="186"/>
      <c r="AA916" s="186"/>
    </row>
    <row r="917" spans="22:27" x14ac:dyDescent="0.25">
      <c r="V917" s="231"/>
      <c r="W917" s="186"/>
      <c r="X917" s="186"/>
      <c r="Y917" s="186"/>
      <c r="Z917" s="186"/>
      <c r="AA917" s="186"/>
    </row>
    <row r="918" spans="22:27" x14ac:dyDescent="0.25">
      <c r="V918" s="231"/>
      <c r="W918" s="186"/>
      <c r="X918" s="186"/>
      <c r="Y918" s="186"/>
      <c r="Z918" s="186"/>
      <c r="AA918" s="186"/>
    </row>
    <row r="919" spans="22:27" x14ac:dyDescent="0.25">
      <c r="V919" s="231"/>
      <c r="W919" s="186"/>
      <c r="X919" s="186"/>
      <c r="Y919" s="186"/>
      <c r="Z919" s="186"/>
      <c r="AA919" s="186"/>
    </row>
    <row r="920" spans="22:27" x14ac:dyDescent="0.25">
      <c r="V920" s="231"/>
      <c r="W920" s="186"/>
      <c r="X920" s="186"/>
      <c r="Y920" s="186"/>
      <c r="Z920" s="186"/>
      <c r="AA920" s="186"/>
    </row>
    <row r="921" spans="22:27" x14ac:dyDescent="0.25">
      <c r="V921" s="231"/>
      <c r="W921" s="186"/>
      <c r="X921" s="186"/>
      <c r="Y921" s="186"/>
      <c r="Z921" s="186"/>
      <c r="AA921" s="186"/>
    </row>
    <row r="922" spans="22:27" x14ac:dyDescent="0.25">
      <c r="V922" s="231"/>
      <c r="W922" s="186"/>
      <c r="X922" s="186"/>
      <c r="Y922" s="186"/>
      <c r="Z922" s="186"/>
      <c r="AA922" s="186"/>
    </row>
    <row r="923" spans="22:27" x14ac:dyDescent="0.25">
      <c r="V923" s="231"/>
      <c r="W923" s="186"/>
      <c r="X923" s="186"/>
      <c r="Y923" s="186"/>
      <c r="Z923" s="186"/>
      <c r="AA923" s="186"/>
    </row>
    <row r="924" spans="22:27" x14ac:dyDescent="0.25">
      <c r="V924" s="231"/>
      <c r="W924" s="186"/>
      <c r="X924" s="186"/>
      <c r="Y924" s="186"/>
      <c r="Z924" s="186"/>
      <c r="AA924" s="186"/>
    </row>
    <row r="925" spans="22:27" x14ac:dyDescent="0.25">
      <c r="V925" s="231"/>
      <c r="W925" s="186"/>
      <c r="X925" s="186"/>
      <c r="Y925" s="186"/>
      <c r="Z925" s="186"/>
      <c r="AA925" s="186"/>
    </row>
    <row r="926" spans="22:27" x14ac:dyDescent="0.25">
      <c r="V926" s="231"/>
      <c r="W926" s="186"/>
      <c r="X926" s="186"/>
      <c r="Y926" s="186"/>
      <c r="Z926" s="186"/>
      <c r="AA926" s="186"/>
    </row>
    <row r="927" spans="22:27" x14ac:dyDescent="0.25">
      <c r="V927" s="231"/>
      <c r="W927" s="186"/>
      <c r="X927" s="186"/>
      <c r="Y927" s="186"/>
      <c r="Z927" s="186"/>
      <c r="AA927" s="186"/>
    </row>
    <row r="928" spans="22:27" x14ac:dyDescent="0.25">
      <c r="V928" s="231"/>
      <c r="W928" s="186"/>
      <c r="X928" s="186"/>
      <c r="Y928" s="186"/>
      <c r="Z928" s="186"/>
      <c r="AA928" s="186"/>
    </row>
    <row r="929" spans="22:27" x14ac:dyDescent="0.25">
      <c r="V929" s="231"/>
      <c r="W929" s="186"/>
      <c r="X929" s="186"/>
      <c r="Y929" s="186"/>
      <c r="Z929" s="186"/>
      <c r="AA929" s="186"/>
    </row>
    <row r="930" spans="22:27" x14ac:dyDescent="0.25">
      <c r="V930" s="231"/>
      <c r="W930" s="186"/>
      <c r="X930" s="186"/>
      <c r="Y930" s="186"/>
      <c r="Z930" s="186"/>
      <c r="AA930" s="186"/>
    </row>
    <row r="931" spans="22:27" x14ac:dyDescent="0.25">
      <c r="V931" s="231"/>
      <c r="W931" s="186"/>
      <c r="X931" s="186"/>
      <c r="Y931" s="186"/>
      <c r="Z931" s="186"/>
      <c r="AA931" s="186"/>
    </row>
    <row r="932" spans="22:27" x14ac:dyDescent="0.25">
      <c r="V932" s="231"/>
      <c r="W932" s="186"/>
      <c r="X932" s="186"/>
      <c r="Y932" s="186"/>
      <c r="Z932" s="186"/>
      <c r="AA932" s="186"/>
    </row>
    <row r="933" spans="22:27" x14ac:dyDescent="0.25">
      <c r="V933" s="231"/>
      <c r="W933" s="186"/>
      <c r="X933" s="186"/>
      <c r="Y933" s="186"/>
      <c r="Z933" s="186"/>
      <c r="AA933" s="186"/>
    </row>
    <row r="934" spans="22:27" x14ac:dyDescent="0.25">
      <c r="V934" s="231"/>
      <c r="W934" s="186"/>
      <c r="X934" s="186"/>
      <c r="Y934" s="186"/>
      <c r="Z934" s="186"/>
      <c r="AA934" s="186"/>
    </row>
    <row r="935" spans="22:27" x14ac:dyDescent="0.25">
      <c r="V935" s="231"/>
      <c r="W935" s="186"/>
      <c r="X935" s="186"/>
      <c r="Y935" s="186"/>
      <c r="Z935" s="186"/>
      <c r="AA935" s="186"/>
    </row>
    <row r="936" spans="22:27" x14ac:dyDescent="0.25">
      <c r="V936" s="231"/>
      <c r="W936" s="186"/>
      <c r="X936" s="186"/>
      <c r="Y936" s="186"/>
      <c r="Z936" s="186"/>
      <c r="AA936" s="186"/>
    </row>
    <row r="937" spans="22:27" x14ac:dyDescent="0.25">
      <c r="V937" s="231"/>
      <c r="W937" s="186"/>
      <c r="X937" s="186"/>
      <c r="Y937" s="186"/>
      <c r="Z937" s="186"/>
      <c r="AA937" s="186"/>
    </row>
    <row r="938" spans="22:27" x14ac:dyDescent="0.25">
      <c r="V938" s="231"/>
      <c r="W938" s="186"/>
      <c r="X938" s="186"/>
      <c r="Y938" s="186"/>
      <c r="Z938" s="186"/>
      <c r="AA938" s="186"/>
    </row>
    <row r="939" spans="22:27" x14ac:dyDescent="0.25">
      <c r="V939" s="231"/>
      <c r="W939" s="186"/>
      <c r="X939" s="186"/>
      <c r="Y939" s="186"/>
      <c r="Z939" s="186"/>
      <c r="AA939" s="186"/>
    </row>
    <row r="940" spans="22:27" x14ac:dyDescent="0.25">
      <c r="V940" s="231"/>
      <c r="W940" s="186"/>
      <c r="X940" s="186"/>
      <c r="Y940" s="186"/>
      <c r="Z940" s="186"/>
      <c r="AA940" s="186"/>
    </row>
    <row r="941" spans="22:27" x14ac:dyDescent="0.25">
      <c r="V941" s="231"/>
      <c r="W941" s="186"/>
      <c r="X941" s="186"/>
      <c r="Y941" s="186"/>
      <c r="Z941" s="186"/>
      <c r="AA941" s="186"/>
    </row>
    <row r="942" spans="22:27" x14ac:dyDescent="0.25">
      <c r="V942" s="231"/>
      <c r="W942" s="186"/>
      <c r="X942" s="186"/>
      <c r="Y942" s="186"/>
      <c r="Z942" s="186"/>
      <c r="AA942" s="186"/>
    </row>
    <row r="943" spans="22:27" x14ac:dyDescent="0.25">
      <c r="V943" s="231"/>
      <c r="W943" s="186"/>
      <c r="X943" s="186"/>
      <c r="Y943" s="186"/>
      <c r="Z943" s="186"/>
      <c r="AA943" s="186"/>
    </row>
    <row r="944" spans="22:27" x14ac:dyDescent="0.25">
      <c r="V944" s="231"/>
      <c r="W944" s="186"/>
      <c r="X944" s="186"/>
      <c r="Y944" s="186"/>
      <c r="Z944" s="186"/>
      <c r="AA944" s="186"/>
    </row>
    <row r="945" spans="22:27" x14ac:dyDescent="0.25">
      <c r="V945" s="231"/>
      <c r="W945" s="186"/>
      <c r="X945" s="186"/>
      <c r="Y945" s="186"/>
      <c r="Z945" s="186"/>
      <c r="AA945" s="186"/>
    </row>
    <row r="946" spans="22:27" x14ac:dyDescent="0.25">
      <c r="V946" s="231"/>
      <c r="W946" s="186"/>
      <c r="X946" s="186"/>
      <c r="Y946" s="186"/>
      <c r="Z946" s="186"/>
      <c r="AA946" s="186"/>
    </row>
    <row r="947" spans="22:27" x14ac:dyDescent="0.25">
      <c r="V947" s="231"/>
      <c r="W947" s="186"/>
      <c r="X947" s="186"/>
      <c r="Y947" s="186"/>
      <c r="Z947" s="186"/>
      <c r="AA947" s="186"/>
    </row>
    <row r="948" spans="22:27" x14ac:dyDescent="0.25">
      <c r="V948" s="231"/>
      <c r="W948" s="186"/>
      <c r="X948" s="186"/>
      <c r="Y948" s="186"/>
      <c r="Z948" s="186"/>
      <c r="AA948" s="186"/>
    </row>
    <row r="949" spans="22:27" x14ac:dyDescent="0.25">
      <c r="V949" s="231"/>
      <c r="W949" s="186"/>
      <c r="X949" s="186"/>
      <c r="Y949" s="186"/>
      <c r="Z949" s="186"/>
      <c r="AA949" s="186"/>
    </row>
    <row r="950" spans="22:27" x14ac:dyDescent="0.25">
      <c r="V950" s="231"/>
      <c r="W950" s="186"/>
      <c r="X950" s="186"/>
      <c r="Y950" s="186"/>
      <c r="Z950" s="186"/>
      <c r="AA950" s="186"/>
    </row>
    <row r="951" spans="22:27" x14ac:dyDescent="0.25">
      <c r="V951" s="231"/>
      <c r="W951" s="186"/>
      <c r="X951" s="186"/>
      <c r="Y951" s="186"/>
      <c r="Z951" s="186"/>
      <c r="AA951" s="186"/>
    </row>
    <row r="952" spans="22:27" x14ac:dyDescent="0.25">
      <c r="V952" s="231"/>
      <c r="W952" s="186"/>
      <c r="X952" s="186"/>
      <c r="Y952" s="186"/>
      <c r="Z952" s="186"/>
      <c r="AA952" s="186"/>
    </row>
    <row r="953" spans="22:27" x14ac:dyDescent="0.25">
      <c r="V953" s="231"/>
      <c r="W953" s="186"/>
      <c r="X953" s="186"/>
      <c r="Y953" s="186"/>
      <c r="Z953" s="186"/>
      <c r="AA953" s="186"/>
    </row>
    <row r="954" spans="22:27" x14ac:dyDescent="0.25">
      <c r="V954" s="231"/>
      <c r="W954" s="186"/>
      <c r="X954" s="186"/>
      <c r="Y954" s="186"/>
      <c r="Z954" s="186"/>
      <c r="AA954" s="186"/>
    </row>
    <row r="955" spans="22:27" x14ac:dyDescent="0.25">
      <c r="V955" s="231"/>
      <c r="W955" s="186"/>
      <c r="X955" s="186"/>
      <c r="Y955" s="186"/>
      <c r="Z955" s="186"/>
      <c r="AA955" s="186"/>
    </row>
    <row r="956" spans="22:27" x14ac:dyDescent="0.25">
      <c r="V956" s="231"/>
      <c r="W956" s="186"/>
      <c r="X956" s="186"/>
      <c r="Y956" s="186"/>
      <c r="Z956" s="186"/>
      <c r="AA956" s="186"/>
    </row>
    <row r="957" spans="22:27" x14ac:dyDescent="0.25">
      <c r="V957" s="231"/>
      <c r="W957" s="186"/>
      <c r="X957" s="186"/>
      <c r="Y957" s="186"/>
      <c r="Z957" s="186"/>
      <c r="AA957" s="186"/>
    </row>
    <row r="958" spans="22:27" x14ac:dyDescent="0.25">
      <c r="V958" s="231"/>
      <c r="W958" s="186"/>
      <c r="X958" s="186"/>
      <c r="Y958" s="186"/>
      <c r="Z958" s="186"/>
      <c r="AA958" s="186"/>
    </row>
    <row r="959" spans="22:27" x14ac:dyDescent="0.25">
      <c r="V959" s="231"/>
      <c r="W959" s="186"/>
      <c r="X959" s="186"/>
      <c r="Y959" s="186"/>
      <c r="Z959" s="186"/>
      <c r="AA959" s="186"/>
    </row>
    <row r="960" spans="22:27" x14ac:dyDescent="0.25">
      <c r="V960" s="231"/>
      <c r="W960" s="186"/>
      <c r="X960" s="186"/>
      <c r="Y960" s="186"/>
      <c r="Z960" s="186"/>
      <c r="AA960" s="186"/>
    </row>
    <row r="961" spans="22:27" x14ac:dyDescent="0.25">
      <c r="V961" s="231"/>
      <c r="W961" s="186"/>
      <c r="X961" s="186"/>
      <c r="Y961" s="186"/>
      <c r="Z961" s="186"/>
      <c r="AA961" s="186"/>
    </row>
    <row r="962" spans="22:27" x14ac:dyDescent="0.25">
      <c r="V962" s="231"/>
      <c r="W962" s="186"/>
      <c r="X962" s="186"/>
      <c r="Y962" s="186"/>
      <c r="Z962" s="186"/>
      <c r="AA962" s="186"/>
    </row>
    <row r="963" spans="22:27" x14ac:dyDescent="0.25">
      <c r="V963" s="231"/>
      <c r="W963" s="186"/>
      <c r="X963" s="186"/>
      <c r="Y963" s="186"/>
      <c r="Z963" s="186"/>
      <c r="AA963" s="186"/>
    </row>
    <row r="964" spans="22:27" x14ac:dyDescent="0.25">
      <c r="V964" s="231"/>
      <c r="W964" s="186"/>
      <c r="X964" s="186"/>
      <c r="Y964" s="186"/>
      <c r="Z964" s="186"/>
      <c r="AA964" s="186"/>
    </row>
    <row r="965" spans="22:27" x14ac:dyDescent="0.25">
      <c r="V965" s="231"/>
      <c r="W965" s="186"/>
      <c r="X965" s="186"/>
      <c r="Y965" s="186"/>
      <c r="Z965" s="186"/>
      <c r="AA965" s="186"/>
    </row>
    <row r="966" spans="22:27" x14ac:dyDescent="0.25">
      <c r="V966" s="231"/>
      <c r="W966" s="186"/>
      <c r="X966" s="186"/>
      <c r="Y966" s="186"/>
      <c r="Z966" s="186"/>
      <c r="AA966" s="186"/>
    </row>
    <row r="967" spans="22:27" x14ac:dyDescent="0.25">
      <c r="V967" s="231"/>
      <c r="W967" s="186"/>
      <c r="X967" s="186"/>
      <c r="Y967" s="186"/>
      <c r="Z967" s="186"/>
      <c r="AA967" s="186"/>
    </row>
    <row r="968" spans="22:27" x14ac:dyDescent="0.25">
      <c r="V968" s="231"/>
      <c r="W968" s="186"/>
      <c r="X968" s="186"/>
      <c r="Y968" s="186"/>
      <c r="Z968" s="186"/>
      <c r="AA968" s="186"/>
    </row>
    <row r="969" spans="22:27" x14ac:dyDescent="0.25">
      <c r="V969" s="231"/>
      <c r="W969" s="186"/>
      <c r="X969" s="186"/>
      <c r="Y969" s="186"/>
      <c r="Z969" s="186"/>
      <c r="AA969" s="186"/>
    </row>
    <row r="970" spans="22:27" x14ac:dyDescent="0.25">
      <c r="V970" s="231"/>
      <c r="W970" s="186"/>
      <c r="X970" s="186"/>
      <c r="Y970" s="186"/>
      <c r="Z970" s="186"/>
      <c r="AA970" s="186"/>
    </row>
    <row r="971" spans="22:27" x14ac:dyDescent="0.25">
      <c r="V971" s="231"/>
      <c r="W971" s="186"/>
      <c r="X971" s="186"/>
      <c r="Y971" s="186"/>
      <c r="Z971" s="186"/>
      <c r="AA971" s="186"/>
    </row>
    <row r="972" spans="22:27" x14ac:dyDescent="0.25">
      <c r="V972" s="231"/>
      <c r="W972" s="186"/>
      <c r="X972" s="186"/>
      <c r="Y972" s="186"/>
      <c r="Z972" s="186"/>
      <c r="AA972" s="186"/>
    </row>
    <row r="973" spans="22:27" x14ac:dyDescent="0.25">
      <c r="V973" s="231"/>
      <c r="W973" s="186"/>
      <c r="X973" s="186"/>
      <c r="Y973" s="186"/>
      <c r="Z973" s="186"/>
      <c r="AA973" s="186"/>
    </row>
    <row r="974" spans="22:27" x14ac:dyDescent="0.25">
      <c r="V974" s="231"/>
      <c r="W974" s="186"/>
      <c r="X974" s="186"/>
      <c r="Y974" s="186"/>
      <c r="Z974" s="186"/>
      <c r="AA974" s="186"/>
    </row>
    <row r="975" spans="22:27" x14ac:dyDescent="0.25">
      <c r="V975" s="231"/>
      <c r="W975" s="186"/>
      <c r="X975" s="186"/>
      <c r="Y975" s="186"/>
      <c r="Z975" s="186"/>
      <c r="AA975" s="186"/>
    </row>
    <row r="976" spans="22:27" x14ac:dyDescent="0.25">
      <c r="V976" s="231"/>
      <c r="W976" s="186"/>
      <c r="X976" s="186"/>
      <c r="Y976" s="186"/>
      <c r="Z976" s="186"/>
      <c r="AA976" s="186"/>
    </row>
    <row r="977" spans="22:27" x14ac:dyDescent="0.25">
      <c r="V977" s="231"/>
      <c r="W977" s="186"/>
      <c r="X977" s="186"/>
      <c r="Y977" s="186"/>
      <c r="Z977" s="186"/>
      <c r="AA977" s="186"/>
    </row>
    <row r="978" spans="22:27" x14ac:dyDescent="0.25">
      <c r="V978" s="231"/>
      <c r="W978" s="186"/>
      <c r="X978" s="186"/>
      <c r="Y978" s="186"/>
      <c r="Z978" s="186"/>
      <c r="AA978" s="186"/>
    </row>
    <row r="979" spans="22:27" x14ac:dyDescent="0.25">
      <c r="V979" s="231"/>
      <c r="W979" s="186"/>
      <c r="X979" s="186"/>
      <c r="Y979" s="186"/>
      <c r="Z979" s="186"/>
      <c r="AA979" s="186"/>
    </row>
    <row r="980" spans="22:27" x14ac:dyDescent="0.25">
      <c r="V980" s="231"/>
      <c r="W980" s="186"/>
      <c r="X980" s="186"/>
      <c r="Y980" s="186"/>
      <c r="Z980" s="186"/>
      <c r="AA980" s="186"/>
    </row>
    <row r="981" spans="22:27" x14ac:dyDescent="0.25">
      <c r="V981" s="231"/>
      <c r="W981" s="186"/>
      <c r="X981" s="186"/>
      <c r="Y981" s="186"/>
      <c r="Z981" s="186"/>
      <c r="AA981" s="186"/>
    </row>
    <row r="982" spans="22:27" x14ac:dyDescent="0.25">
      <c r="V982" s="231"/>
      <c r="W982" s="186"/>
      <c r="X982" s="186"/>
      <c r="Y982" s="186"/>
      <c r="Z982" s="186"/>
      <c r="AA982" s="186"/>
    </row>
    <row r="983" spans="22:27" x14ac:dyDescent="0.25">
      <c r="V983" s="231"/>
      <c r="W983" s="186"/>
      <c r="X983" s="186"/>
      <c r="Y983" s="186"/>
      <c r="Z983" s="186"/>
      <c r="AA983" s="186"/>
    </row>
    <row r="984" spans="22:27" x14ac:dyDescent="0.25">
      <c r="V984" s="231"/>
      <c r="W984" s="186"/>
      <c r="X984" s="186"/>
      <c r="Y984" s="186"/>
      <c r="Z984" s="186"/>
      <c r="AA984" s="186"/>
    </row>
    <row r="985" spans="22:27" x14ac:dyDescent="0.25">
      <c r="V985" s="231"/>
      <c r="W985" s="186"/>
      <c r="X985" s="186"/>
      <c r="Y985" s="186"/>
      <c r="Z985" s="186"/>
      <c r="AA985" s="186"/>
    </row>
    <row r="986" spans="22:27" x14ac:dyDescent="0.25">
      <c r="V986" s="231"/>
      <c r="W986" s="186"/>
      <c r="X986" s="186"/>
      <c r="Y986" s="186"/>
      <c r="Z986" s="186"/>
      <c r="AA986" s="186"/>
    </row>
    <row r="987" spans="22:27" x14ac:dyDescent="0.25">
      <c r="V987" s="231"/>
      <c r="W987" s="186"/>
      <c r="X987" s="186"/>
      <c r="Y987" s="186"/>
      <c r="Z987" s="186"/>
      <c r="AA987" s="186"/>
    </row>
    <row r="988" spans="22:27" x14ac:dyDescent="0.25">
      <c r="V988" s="231"/>
      <c r="W988" s="186"/>
      <c r="X988" s="186"/>
      <c r="Y988" s="186"/>
      <c r="Z988" s="186"/>
      <c r="AA988" s="186"/>
    </row>
    <row r="989" spans="22:27" x14ac:dyDescent="0.25">
      <c r="V989" s="231"/>
      <c r="W989" s="186"/>
      <c r="X989" s="186"/>
      <c r="Y989" s="186"/>
      <c r="Z989" s="186"/>
      <c r="AA989" s="186"/>
    </row>
    <row r="990" spans="22:27" x14ac:dyDescent="0.25">
      <c r="V990" s="231"/>
      <c r="W990" s="186"/>
      <c r="X990" s="186"/>
      <c r="Y990" s="186"/>
      <c r="Z990" s="186"/>
      <c r="AA990" s="186"/>
    </row>
    <row r="991" spans="22:27" x14ac:dyDescent="0.25">
      <c r="V991" s="231"/>
      <c r="W991" s="186"/>
      <c r="X991" s="186"/>
      <c r="Y991" s="186"/>
      <c r="Z991" s="186"/>
      <c r="AA991" s="186"/>
    </row>
    <row r="992" spans="22:27" x14ac:dyDescent="0.25">
      <c r="V992" s="231"/>
      <c r="W992" s="186"/>
      <c r="X992" s="186"/>
      <c r="Y992" s="186"/>
      <c r="Z992" s="186"/>
      <c r="AA992" s="186"/>
    </row>
    <row r="993" spans="22:27" x14ac:dyDescent="0.25">
      <c r="V993" s="231"/>
      <c r="W993" s="186"/>
      <c r="X993" s="186"/>
      <c r="Y993" s="186"/>
      <c r="Z993" s="186"/>
      <c r="AA993" s="186"/>
    </row>
    <row r="994" spans="22:27" x14ac:dyDescent="0.25">
      <c r="V994" s="231"/>
      <c r="W994" s="186"/>
      <c r="X994" s="186"/>
      <c r="Y994" s="186"/>
      <c r="Z994" s="186"/>
      <c r="AA994" s="186"/>
    </row>
    <row r="995" spans="22:27" x14ac:dyDescent="0.25">
      <c r="V995" s="231"/>
      <c r="W995" s="186"/>
      <c r="X995" s="186"/>
      <c r="Y995" s="186"/>
      <c r="Z995" s="186"/>
      <c r="AA995" s="186"/>
    </row>
    <row r="996" spans="22:27" x14ac:dyDescent="0.25">
      <c r="V996" s="231"/>
      <c r="W996" s="186"/>
      <c r="X996" s="186"/>
      <c r="Y996" s="186"/>
      <c r="Z996" s="186"/>
      <c r="AA996" s="186"/>
    </row>
    <row r="997" spans="22:27" x14ac:dyDescent="0.25">
      <c r="V997" s="231"/>
      <c r="W997" s="186"/>
      <c r="X997" s="186"/>
      <c r="Y997" s="186"/>
      <c r="Z997" s="186"/>
      <c r="AA997" s="186"/>
    </row>
    <row r="998" spans="22:27" x14ac:dyDescent="0.25">
      <c r="V998" s="231"/>
      <c r="W998" s="186"/>
      <c r="X998" s="186"/>
      <c r="Y998" s="186"/>
      <c r="Z998" s="186"/>
      <c r="AA998" s="186"/>
    </row>
    <row r="999" spans="22:27" x14ac:dyDescent="0.25">
      <c r="V999" s="231"/>
      <c r="W999" s="186"/>
      <c r="X999" s="186"/>
      <c r="Y999" s="186"/>
      <c r="Z999" s="186"/>
      <c r="AA999" s="186"/>
    </row>
    <row r="1000" spans="22:27" x14ac:dyDescent="0.25">
      <c r="V1000" s="231"/>
      <c r="W1000" s="186"/>
      <c r="X1000" s="186"/>
      <c r="Y1000" s="186"/>
      <c r="Z1000" s="186"/>
      <c r="AA1000" s="186"/>
    </row>
    <row r="1001" spans="22:27" x14ac:dyDescent="0.25">
      <c r="V1001" s="231"/>
      <c r="W1001" s="186"/>
      <c r="X1001" s="186"/>
      <c r="Y1001" s="186"/>
      <c r="Z1001" s="186"/>
      <c r="AA1001" s="186"/>
    </row>
    <row r="1002" spans="22:27" x14ac:dyDescent="0.25">
      <c r="V1002" s="231"/>
      <c r="W1002" s="186"/>
      <c r="X1002" s="186"/>
      <c r="Y1002" s="186"/>
      <c r="Z1002" s="186"/>
      <c r="AA1002" s="186"/>
    </row>
    <row r="1003" spans="22:27" x14ac:dyDescent="0.25">
      <c r="V1003" s="231"/>
      <c r="W1003" s="186"/>
      <c r="X1003" s="186"/>
      <c r="Y1003" s="186"/>
      <c r="Z1003" s="186"/>
      <c r="AA1003" s="186"/>
    </row>
    <row r="1004" spans="22:27" x14ac:dyDescent="0.25">
      <c r="V1004" s="231"/>
      <c r="W1004" s="186"/>
      <c r="X1004" s="186"/>
      <c r="Y1004" s="186"/>
      <c r="Z1004" s="186"/>
      <c r="AA1004" s="186"/>
    </row>
    <row r="1005" spans="22:27" x14ac:dyDescent="0.25">
      <c r="V1005" s="231"/>
      <c r="W1005" s="186"/>
      <c r="X1005" s="186"/>
      <c r="Y1005" s="186"/>
      <c r="Z1005" s="186"/>
      <c r="AA1005" s="186"/>
    </row>
    <row r="1006" spans="22:27" x14ac:dyDescent="0.25">
      <c r="V1006" s="231"/>
      <c r="W1006" s="186"/>
      <c r="X1006" s="186"/>
      <c r="Y1006" s="186"/>
      <c r="Z1006" s="186"/>
      <c r="AA1006" s="186"/>
    </row>
    <row r="1007" spans="22:27" x14ac:dyDescent="0.25">
      <c r="V1007" s="231"/>
      <c r="W1007" s="186"/>
      <c r="X1007" s="186"/>
      <c r="Y1007" s="186"/>
      <c r="Z1007" s="186"/>
      <c r="AA1007" s="186"/>
    </row>
    <row r="1008" spans="22:27" x14ac:dyDescent="0.25">
      <c r="V1008" s="231"/>
      <c r="W1008" s="186"/>
      <c r="X1008" s="186"/>
      <c r="Y1008" s="186"/>
      <c r="Z1008" s="186"/>
      <c r="AA1008" s="186"/>
    </row>
    <row r="1009" spans="22:27" x14ac:dyDescent="0.25">
      <c r="V1009" s="231"/>
      <c r="W1009" s="186"/>
      <c r="X1009" s="186"/>
      <c r="Y1009" s="186"/>
      <c r="Z1009" s="186"/>
      <c r="AA1009" s="186"/>
    </row>
    <row r="1010" spans="22:27" x14ac:dyDescent="0.25">
      <c r="V1010" s="231"/>
      <c r="W1010" s="186"/>
      <c r="X1010" s="186"/>
      <c r="Y1010" s="186"/>
      <c r="Z1010" s="186"/>
      <c r="AA1010" s="186"/>
    </row>
    <row r="1011" spans="22:27" x14ac:dyDescent="0.25">
      <c r="V1011" s="231"/>
      <c r="W1011" s="186"/>
      <c r="X1011" s="186"/>
      <c r="Y1011" s="186"/>
      <c r="Z1011" s="186"/>
      <c r="AA1011" s="186"/>
    </row>
    <row r="1012" spans="22:27" x14ac:dyDescent="0.25">
      <c r="V1012" s="231"/>
      <c r="W1012" s="186"/>
      <c r="X1012" s="186"/>
      <c r="Y1012" s="186"/>
      <c r="Z1012" s="186"/>
      <c r="AA1012" s="186"/>
    </row>
    <row r="1013" spans="22:27" x14ac:dyDescent="0.25">
      <c r="V1013" s="231"/>
      <c r="W1013" s="186"/>
      <c r="X1013" s="186"/>
      <c r="Y1013" s="186"/>
      <c r="Z1013" s="186"/>
      <c r="AA1013" s="186"/>
    </row>
    <row r="1014" spans="22:27" x14ac:dyDescent="0.25">
      <c r="V1014" s="231"/>
      <c r="W1014" s="186"/>
      <c r="X1014" s="186"/>
      <c r="Y1014" s="186"/>
      <c r="Z1014" s="186"/>
      <c r="AA1014" s="186"/>
    </row>
    <row r="1015" spans="22:27" x14ac:dyDescent="0.25">
      <c r="V1015" s="231"/>
      <c r="W1015" s="186"/>
      <c r="X1015" s="186"/>
      <c r="Y1015" s="186"/>
      <c r="Z1015" s="186"/>
      <c r="AA1015" s="186"/>
    </row>
    <row r="1016" spans="22:27" x14ac:dyDescent="0.25">
      <c r="V1016" s="231"/>
      <c r="W1016" s="186"/>
      <c r="X1016" s="186"/>
      <c r="Y1016" s="186"/>
      <c r="Z1016" s="186"/>
      <c r="AA1016" s="186"/>
    </row>
    <row r="1017" spans="22:27" x14ac:dyDescent="0.25">
      <c r="V1017" s="231"/>
      <c r="W1017" s="186"/>
      <c r="X1017" s="186"/>
      <c r="Y1017" s="186"/>
      <c r="Z1017" s="186"/>
      <c r="AA1017" s="186"/>
    </row>
    <row r="1018" spans="22:27" x14ac:dyDescent="0.25">
      <c r="V1018" s="231"/>
      <c r="W1018" s="186"/>
      <c r="X1018" s="186"/>
      <c r="Y1018" s="186"/>
      <c r="Z1018" s="186"/>
      <c r="AA1018" s="186"/>
    </row>
    <row r="1019" spans="22:27" x14ac:dyDescent="0.25">
      <c r="V1019" s="231"/>
      <c r="W1019" s="186"/>
      <c r="X1019" s="186"/>
      <c r="Y1019" s="186"/>
      <c r="Z1019" s="186"/>
      <c r="AA1019" s="186"/>
    </row>
    <row r="1020" spans="22:27" x14ac:dyDescent="0.25">
      <c r="V1020" s="231"/>
      <c r="W1020" s="186"/>
      <c r="X1020" s="186"/>
      <c r="Y1020" s="186"/>
      <c r="Z1020" s="186"/>
      <c r="AA1020" s="186"/>
    </row>
    <row r="1021" spans="22:27" x14ac:dyDescent="0.25">
      <c r="V1021" s="231"/>
      <c r="W1021" s="186"/>
      <c r="X1021" s="186"/>
      <c r="Y1021" s="186"/>
      <c r="Z1021" s="186"/>
      <c r="AA1021" s="186"/>
    </row>
    <row r="1022" spans="22:27" x14ac:dyDescent="0.25">
      <c r="V1022" s="231"/>
      <c r="W1022" s="186"/>
      <c r="X1022" s="186"/>
      <c r="Y1022" s="186"/>
      <c r="Z1022" s="186"/>
      <c r="AA1022" s="186"/>
    </row>
    <row r="1023" spans="22:27" x14ac:dyDescent="0.25">
      <c r="V1023" s="231"/>
      <c r="W1023" s="186"/>
      <c r="X1023" s="186"/>
      <c r="Y1023" s="186"/>
      <c r="Z1023" s="186"/>
      <c r="AA1023" s="186"/>
    </row>
    <row r="1024" spans="22:27" x14ac:dyDescent="0.25">
      <c r="V1024" s="231"/>
      <c r="W1024" s="186"/>
      <c r="X1024" s="186"/>
      <c r="Y1024" s="186"/>
      <c r="Z1024" s="186"/>
      <c r="AA1024" s="186"/>
    </row>
    <row r="1025" spans="22:27" x14ac:dyDescent="0.25">
      <c r="V1025" s="231"/>
      <c r="W1025" s="186"/>
      <c r="X1025" s="186"/>
      <c r="Y1025" s="186"/>
      <c r="Z1025" s="186"/>
      <c r="AA1025" s="186"/>
    </row>
    <row r="1026" spans="22:27" x14ac:dyDescent="0.25">
      <c r="V1026" s="231"/>
      <c r="W1026" s="186"/>
      <c r="X1026" s="186"/>
      <c r="Y1026" s="186"/>
      <c r="Z1026" s="186"/>
      <c r="AA1026" s="186"/>
    </row>
    <row r="1027" spans="22:27" x14ac:dyDescent="0.25">
      <c r="V1027" s="231"/>
      <c r="W1027" s="186"/>
      <c r="X1027" s="186"/>
      <c r="Y1027" s="186"/>
      <c r="Z1027" s="186"/>
      <c r="AA1027" s="186"/>
    </row>
    <row r="1028" spans="22:27" x14ac:dyDescent="0.25">
      <c r="V1028" s="231"/>
      <c r="W1028" s="186"/>
      <c r="X1028" s="186"/>
      <c r="Y1028" s="186"/>
      <c r="Z1028" s="186"/>
      <c r="AA1028" s="186"/>
    </row>
    <row r="1029" spans="22:27" x14ac:dyDescent="0.25">
      <c r="V1029" s="231"/>
      <c r="W1029" s="186"/>
      <c r="X1029" s="186"/>
      <c r="Y1029" s="186"/>
      <c r="Z1029" s="186"/>
      <c r="AA1029" s="186"/>
    </row>
    <row r="1030" spans="22:27" x14ac:dyDescent="0.25">
      <c r="V1030" s="231"/>
      <c r="W1030" s="186"/>
      <c r="X1030" s="186"/>
      <c r="Y1030" s="186"/>
      <c r="Z1030" s="186"/>
      <c r="AA1030" s="186"/>
    </row>
    <row r="1031" spans="22:27" x14ac:dyDescent="0.25">
      <c r="V1031" s="231"/>
      <c r="W1031" s="186"/>
      <c r="X1031" s="186"/>
      <c r="Y1031" s="186"/>
      <c r="Z1031" s="186"/>
      <c r="AA1031" s="186"/>
    </row>
    <row r="1032" spans="22:27" x14ac:dyDescent="0.25">
      <c r="V1032" s="231"/>
      <c r="W1032" s="186"/>
      <c r="X1032" s="186"/>
      <c r="Y1032" s="186"/>
      <c r="Z1032" s="186"/>
      <c r="AA1032" s="186"/>
    </row>
    <row r="1033" spans="22:27" x14ac:dyDescent="0.25">
      <c r="V1033" s="231"/>
      <c r="W1033" s="186"/>
      <c r="X1033" s="186"/>
      <c r="Y1033" s="186"/>
      <c r="Z1033" s="186"/>
      <c r="AA1033" s="186"/>
    </row>
    <row r="1034" spans="22:27" x14ac:dyDescent="0.25">
      <c r="V1034" s="231"/>
      <c r="W1034" s="186"/>
      <c r="X1034" s="186"/>
      <c r="Y1034" s="186"/>
      <c r="Z1034" s="186"/>
      <c r="AA1034" s="186"/>
    </row>
    <row r="1035" spans="22:27" x14ac:dyDescent="0.25">
      <c r="V1035" s="231"/>
      <c r="W1035" s="186"/>
      <c r="X1035" s="186"/>
      <c r="Y1035" s="186"/>
      <c r="Z1035" s="186"/>
      <c r="AA1035" s="186"/>
    </row>
    <row r="1036" spans="22:27" x14ac:dyDescent="0.25">
      <c r="V1036" s="231"/>
      <c r="W1036" s="186"/>
      <c r="X1036" s="186"/>
      <c r="Y1036" s="186"/>
      <c r="Z1036" s="186"/>
      <c r="AA1036" s="186"/>
    </row>
    <row r="1037" spans="22:27" x14ac:dyDescent="0.25">
      <c r="V1037" s="231"/>
      <c r="W1037" s="186"/>
      <c r="X1037" s="186"/>
      <c r="Y1037" s="186"/>
      <c r="Z1037" s="186"/>
      <c r="AA1037" s="186"/>
    </row>
    <row r="1038" spans="22:27" x14ac:dyDescent="0.25">
      <c r="V1038" s="231"/>
      <c r="W1038" s="186"/>
      <c r="X1038" s="186"/>
      <c r="Y1038" s="186"/>
      <c r="Z1038" s="186"/>
      <c r="AA1038" s="186"/>
    </row>
    <row r="1039" spans="22:27" x14ac:dyDescent="0.25">
      <c r="V1039" s="231"/>
      <c r="W1039" s="186"/>
      <c r="X1039" s="186"/>
      <c r="Y1039" s="186"/>
      <c r="Z1039" s="186"/>
      <c r="AA1039" s="186"/>
    </row>
    <row r="1040" spans="22:27" x14ac:dyDescent="0.25">
      <c r="V1040" s="231"/>
      <c r="W1040" s="186"/>
      <c r="X1040" s="186"/>
      <c r="Y1040" s="186"/>
      <c r="Z1040" s="186"/>
      <c r="AA1040" s="186"/>
    </row>
    <row r="1041" spans="22:27" x14ac:dyDescent="0.25">
      <c r="V1041" s="231"/>
      <c r="W1041" s="186"/>
      <c r="X1041" s="186"/>
      <c r="Y1041" s="186"/>
      <c r="Z1041" s="186"/>
      <c r="AA1041" s="186"/>
    </row>
    <row r="1042" spans="22:27" x14ac:dyDescent="0.25">
      <c r="V1042" s="231"/>
      <c r="W1042" s="186"/>
      <c r="X1042" s="186"/>
      <c r="Y1042" s="186"/>
      <c r="Z1042" s="186"/>
      <c r="AA1042" s="186"/>
    </row>
    <row r="1043" spans="22:27" x14ac:dyDescent="0.25">
      <c r="V1043" s="231"/>
      <c r="W1043" s="186"/>
      <c r="X1043" s="186"/>
      <c r="Y1043" s="186"/>
      <c r="Z1043" s="186"/>
      <c r="AA1043" s="186"/>
    </row>
    <row r="1044" spans="22:27" x14ac:dyDescent="0.25">
      <c r="V1044" s="231"/>
      <c r="W1044" s="186"/>
      <c r="X1044" s="186"/>
      <c r="Y1044" s="186"/>
      <c r="Z1044" s="186"/>
      <c r="AA1044" s="186"/>
    </row>
    <row r="1045" spans="22:27" x14ac:dyDescent="0.25">
      <c r="V1045" s="231"/>
      <c r="W1045" s="186"/>
      <c r="X1045" s="186"/>
      <c r="Y1045" s="186"/>
      <c r="Z1045" s="186"/>
      <c r="AA1045" s="186"/>
    </row>
    <row r="1046" spans="22:27" x14ac:dyDescent="0.25">
      <c r="V1046" s="231"/>
      <c r="W1046" s="186"/>
      <c r="X1046" s="186"/>
      <c r="Y1046" s="186"/>
      <c r="Z1046" s="186"/>
      <c r="AA1046" s="186"/>
    </row>
    <row r="1047" spans="22:27" x14ac:dyDescent="0.25">
      <c r="V1047" s="231"/>
      <c r="W1047" s="186"/>
      <c r="X1047" s="186"/>
      <c r="Y1047" s="186"/>
      <c r="Z1047" s="186"/>
      <c r="AA1047" s="186"/>
    </row>
    <row r="1048" spans="22:27" x14ac:dyDescent="0.25">
      <c r="V1048" s="231"/>
      <c r="W1048" s="186"/>
      <c r="X1048" s="186"/>
      <c r="Y1048" s="186"/>
      <c r="Z1048" s="186"/>
      <c r="AA1048" s="186"/>
    </row>
    <row r="1049" spans="22:27" x14ac:dyDescent="0.25">
      <c r="V1049" s="231"/>
      <c r="W1049" s="186"/>
      <c r="X1049" s="186"/>
      <c r="Y1049" s="186"/>
      <c r="Z1049" s="186"/>
      <c r="AA1049" s="186"/>
    </row>
    <row r="1050" spans="22:27" x14ac:dyDescent="0.25">
      <c r="V1050" s="231"/>
      <c r="W1050" s="186"/>
      <c r="X1050" s="186"/>
      <c r="Y1050" s="186"/>
      <c r="Z1050" s="186"/>
      <c r="AA1050" s="186"/>
    </row>
    <row r="1051" spans="22:27" x14ac:dyDescent="0.25">
      <c r="V1051" s="231"/>
      <c r="W1051" s="186"/>
      <c r="X1051" s="186"/>
      <c r="Y1051" s="186"/>
      <c r="Z1051" s="186"/>
      <c r="AA1051" s="186"/>
    </row>
    <row r="1052" spans="22:27" x14ac:dyDescent="0.25">
      <c r="V1052" s="231"/>
      <c r="W1052" s="186"/>
      <c r="X1052" s="186"/>
      <c r="Y1052" s="186"/>
      <c r="Z1052" s="186"/>
      <c r="AA1052" s="186"/>
    </row>
    <row r="1053" spans="22:27" x14ac:dyDescent="0.25">
      <c r="V1053" s="231"/>
      <c r="W1053" s="186"/>
      <c r="X1053" s="186"/>
      <c r="Y1053" s="186"/>
      <c r="Z1053" s="186"/>
      <c r="AA1053" s="186"/>
    </row>
    <row r="1054" spans="22:27" x14ac:dyDescent="0.25">
      <c r="V1054" s="231"/>
      <c r="W1054" s="186"/>
      <c r="X1054" s="186"/>
      <c r="Y1054" s="186"/>
      <c r="Z1054" s="186"/>
      <c r="AA1054" s="186"/>
    </row>
    <row r="1055" spans="22:27" x14ac:dyDescent="0.25">
      <c r="V1055" s="231"/>
      <c r="W1055" s="186"/>
      <c r="X1055" s="186"/>
      <c r="Y1055" s="186"/>
      <c r="Z1055" s="186"/>
      <c r="AA1055" s="186"/>
    </row>
    <row r="1056" spans="22:27" x14ac:dyDescent="0.25">
      <c r="V1056" s="231"/>
      <c r="W1056" s="186"/>
      <c r="X1056" s="186"/>
      <c r="Y1056" s="186"/>
      <c r="Z1056" s="186"/>
      <c r="AA1056" s="186"/>
    </row>
    <row r="1057" spans="22:27" x14ac:dyDescent="0.25">
      <c r="V1057" s="231"/>
      <c r="W1057" s="186"/>
      <c r="X1057" s="186"/>
      <c r="Y1057" s="186"/>
      <c r="Z1057" s="186"/>
      <c r="AA1057" s="186"/>
    </row>
    <row r="1058" spans="22:27" x14ac:dyDescent="0.25">
      <c r="V1058" s="231"/>
      <c r="W1058" s="186"/>
      <c r="X1058" s="186"/>
      <c r="Y1058" s="186"/>
      <c r="Z1058" s="186"/>
      <c r="AA1058" s="186"/>
    </row>
    <row r="1059" spans="22:27" x14ac:dyDescent="0.25">
      <c r="V1059" s="231"/>
      <c r="W1059" s="186"/>
      <c r="X1059" s="186"/>
      <c r="Y1059" s="186"/>
      <c r="Z1059" s="186"/>
      <c r="AA1059" s="186"/>
    </row>
    <row r="1060" spans="22:27" x14ac:dyDescent="0.25">
      <c r="V1060" s="231"/>
      <c r="W1060" s="186"/>
      <c r="X1060" s="186"/>
      <c r="Y1060" s="186"/>
      <c r="Z1060" s="186"/>
      <c r="AA1060" s="186"/>
    </row>
    <row r="1061" spans="22:27" x14ac:dyDescent="0.25">
      <c r="V1061" s="231"/>
      <c r="W1061" s="186"/>
      <c r="X1061" s="186"/>
      <c r="Y1061" s="186"/>
      <c r="Z1061" s="186"/>
      <c r="AA1061" s="186"/>
    </row>
    <row r="1062" spans="22:27" x14ac:dyDescent="0.25">
      <c r="V1062" s="231"/>
      <c r="W1062" s="186"/>
      <c r="X1062" s="186"/>
      <c r="Y1062" s="186"/>
      <c r="Z1062" s="186"/>
      <c r="AA1062" s="186"/>
    </row>
    <row r="1063" spans="22:27" x14ac:dyDescent="0.25">
      <c r="V1063" s="231"/>
      <c r="W1063" s="186"/>
      <c r="X1063" s="186"/>
      <c r="Y1063" s="186"/>
      <c r="Z1063" s="186"/>
      <c r="AA1063" s="186"/>
    </row>
    <row r="1064" spans="22:27" x14ac:dyDescent="0.25">
      <c r="V1064" s="231"/>
      <c r="W1064" s="186"/>
      <c r="X1064" s="186"/>
      <c r="Y1064" s="186"/>
      <c r="Z1064" s="186"/>
      <c r="AA1064" s="186"/>
    </row>
    <row r="1065" spans="22:27" x14ac:dyDescent="0.25">
      <c r="V1065" s="231"/>
      <c r="W1065" s="186"/>
      <c r="X1065" s="186"/>
      <c r="Y1065" s="186"/>
      <c r="Z1065" s="186"/>
      <c r="AA1065" s="186"/>
    </row>
    <row r="1066" spans="22:27" x14ac:dyDescent="0.25">
      <c r="V1066" s="231"/>
      <c r="W1066" s="186"/>
      <c r="X1066" s="186"/>
      <c r="Y1066" s="186"/>
      <c r="Z1066" s="186"/>
      <c r="AA1066" s="186"/>
    </row>
    <row r="1067" spans="22:27" x14ac:dyDescent="0.25">
      <c r="V1067" s="231"/>
      <c r="W1067" s="186"/>
      <c r="X1067" s="186"/>
      <c r="Y1067" s="186"/>
      <c r="Z1067" s="186"/>
      <c r="AA1067" s="186"/>
    </row>
    <row r="1068" spans="22:27" x14ac:dyDescent="0.25">
      <c r="V1068" s="231"/>
      <c r="W1068" s="186"/>
      <c r="X1068" s="186"/>
      <c r="Y1068" s="186"/>
      <c r="Z1068" s="186"/>
      <c r="AA1068" s="186"/>
    </row>
    <row r="1069" spans="22:27" x14ac:dyDescent="0.25">
      <c r="V1069" s="231"/>
      <c r="W1069" s="186"/>
      <c r="X1069" s="186"/>
      <c r="Y1069" s="186"/>
      <c r="Z1069" s="186"/>
      <c r="AA1069" s="186"/>
    </row>
    <row r="1070" spans="22:27" x14ac:dyDescent="0.25">
      <c r="V1070" s="231"/>
      <c r="W1070" s="186"/>
      <c r="X1070" s="186"/>
      <c r="Y1070" s="186"/>
      <c r="Z1070" s="186"/>
      <c r="AA1070" s="186"/>
    </row>
    <row r="1071" spans="22:27" x14ac:dyDescent="0.25">
      <c r="V1071" s="231"/>
      <c r="W1071" s="186"/>
      <c r="X1071" s="186"/>
      <c r="Y1071" s="186"/>
      <c r="Z1071" s="186"/>
      <c r="AA1071" s="186"/>
    </row>
    <row r="1072" spans="22:27" x14ac:dyDescent="0.25">
      <c r="V1072" s="231"/>
      <c r="W1072" s="186"/>
      <c r="X1072" s="186"/>
      <c r="Y1072" s="186"/>
      <c r="Z1072" s="186"/>
      <c r="AA1072" s="186"/>
    </row>
    <row r="1073" spans="22:27" x14ac:dyDescent="0.25">
      <c r="V1073" s="231"/>
      <c r="W1073" s="186"/>
      <c r="X1073" s="186"/>
      <c r="Y1073" s="186"/>
      <c r="Z1073" s="186"/>
      <c r="AA1073" s="186"/>
    </row>
    <row r="1074" spans="22:27" x14ac:dyDescent="0.25">
      <c r="V1074" s="231"/>
      <c r="W1074" s="186"/>
      <c r="X1074" s="186"/>
      <c r="Y1074" s="186"/>
      <c r="Z1074" s="186"/>
      <c r="AA1074" s="186"/>
    </row>
    <row r="1075" spans="22:27" x14ac:dyDescent="0.25">
      <c r="V1075" s="231"/>
      <c r="W1075" s="186"/>
      <c r="X1075" s="186"/>
      <c r="Y1075" s="186"/>
      <c r="Z1075" s="186"/>
      <c r="AA1075" s="186"/>
    </row>
    <row r="1076" spans="22:27" x14ac:dyDescent="0.25">
      <c r="V1076" s="231"/>
      <c r="W1076" s="186"/>
      <c r="X1076" s="186"/>
      <c r="Y1076" s="186"/>
      <c r="Z1076" s="186"/>
      <c r="AA1076" s="186"/>
    </row>
    <row r="1077" spans="22:27" x14ac:dyDescent="0.25">
      <c r="V1077" s="231"/>
      <c r="W1077" s="186"/>
      <c r="X1077" s="186"/>
      <c r="Y1077" s="186"/>
      <c r="Z1077" s="186"/>
      <c r="AA1077" s="186"/>
    </row>
    <row r="1078" spans="22:27" x14ac:dyDescent="0.25">
      <c r="V1078" s="231"/>
      <c r="W1078" s="186"/>
      <c r="X1078" s="186"/>
      <c r="Y1078" s="186"/>
      <c r="Z1078" s="186"/>
      <c r="AA1078" s="186"/>
    </row>
    <row r="1079" spans="22:27" x14ac:dyDescent="0.25">
      <c r="V1079" s="231"/>
      <c r="W1079" s="186"/>
      <c r="X1079" s="186"/>
      <c r="Y1079" s="186"/>
      <c r="Z1079" s="186"/>
      <c r="AA1079" s="186"/>
    </row>
    <row r="1080" spans="22:27" x14ac:dyDescent="0.25">
      <c r="V1080" s="231"/>
      <c r="W1080" s="186"/>
      <c r="X1080" s="186"/>
      <c r="Y1080" s="186"/>
      <c r="Z1080" s="186"/>
      <c r="AA1080" s="186"/>
    </row>
    <row r="1081" spans="22:27" x14ac:dyDescent="0.25">
      <c r="V1081" s="231"/>
      <c r="W1081" s="186"/>
      <c r="X1081" s="186"/>
      <c r="Y1081" s="186"/>
      <c r="Z1081" s="186"/>
      <c r="AA1081" s="186"/>
    </row>
    <row r="1082" spans="22:27" x14ac:dyDescent="0.25">
      <c r="V1082" s="231"/>
      <c r="W1082" s="186"/>
      <c r="X1082" s="186"/>
      <c r="Y1082" s="186"/>
      <c r="Z1082" s="186"/>
      <c r="AA1082" s="186"/>
    </row>
    <row r="1083" spans="22:27" x14ac:dyDescent="0.25">
      <c r="V1083" s="231"/>
      <c r="W1083" s="186"/>
      <c r="X1083" s="186"/>
      <c r="Y1083" s="186"/>
      <c r="Z1083" s="186"/>
      <c r="AA1083" s="186"/>
    </row>
    <row r="1084" spans="22:27" x14ac:dyDescent="0.25">
      <c r="V1084" s="231"/>
      <c r="W1084" s="186"/>
      <c r="X1084" s="186"/>
      <c r="Y1084" s="186"/>
      <c r="Z1084" s="186"/>
      <c r="AA1084" s="186"/>
    </row>
    <row r="1085" spans="22:27" x14ac:dyDescent="0.25">
      <c r="V1085" s="231"/>
      <c r="W1085" s="186"/>
      <c r="X1085" s="186"/>
      <c r="Y1085" s="186"/>
      <c r="Z1085" s="186"/>
      <c r="AA1085" s="186"/>
    </row>
    <row r="1086" spans="22:27" x14ac:dyDescent="0.25">
      <c r="V1086" s="231"/>
      <c r="W1086" s="186"/>
      <c r="X1086" s="186"/>
      <c r="Y1086" s="186"/>
      <c r="Z1086" s="186"/>
      <c r="AA1086" s="186"/>
    </row>
    <row r="1087" spans="22:27" x14ac:dyDescent="0.25">
      <c r="V1087" s="231"/>
      <c r="W1087" s="186"/>
      <c r="X1087" s="186"/>
      <c r="Y1087" s="186"/>
      <c r="Z1087" s="186"/>
      <c r="AA1087" s="186"/>
    </row>
    <row r="1088" spans="22:27" x14ac:dyDescent="0.25">
      <c r="V1088" s="231"/>
      <c r="W1088" s="186"/>
      <c r="X1088" s="186"/>
      <c r="Y1088" s="186"/>
      <c r="Z1088" s="186"/>
      <c r="AA1088" s="186"/>
    </row>
    <row r="1089" spans="22:27" x14ac:dyDescent="0.25">
      <c r="V1089" s="231"/>
      <c r="W1089" s="186"/>
      <c r="X1089" s="186"/>
      <c r="Y1089" s="186"/>
      <c r="Z1089" s="186"/>
      <c r="AA1089" s="186"/>
    </row>
    <row r="1090" spans="22:27" x14ac:dyDescent="0.25">
      <c r="V1090" s="231"/>
      <c r="W1090" s="186"/>
      <c r="X1090" s="186"/>
      <c r="Y1090" s="186"/>
      <c r="Z1090" s="186"/>
      <c r="AA1090" s="186"/>
    </row>
    <row r="1091" spans="22:27" x14ac:dyDescent="0.25">
      <c r="V1091" s="231"/>
      <c r="W1091" s="186"/>
      <c r="X1091" s="186"/>
      <c r="Y1091" s="186"/>
      <c r="Z1091" s="186"/>
      <c r="AA1091" s="186"/>
    </row>
    <row r="1092" spans="22:27" x14ac:dyDescent="0.25">
      <c r="V1092" s="231"/>
      <c r="W1092" s="186"/>
      <c r="X1092" s="186"/>
      <c r="Y1092" s="186"/>
      <c r="Z1092" s="186"/>
      <c r="AA1092" s="186"/>
    </row>
    <row r="1093" spans="22:27" x14ac:dyDescent="0.25">
      <c r="V1093" s="231"/>
      <c r="W1093" s="186"/>
      <c r="X1093" s="186"/>
      <c r="Y1093" s="186"/>
      <c r="Z1093" s="186"/>
      <c r="AA1093" s="186"/>
    </row>
    <row r="1094" spans="22:27" x14ac:dyDescent="0.25">
      <c r="V1094" s="231"/>
      <c r="W1094" s="186"/>
      <c r="X1094" s="186"/>
      <c r="Y1094" s="186"/>
      <c r="Z1094" s="186"/>
      <c r="AA1094" s="186"/>
    </row>
    <row r="1095" spans="22:27" x14ac:dyDescent="0.25">
      <c r="V1095" s="231"/>
      <c r="W1095" s="186"/>
      <c r="X1095" s="186"/>
      <c r="Y1095" s="186"/>
      <c r="Z1095" s="186"/>
      <c r="AA1095" s="186"/>
    </row>
    <row r="1096" spans="22:27" x14ac:dyDescent="0.25">
      <c r="V1096" s="231"/>
      <c r="W1096" s="186"/>
      <c r="X1096" s="186"/>
      <c r="Y1096" s="186"/>
      <c r="Z1096" s="186"/>
      <c r="AA1096" s="186"/>
    </row>
    <row r="1097" spans="22:27" x14ac:dyDescent="0.25">
      <c r="V1097" s="231"/>
      <c r="W1097" s="186"/>
      <c r="X1097" s="186"/>
      <c r="Y1097" s="186"/>
      <c r="Z1097" s="186"/>
      <c r="AA1097" s="186"/>
    </row>
    <row r="1098" spans="22:27" x14ac:dyDescent="0.25">
      <c r="V1098" s="231"/>
      <c r="W1098" s="186"/>
      <c r="X1098" s="186"/>
      <c r="Y1098" s="186"/>
      <c r="Z1098" s="186"/>
      <c r="AA1098" s="186"/>
    </row>
    <row r="1099" spans="22:27" x14ac:dyDescent="0.25">
      <c r="V1099" s="231"/>
      <c r="W1099" s="186"/>
      <c r="X1099" s="186"/>
      <c r="Y1099" s="186"/>
      <c r="Z1099" s="186"/>
      <c r="AA1099" s="186"/>
    </row>
    <row r="1100" spans="22:27" x14ac:dyDescent="0.25">
      <c r="V1100" s="231"/>
      <c r="W1100" s="186"/>
      <c r="X1100" s="186"/>
      <c r="Y1100" s="186"/>
      <c r="Z1100" s="186"/>
      <c r="AA1100" s="186"/>
    </row>
    <row r="1101" spans="22:27" x14ac:dyDescent="0.25">
      <c r="V1101" s="231"/>
      <c r="W1101" s="186"/>
      <c r="X1101" s="186"/>
      <c r="Y1101" s="186"/>
      <c r="Z1101" s="186"/>
      <c r="AA1101" s="186"/>
    </row>
    <row r="1102" spans="22:27" x14ac:dyDescent="0.25">
      <c r="V1102" s="231"/>
      <c r="W1102" s="186"/>
      <c r="X1102" s="186"/>
      <c r="Y1102" s="186"/>
      <c r="Z1102" s="186"/>
      <c r="AA1102" s="186"/>
    </row>
    <row r="1103" spans="22:27" x14ac:dyDescent="0.25">
      <c r="V1103" s="231"/>
      <c r="W1103" s="186"/>
      <c r="X1103" s="186"/>
      <c r="Y1103" s="186"/>
      <c r="Z1103" s="186"/>
      <c r="AA1103" s="186"/>
    </row>
    <row r="1104" spans="22:27" x14ac:dyDescent="0.25">
      <c r="V1104" s="231"/>
      <c r="W1104" s="186"/>
      <c r="X1104" s="186"/>
      <c r="Y1104" s="186"/>
      <c r="Z1104" s="186"/>
      <c r="AA1104" s="186"/>
    </row>
    <row r="1105" spans="22:27" x14ac:dyDescent="0.25">
      <c r="V1105" s="231"/>
      <c r="W1105" s="186"/>
      <c r="X1105" s="186"/>
      <c r="Y1105" s="186"/>
      <c r="Z1105" s="186"/>
      <c r="AA1105" s="186"/>
    </row>
    <row r="1106" spans="22:27" x14ac:dyDescent="0.25">
      <c r="V1106" s="231"/>
      <c r="W1106" s="186"/>
      <c r="X1106" s="186"/>
      <c r="Y1106" s="186"/>
      <c r="Z1106" s="186"/>
      <c r="AA1106" s="186"/>
    </row>
    <row r="1107" spans="22:27" x14ac:dyDescent="0.25">
      <c r="V1107" s="231"/>
      <c r="W1107" s="186"/>
      <c r="X1107" s="186"/>
      <c r="Y1107" s="186"/>
      <c r="Z1107" s="186"/>
      <c r="AA1107" s="186"/>
    </row>
    <row r="1108" spans="22:27" x14ac:dyDescent="0.25">
      <c r="V1108" s="231"/>
      <c r="W1108" s="186"/>
      <c r="X1108" s="186"/>
      <c r="Y1108" s="186"/>
      <c r="Z1108" s="186"/>
      <c r="AA1108" s="186"/>
    </row>
    <row r="1109" spans="22:27" x14ac:dyDescent="0.25">
      <c r="V1109" s="231"/>
      <c r="W1109" s="186"/>
      <c r="X1109" s="186"/>
      <c r="Y1109" s="186"/>
      <c r="Z1109" s="186"/>
      <c r="AA1109" s="186"/>
    </row>
    <row r="1110" spans="22:27" x14ac:dyDescent="0.25">
      <c r="V1110" s="231"/>
      <c r="W1110" s="186"/>
      <c r="X1110" s="186"/>
      <c r="Y1110" s="186"/>
      <c r="Z1110" s="186"/>
      <c r="AA1110" s="186"/>
    </row>
    <row r="1111" spans="22:27" x14ac:dyDescent="0.25">
      <c r="V1111" s="231"/>
      <c r="W1111" s="186"/>
      <c r="X1111" s="186"/>
      <c r="Y1111" s="186"/>
      <c r="Z1111" s="186"/>
      <c r="AA1111" s="186"/>
    </row>
    <row r="1112" spans="22:27" x14ac:dyDescent="0.25">
      <c r="V1112" s="231"/>
      <c r="W1112" s="186"/>
      <c r="X1112" s="186"/>
      <c r="Y1112" s="186"/>
      <c r="Z1112" s="186"/>
      <c r="AA1112" s="186"/>
    </row>
    <row r="1113" spans="22:27" x14ac:dyDescent="0.25">
      <c r="V1113" s="231"/>
      <c r="W1113" s="186"/>
      <c r="X1113" s="186"/>
      <c r="Y1113" s="186"/>
      <c r="Z1113" s="186"/>
      <c r="AA1113" s="186"/>
    </row>
    <row r="1114" spans="22:27" x14ac:dyDescent="0.25">
      <c r="V1114" s="231"/>
      <c r="W1114" s="186"/>
      <c r="X1114" s="186"/>
      <c r="Y1114" s="186"/>
      <c r="Z1114" s="186"/>
      <c r="AA1114" s="186"/>
    </row>
    <row r="1115" spans="22:27" x14ac:dyDescent="0.25">
      <c r="V1115" s="231"/>
      <c r="W1115" s="186"/>
      <c r="X1115" s="186"/>
      <c r="Y1115" s="186"/>
      <c r="Z1115" s="186"/>
      <c r="AA1115" s="186"/>
    </row>
    <row r="1116" spans="22:27" x14ac:dyDescent="0.25">
      <c r="V1116" s="231"/>
      <c r="W1116" s="186"/>
      <c r="X1116" s="186"/>
      <c r="Y1116" s="186"/>
      <c r="Z1116" s="186"/>
      <c r="AA1116" s="186"/>
    </row>
    <row r="1117" spans="22:27" x14ac:dyDescent="0.25">
      <c r="V1117" s="231"/>
      <c r="W1117" s="186"/>
      <c r="X1117" s="186"/>
      <c r="Y1117" s="186"/>
      <c r="Z1117" s="186"/>
      <c r="AA1117" s="186"/>
    </row>
    <row r="1118" spans="22:27" x14ac:dyDescent="0.25">
      <c r="V1118" s="231"/>
      <c r="W1118" s="186"/>
      <c r="X1118" s="186"/>
      <c r="Y1118" s="186"/>
      <c r="Z1118" s="186"/>
      <c r="AA1118" s="186"/>
    </row>
    <row r="1119" spans="22:27" x14ac:dyDescent="0.25">
      <c r="V1119" s="231"/>
      <c r="W1119" s="186"/>
      <c r="X1119" s="186"/>
      <c r="Y1119" s="186"/>
      <c r="Z1119" s="186"/>
      <c r="AA1119" s="186"/>
    </row>
    <row r="1120" spans="22:27" x14ac:dyDescent="0.25">
      <c r="V1120" s="231"/>
      <c r="W1120" s="186"/>
      <c r="X1120" s="186"/>
      <c r="Y1120" s="186"/>
      <c r="Z1120" s="186"/>
      <c r="AA1120" s="186"/>
    </row>
    <row r="1121" spans="22:27" x14ac:dyDescent="0.25">
      <c r="V1121" s="231"/>
      <c r="W1121" s="186"/>
      <c r="X1121" s="186"/>
      <c r="Y1121" s="186"/>
      <c r="Z1121" s="186"/>
      <c r="AA1121" s="186"/>
    </row>
    <row r="1122" spans="22:27" x14ac:dyDescent="0.25">
      <c r="V1122" s="231"/>
      <c r="W1122" s="186"/>
      <c r="X1122" s="186"/>
      <c r="Y1122" s="186"/>
      <c r="Z1122" s="186"/>
      <c r="AA1122" s="186"/>
    </row>
    <row r="1123" spans="22:27" x14ac:dyDescent="0.25">
      <c r="V1123" s="231"/>
      <c r="W1123" s="186"/>
      <c r="X1123" s="186"/>
      <c r="Y1123" s="186"/>
      <c r="Z1123" s="186"/>
      <c r="AA1123" s="186"/>
    </row>
    <row r="1124" spans="22:27" x14ac:dyDescent="0.25">
      <c r="V1124" s="231"/>
      <c r="W1124" s="186"/>
      <c r="X1124" s="186"/>
      <c r="Y1124" s="186"/>
      <c r="Z1124" s="186"/>
      <c r="AA1124" s="186"/>
    </row>
    <row r="1125" spans="22:27" x14ac:dyDescent="0.25">
      <c r="V1125" s="231"/>
      <c r="W1125" s="186"/>
      <c r="X1125" s="186"/>
      <c r="Y1125" s="186"/>
      <c r="Z1125" s="186"/>
      <c r="AA1125" s="186"/>
    </row>
    <row r="1126" spans="22:27" x14ac:dyDescent="0.25">
      <c r="V1126" s="231"/>
      <c r="W1126" s="186"/>
      <c r="X1126" s="186"/>
      <c r="Y1126" s="186"/>
      <c r="Z1126" s="186"/>
      <c r="AA1126" s="186"/>
    </row>
    <row r="1127" spans="22:27" x14ac:dyDescent="0.25">
      <c r="V1127" s="231"/>
      <c r="W1127" s="186"/>
      <c r="X1127" s="186"/>
      <c r="Y1127" s="186"/>
      <c r="Z1127" s="186"/>
      <c r="AA1127" s="186"/>
    </row>
    <row r="1128" spans="22:27" x14ac:dyDescent="0.25">
      <c r="V1128" s="231"/>
      <c r="W1128" s="186"/>
      <c r="X1128" s="186"/>
      <c r="Y1128" s="186"/>
      <c r="Z1128" s="186"/>
      <c r="AA1128" s="186"/>
    </row>
    <row r="1129" spans="22:27" x14ac:dyDescent="0.25">
      <c r="V1129" s="231"/>
      <c r="W1129" s="186"/>
      <c r="X1129" s="186"/>
      <c r="Y1129" s="186"/>
      <c r="Z1129" s="186"/>
      <c r="AA1129" s="186"/>
    </row>
    <row r="1130" spans="22:27" x14ac:dyDescent="0.25">
      <c r="V1130" s="231"/>
      <c r="W1130" s="186"/>
      <c r="X1130" s="186"/>
      <c r="Y1130" s="186"/>
      <c r="Z1130" s="186"/>
      <c r="AA1130" s="186"/>
    </row>
    <row r="1131" spans="22:27" x14ac:dyDescent="0.25">
      <c r="V1131" s="231"/>
      <c r="W1131" s="186"/>
      <c r="X1131" s="186"/>
      <c r="Y1131" s="186"/>
      <c r="Z1131" s="186"/>
      <c r="AA1131" s="186"/>
    </row>
    <row r="1132" spans="22:27" x14ac:dyDescent="0.25">
      <c r="V1132" s="231"/>
      <c r="W1132" s="186"/>
      <c r="X1132" s="186"/>
      <c r="Y1132" s="186"/>
      <c r="Z1132" s="186"/>
      <c r="AA1132" s="186"/>
    </row>
    <row r="1133" spans="22:27" x14ac:dyDescent="0.25">
      <c r="V1133" s="231"/>
      <c r="W1133" s="186"/>
      <c r="X1133" s="186"/>
      <c r="Y1133" s="186"/>
      <c r="Z1133" s="186"/>
      <c r="AA1133" s="186"/>
    </row>
    <row r="1134" spans="22:27" x14ac:dyDescent="0.25">
      <c r="V1134" s="231"/>
      <c r="W1134" s="186"/>
      <c r="X1134" s="186"/>
      <c r="Y1134" s="186"/>
      <c r="Z1134" s="186"/>
      <c r="AA1134" s="186"/>
    </row>
    <row r="1135" spans="22:27" x14ac:dyDescent="0.25">
      <c r="V1135" s="231"/>
      <c r="W1135" s="186"/>
      <c r="X1135" s="186"/>
      <c r="Y1135" s="186"/>
      <c r="Z1135" s="186"/>
      <c r="AA1135" s="186"/>
    </row>
    <row r="1136" spans="22:27" x14ac:dyDescent="0.25">
      <c r="V1136" s="231"/>
      <c r="W1136" s="186"/>
      <c r="X1136" s="186"/>
      <c r="Y1136" s="186"/>
      <c r="Z1136" s="186"/>
      <c r="AA1136" s="186"/>
    </row>
    <row r="1137" spans="22:27" x14ac:dyDescent="0.25">
      <c r="V1137" s="231"/>
      <c r="W1137" s="186"/>
      <c r="X1137" s="186"/>
      <c r="Y1137" s="186"/>
      <c r="Z1137" s="186"/>
      <c r="AA1137" s="186"/>
    </row>
    <row r="1138" spans="22:27" x14ac:dyDescent="0.25">
      <c r="V1138" s="231"/>
      <c r="W1138" s="186"/>
      <c r="X1138" s="186"/>
      <c r="Y1138" s="186"/>
      <c r="Z1138" s="186"/>
      <c r="AA1138" s="186"/>
    </row>
    <row r="1139" spans="22:27" x14ac:dyDescent="0.25">
      <c r="V1139" s="231"/>
      <c r="W1139" s="186"/>
      <c r="X1139" s="186"/>
      <c r="Y1139" s="186"/>
      <c r="Z1139" s="186"/>
      <c r="AA1139" s="186"/>
    </row>
    <row r="1140" spans="22:27" x14ac:dyDescent="0.25">
      <c r="V1140" s="231"/>
      <c r="W1140" s="186"/>
      <c r="X1140" s="186"/>
      <c r="Y1140" s="186"/>
      <c r="Z1140" s="186"/>
      <c r="AA1140" s="186"/>
    </row>
    <row r="1141" spans="22:27" x14ac:dyDescent="0.25">
      <c r="V1141" s="231"/>
      <c r="W1141" s="186"/>
      <c r="X1141" s="186"/>
      <c r="Y1141" s="186"/>
      <c r="Z1141" s="186"/>
      <c r="AA1141" s="186"/>
    </row>
    <row r="1142" spans="22:27" x14ac:dyDescent="0.25">
      <c r="V1142" s="231"/>
      <c r="W1142" s="186"/>
      <c r="X1142" s="186"/>
      <c r="Y1142" s="186"/>
      <c r="Z1142" s="186"/>
      <c r="AA1142" s="186"/>
    </row>
    <row r="1143" spans="22:27" x14ac:dyDescent="0.25">
      <c r="V1143" s="231"/>
      <c r="W1143" s="186"/>
      <c r="X1143" s="186"/>
      <c r="Y1143" s="186"/>
      <c r="Z1143" s="186"/>
      <c r="AA1143" s="186"/>
    </row>
    <row r="1144" spans="22:27" x14ac:dyDescent="0.25">
      <c r="V1144" s="231"/>
      <c r="W1144" s="186"/>
      <c r="X1144" s="186"/>
      <c r="Y1144" s="186"/>
      <c r="Z1144" s="186"/>
      <c r="AA1144" s="186"/>
    </row>
    <row r="1145" spans="22:27" x14ac:dyDescent="0.25">
      <c r="V1145" s="231"/>
      <c r="W1145" s="186"/>
      <c r="X1145" s="186"/>
      <c r="Y1145" s="186"/>
      <c r="Z1145" s="186"/>
      <c r="AA1145" s="186"/>
    </row>
    <row r="1146" spans="22:27" x14ac:dyDescent="0.25">
      <c r="V1146" s="231"/>
      <c r="W1146" s="186"/>
      <c r="X1146" s="186"/>
      <c r="Y1146" s="186"/>
      <c r="Z1146" s="186"/>
      <c r="AA1146" s="186"/>
    </row>
    <row r="1147" spans="22:27" x14ac:dyDescent="0.25">
      <c r="V1147" s="231"/>
      <c r="W1147" s="186"/>
      <c r="X1147" s="186"/>
      <c r="Y1147" s="186"/>
      <c r="Z1147" s="186"/>
      <c r="AA1147" s="186"/>
    </row>
    <row r="1148" spans="22:27" x14ac:dyDescent="0.25">
      <c r="V1148" s="231"/>
      <c r="W1148" s="186"/>
      <c r="X1148" s="186"/>
      <c r="Y1148" s="186"/>
      <c r="Z1148" s="186"/>
      <c r="AA1148" s="186"/>
    </row>
    <row r="1149" spans="22:27" x14ac:dyDescent="0.25">
      <c r="V1149" s="231"/>
      <c r="W1149" s="186"/>
      <c r="X1149" s="186"/>
      <c r="Y1149" s="186"/>
      <c r="Z1149" s="186"/>
      <c r="AA1149" s="186"/>
    </row>
    <row r="1150" spans="22:27" x14ac:dyDescent="0.25">
      <c r="V1150" s="231"/>
      <c r="W1150" s="186"/>
      <c r="X1150" s="186"/>
      <c r="Y1150" s="186"/>
      <c r="Z1150" s="186"/>
      <c r="AA1150" s="186"/>
    </row>
    <row r="1151" spans="22:27" x14ac:dyDescent="0.25">
      <c r="V1151" s="231"/>
      <c r="W1151" s="186"/>
      <c r="X1151" s="186"/>
      <c r="Y1151" s="186"/>
      <c r="Z1151" s="186"/>
      <c r="AA1151" s="186"/>
    </row>
    <row r="1152" spans="22:27" x14ac:dyDescent="0.25">
      <c r="V1152" s="231"/>
      <c r="W1152" s="186"/>
      <c r="X1152" s="186"/>
      <c r="Y1152" s="186"/>
      <c r="Z1152" s="186"/>
      <c r="AA1152" s="186"/>
    </row>
    <row r="1153" spans="22:27" x14ac:dyDescent="0.25">
      <c r="V1153" s="231"/>
      <c r="W1153" s="186"/>
      <c r="X1153" s="186"/>
      <c r="Y1153" s="186"/>
      <c r="Z1153" s="186"/>
      <c r="AA1153" s="186"/>
    </row>
    <row r="1154" spans="22:27" x14ac:dyDescent="0.25">
      <c r="V1154" s="231"/>
      <c r="W1154" s="186"/>
      <c r="X1154" s="186"/>
      <c r="Y1154" s="186"/>
      <c r="Z1154" s="186"/>
      <c r="AA1154" s="186"/>
    </row>
    <row r="1155" spans="22:27" x14ac:dyDescent="0.25">
      <c r="V1155" s="231"/>
      <c r="W1155" s="186"/>
      <c r="X1155" s="186"/>
      <c r="Y1155" s="186"/>
      <c r="Z1155" s="186"/>
      <c r="AA1155" s="186"/>
    </row>
    <row r="1156" spans="22:27" x14ac:dyDescent="0.25">
      <c r="V1156" s="231"/>
      <c r="W1156" s="186"/>
      <c r="X1156" s="186"/>
      <c r="Y1156" s="186"/>
      <c r="Z1156" s="186"/>
      <c r="AA1156" s="186"/>
    </row>
    <row r="1157" spans="22:27" x14ac:dyDescent="0.25">
      <c r="V1157" s="231"/>
      <c r="W1157" s="186"/>
      <c r="X1157" s="186"/>
      <c r="Y1157" s="186"/>
      <c r="Z1157" s="186"/>
      <c r="AA1157" s="186"/>
    </row>
    <row r="1158" spans="22:27" x14ac:dyDescent="0.25">
      <c r="V1158" s="231"/>
      <c r="W1158" s="186"/>
      <c r="X1158" s="186"/>
      <c r="Y1158" s="186"/>
      <c r="Z1158" s="186"/>
      <c r="AA1158" s="186"/>
    </row>
    <row r="1159" spans="22:27" x14ac:dyDescent="0.25">
      <c r="V1159" s="231"/>
      <c r="W1159" s="186"/>
      <c r="X1159" s="186"/>
      <c r="Y1159" s="186"/>
      <c r="Z1159" s="186"/>
      <c r="AA1159" s="186"/>
    </row>
    <row r="1160" spans="22:27" x14ac:dyDescent="0.25">
      <c r="V1160" s="231"/>
      <c r="W1160" s="186"/>
      <c r="X1160" s="186"/>
      <c r="Y1160" s="186"/>
      <c r="Z1160" s="186"/>
      <c r="AA1160" s="186"/>
    </row>
    <row r="1161" spans="22:27" x14ac:dyDescent="0.25">
      <c r="V1161" s="231"/>
      <c r="W1161" s="186"/>
      <c r="X1161" s="186"/>
      <c r="Y1161" s="186"/>
      <c r="Z1161" s="186"/>
      <c r="AA1161" s="186"/>
    </row>
    <row r="1162" spans="22:27" x14ac:dyDescent="0.25">
      <c r="V1162" s="231"/>
      <c r="W1162" s="186"/>
      <c r="X1162" s="186"/>
      <c r="Y1162" s="186"/>
      <c r="Z1162" s="186"/>
      <c r="AA1162" s="186"/>
    </row>
    <row r="1163" spans="22:27" x14ac:dyDescent="0.25">
      <c r="V1163" s="231"/>
      <c r="W1163" s="186"/>
      <c r="X1163" s="186"/>
      <c r="Y1163" s="186"/>
      <c r="Z1163" s="186"/>
      <c r="AA1163" s="186"/>
    </row>
    <row r="1164" spans="22:27" x14ac:dyDescent="0.25">
      <c r="V1164" s="231"/>
      <c r="W1164" s="186"/>
      <c r="X1164" s="186"/>
      <c r="Y1164" s="186"/>
      <c r="Z1164" s="186"/>
      <c r="AA1164" s="186"/>
    </row>
    <row r="1165" spans="22:27" x14ac:dyDescent="0.25">
      <c r="V1165" s="231"/>
      <c r="W1165" s="186"/>
      <c r="X1165" s="186"/>
      <c r="Y1165" s="186"/>
      <c r="Z1165" s="186"/>
      <c r="AA1165" s="186"/>
    </row>
    <row r="1166" spans="22:27" x14ac:dyDescent="0.25">
      <c r="V1166" s="231"/>
      <c r="W1166" s="186"/>
      <c r="X1166" s="186"/>
      <c r="Y1166" s="186"/>
      <c r="Z1166" s="186"/>
      <c r="AA1166" s="186"/>
    </row>
    <row r="1167" spans="22:27" x14ac:dyDescent="0.25">
      <c r="V1167" s="231"/>
      <c r="W1167" s="186"/>
      <c r="X1167" s="186"/>
      <c r="Y1167" s="186"/>
      <c r="Z1167" s="186"/>
      <c r="AA1167" s="186"/>
    </row>
    <row r="1168" spans="22:27" x14ac:dyDescent="0.25">
      <c r="V1168" s="231"/>
      <c r="W1168" s="186"/>
      <c r="X1168" s="186"/>
      <c r="Y1168" s="186"/>
      <c r="Z1168" s="186"/>
      <c r="AA1168" s="186"/>
    </row>
    <row r="1169" spans="22:27" x14ac:dyDescent="0.25">
      <c r="V1169" s="231"/>
      <c r="W1169" s="186"/>
      <c r="X1169" s="186"/>
      <c r="Y1169" s="186"/>
      <c r="Z1169" s="186"/>
      <c r="AA1169" s="186"/>
    </row>
    <row r="1170" spans="22:27" x14ac:dyDescent="0.25">
      <c r="V1170" s="231"/>
      <c r="W1170" s="186"/>
      <c r="X1170" s="186"/>
      <c r="Y1170" s="186"/>
      <c r="Z1170" s="186"/>
      <c r="AA1170" s="186"/>
    </row>
    <row r="1171" spans="22:27" x14ac:dyDescent="0.25">
      <c r="V1171" s="231"/>
      <c r="W1171" s="186"/>
      <c r="X1171" s="186"/>
      <c r="Y1171" s="186"/>
      <c r="Z1171" s="186"/>
      <c r="AA1171" s="186"/>
    </row>
    <row r="1172" spans="22:27" x14ac:dyDescent="0.25">
      <c r="V1172" s="231"/>
      <c r="W1172" s="186"/>
      <c r="X1172" s="186"/>
      <c r="Y1172" s="186"/>
      <c r="Z1172" s="186"/>
      <c r="AA1172" s="186"/>
    </row>
    <row r="1173" spans="22:27" x14ac:dyDescent="0.25">
      <c r="V1173" s="231"/>
      <c r="W1173" s="186"/>
      <c r="X1173" s="186"/>
      <c r="Y1173" s="186"/>
      <c r="Z1173" s="186"/>
      <c r="AA1173" s="186"/>
    </row>
    <row r="1174" spans="22:27" x14ac:dyDescent="0.25">
      <c r="V1174" s="231"/>
      <c r="W1174" s="186"/>
      <c r="X1174" s="186"/>
      <c r="Y1174" s="186"/>
      <c r="Z1174" s="186"/>
      <c r="AA1174" s="186"/>
    </row>
    <row r="1175" spans="22:27" x14ac:dyDescent="0.25">
      <c r="V1175" s="231"/>
      <c r="W1175" s="186"/>
      <c r="X1175" s="186"/>
      <c r="Y1175" s="186"/>
      <c r="Z1175" s="186"/>
      <c r="AA1175" s="186"/>
    </row>
    <row r="1176" spans="22:27" x14ac:dyDescent="0.25">
      <c r="V1176" s="231"/>
      <c r="W1176" s="186"/>
      <c r="X1176" s="186"/>
      <c r="Y1176" s="186"/>
      <c r="Z1176" s="186"/>
      <c r="AA1176" s="186"/>
    </row>
    <row r="1177" spans="22:27" x14ac:dyDescent="0.25">
      <c r="V1177" s="231"/>
      <c r="W1177" s="186"/>
      <c r="X1177" s="186"/>
      <c r="Y1177" s="186"/>
      <c r="Z1177" s="186"/>
      <c r="AA1177" s="186"/>
    </row>
    <row r="1178" spans="22:27" x14ac:dyDescent="0.25">
      <c r="V1178" s="231"/>
      <c r="W1178" s="186"/>
      <c r="X1178" s="186"/>
      <c r="Y1178" s="186"/>
      <c r="Z1178" s="186"/>
      <c r="AA1178" s="186"/>
    </row>
    <row r="1179" spans="22:27" x14ac:dyDescent="0.25">
      <c r="V1179" s="231"/>
      <c r="W1179" s="186"/>
      <c r="X1179" s="186"/>
      <c r="Y1179" s="186"/>
      <c r="Z1179" s="186"/>
      <c r="AA1179" s="186"/>
    </row>
    <row r="1180" spans="22:27" x14ac:dyDescent="0.25">
      <c r="V1180" s="231"/>
      <c r="W1180" s="186"/>
      <c r="X1180" s="186"/>
      <c r="Y1180" s="186"/>
      <c r="Z1180" s="186"/>
      <c r="AA1180" s="186"/>
    </row>
    <row r="1181" spans="22:27" x14ac:dyDescent="0.25">
      <c r="V1181" s="231"/>
      <c r="W1181" s="186"/>
      <c r="X1181" s="186"/>
      <c r="Y1181" s="186"/>
      <c r="Z1181" s="186"/>
      <c r="AA1181" s="186"/>
    </row>
    <row r="1182" spans="22:27" x14ac:dyDescent="0.25">
      <c r="V1182" s="231"/>
      <c r="W1182" s="186"/>
      <c r="X1182" s="186"/>
      <c r="Y1182" s="186"/>
      <c r="Z1182" s="186"/>
      <c r="AA1182" s="186"/>
    </row>
    <row r="1183" spans="22:27" x14ac:dyDescent="0.25">
      <c r="V1183" s="231"/>
      <c r="W1183" s="186"/>
      <c r="X1183" s="186"/>
      <c r="Y1183" s="186"/>
      <c r="Z1183" s="186"/>
      <c r="AA1183" s="186"/>
    </row>
    <row r="1184" spans="22:27" x14ac:dyDescent="0.25">
      <c r="V1184" s="231"/>
      <c r="W1184" s="186"/>
      <c r="X1184" s="186"/>
      <c r="Y1184" s="186"/>
      <c r="Z1184" s="186"/>
      <c r="AA1184" s="186"/>
    </row>
    <row r="1185" spans="22:27" x14ac:dyDescent="0.25">
      <c r="V1185" s="231"/>
      <c r="W1185" s="186"/>
      <c r="X1185" s="186"/>
      <c r="Y1185" s="186"/>
      <c r="Z1185" s="186"/>
      <c r="AA1185" s="186"/>
    </row>
    <row r="1186" spans="22:27" x14ac:dyDescent="0.25">
      <c r="V1186" s="231"/>
      <c r="W1186" s="186"/>
      <c r="X1186" s="186"/>
      <c r="Y1186" s="186"/>
      <c r="Z1186" s="186"/>
      <c r="AA1186" s="186"/>
    </row>
    <row r="1187" spans="22:27" x14ac:dyDescent="0.25">
      <c r="V1187" s="231"/>
      <c r="W1187" s="186"/>
      <c r="X1187" s="186"/>
      <c r="Y1187" s="186"/>
      <c r="Z1187" s="186"/>
      <c r="AA1187" s="186"/>
    </row>
    <row r="1188" spans="22:27" x14ac:dyDescent="0.25">
      <c r="V1188" s="231"/>
      <c r="W1188" s="186"/>
      <c r="X1188" s="186"/>
      <c r="Y1188" s="186"/>
      <c r="Z1188" s="186"/>
      <c r="AA1188" s="186"/>
    </row>
    <row r="1189" spans="22:27" x14ac:dyDescent="0.25">
      <c r="V1189" s="231"/>
      <c r="W1189" s="186"/>
      <c r="X1189" s="186"/>
      <c r="Y1189" s="186"/>
      <c r="Z1189" s="186"/>
      <c r="AA1189" s="186"/>
    </row>
    <row r="1190" spans="22:27" x14ac:dyDescent="0.25">
      <c r="V1190" s="231"/>
      <c r="W1190" s="186"/>
      <c r="X1190" s="186"/>
      <c r="Y1190" s="186"/>
      <c r="Z1190" s="186"/>
      <c r="AA1190" s="186"/>
    </row>
    <row r="1191" spans="22:27" x14ac:dyDescent="0.25">
      <c r="V1191" s="231"/>
      <c r="W1191" s="186"/>
      <c r="X1191" s="186"/>
      <c r="Y1191" s="186"/>
      <c r="Z1191" s="186"/>
      <c r="AA1191" s="186"/>
    </row>
    <row r="1192" spans="22:27" x14ac:dyDescent="0.25">
      <c r="V1192" s="231"/>
      <c r="W1192" s="186"/>
      <c r="X1192" s="186"/>
      <c r="Y1192" s="186"/>
      <c r="Z1192" s="186"/>
      <c r="AA1192" s="186"/>
    </row>
    <row r="1193" spans="22:27" x14ac:dyDescent="0.25">
      <c r="V1193" s="231"/>
      <c r="W1193" s="186"/>
      <c r="X1193" s="186"/>
      <c r="Y1193" s="186"/>
      <c r="Z1193" s="186"/>
      <c r="AA1193" s="186"/>
    </row>
    <row r="1194" spans="22:27" x14ac:dyDescent="0.25">
      <c r="V1194" s="231"/>
      <c r="W1194" s="186"/>
      <c r="X1194" s="186"/>
      <c r="Y1194" s="186"/>
      <c r="Z1194" s="186"/>
      <c r="AA1194" s="186"/>
    </row>
    <row r="1195" spans="22:27" x14ac:dyDescent="0.25">
      <c r="V1195" s="231"/>
      <c r="W1195" s="186"/>
      <c r="X1195" s="186"/>
      <c r="Y1195" s="186"/>
      <c r="Z1195" s="186"/>
      <c r="AA1195" s="186"/>
    </row>
    <row r="1196" spans="22:27" x14ac:dyDescent="0.25">
      <c r="V1196" s="231"/>
      <c r="W1196" s="186"/>
      <c r="X1196" s="186"/>
      <c r="Y1196" s="186"/>
      <c r="Z1196" s="186"/>
      <c r="AA1196" s="186"/>
    </row>
    <row r="1197" spans="22:27" x14ac:dyDescent="0.25">
      <c r="V1197" s="231"/>
      <c r="W1197" s="186"/>
      <c r="X1197" s="186"/>
      <c r="Y1197" s="186"/>
      <c r="Z1197" s="186"/>
      <c r="AA1197" s="186"/>
    </row>
    <row r="1198" spans="22:27" x14ac:dyDescent="0.25">
      <c r="V1198" s="231"/>
      <c r="W1198" s="186"/>
      <c r="X1198" s="186"/>
      <c r="Y1198" s="186"/>
      <c r="Z1198" s="186"/>
      <c r="AA1198" s="186"/>
    </row>
    <row r="1199" spans="22:27" x14ac:dyDescent="0.25">
      <c r="V1199" s="231"/>
      <c r="W1199" s="186"/>
      <c r="X1199" s="186"/>
      <c r="Y1199" s="186"/>
      <c r="Z1199" s="186"/>
      <c r="AA1199" s="186"/>
    </row>
    <row r="1200" spans="22:27" x14ac:dyDescent="0.25">
      <c r="V1200" s="231"/>
      <c r="W1200" s="186"/>
      <c r="X1200" s="186"/>
      <c r="Y1200" s="186"/>
      <c r="Z1200" s="186"/>
      <c r="AA1200" s="186"/>
    </row>
    <row r="1201" spans="22:27" x14ac:dyDescent="0.25">
      <c r="V1201" s="231"/>
      <c r="W1201" s="186"/>
      <c r="X1201" s="186"/>
      <c r="Y1201" s="186"/>
      <c r="Z1201" s="186"/>
      <c r="AA1201" s="186"/>
    </row>
    <row r="1202" spans="22:27" x14ac:dyDescent="0.25">
      <c r="V1202" s="231"/>
      <c r="W1202" s="186"/>
      <c r="X1202" s="186"/>
      <c r="Y1202" s="186"/>
      <c r="Z1202" s="186"/>
      <c r="AA1202" s="186"/>
    </row>
    <row r="1203" spans="22:27" x14ac:dyDescent="0.25">
      <c r="V1203" s="231"/>
      <c r="W1203" s="186"/>
      <c r="X1203" s="186"/>
      <c r="Y1203" s="186"/>
      <c r="Z1203" s="186"/>
      <c r="AA1203" s="186"/>
    </row>
    <row r="1204" spans="22:27" x14ac:dyDescent="0.25">
      <c r="V1204" s="231"/>
      <c r="W1204" s="186"/>
      <c r="X1204" s="186"/>
      <c r="Y1204" s="186"/>
      <c r="Z1204" s="186"/>
      <c r="AA1204" s="186"/>
    </row>
    <row r="1205" spans="22:27" x14ac:dyDescent="0.25">
      <c r="V1205" s="231"/>
      <c r="W1205" s="186"/>
      <c r="X1205" s="186"/>
      <c r="Y1205" s="186"/>
      <c r="Z1205" s="186"/>
      <c r="AA1205" s="186"/>
    </row>
    <row r="1206" spans="22:27" x14ac:dyDescent="0.25">
      <c r="V1206" s="231"/>
      <c r="W1206" s="186"/>
      <c r="X1206" s="186"/>
      <c r="Y1206" s="186"/>
      <c r="Z1206" s="186"/>
      <c r="AA1206" s="186"/>
    </row>
    <row r="1207" spans="22:27" x14ac:dyDescent="0.25">
      <c r="V1207" s="231"/>
      <c r="W1207" s="186"/>
      <c r="X1207" s="186"/>
      <c r="Y1207" s="186"/>
      <c r="Z1207" s="186"/>
      <c r="AA1207" s="186"/>
    </row>
    <row r="1208" spans="22:27" x14ac:dyDescent="0.25">
      <c r="V1208" s="231"/>
      <c r="W1208" s="186"/>
      <c r="X1208" s="186"/>
      <c r="Y1208" s="186"/>
      <c r="Z1208" s="186"/>
      <c r="AA1208" s="186"/>
    </row>
    <row r="1209" spans="22:27" x14ac:dyDescent="0.25">
      <c r="V1209" s="231"/>
      <c r="W1209" s="186"/>
      <c r="X1209" s="186"/>
      <c r="Y1209" s="186"/>
      <c r="Z1209" s="186"/>
      <c r="AA1209" s="186"/>
    </row>
    <row r="1210" spans="22:27" x14ac:dyDescent="0.25">
      <c r="V1210" s="231"/>
      <c r="W1210" s="186"/>
      <c r="X1210" s="186"/>
      <c r="Y1210" s="186"/>
      <c r="Z1210" s="186"/>
      <c r="AA1210" s="186"/>
    </row>
    <row r="1211" spans="22:27" x14ac:dyDescent="0.25">
      <c r="V1211" s="231"/>
      <c r="W1211" s="186"/>
      <c r="X1211" s="186"/>
      <c r="Y1211" s="186"/>
      <c r="Z1211" s="186"/>
      <c r="AA1211" s="186"/>
    </row>
    <row r="1212" spans="22:27" x14ac:dyDescent="0.25">
      <c r="V1212" s="231"/>
      <c r="W1212" s="186"/>
      <c r="X1212" s="186"/>
      <c r="Y1212" s="186"/>
      <c r="Z1212" s="186"/>
      <c r="AA1212" s="186"/>
    </row>
    <row r="1213" spans="22:27" x14ac:dyDescent="0.25">
      <c r="V1213" s="231"/>
      <c r="W1213" s="186"/>
      <c r="X1213" s="186"/>
      <c r="Y1213" s="186"/>
      <c r="Z1213" s="186"/>
      <c r="AA1213" s="186"/>
    </row>
    <row r="1214" spans="22:27" x14ac:dyDescent="0.25">
      <c r="V1214" s="231"/>
      <c r="W1214" s="186"/>
      <c r="X1214" s="186"/>
      <c r="Y1214" s="186"/>
      <c r="Z1214" s="186"/>
      <c r="AA1214" s="186"/>
    </row>
    <row r="1215" spans="22:27" x14ac:dyDescent="0.25">
      <c r="V1215" s="231"/>
      <c r="W1215" s="186"/>
      <c r="X1215" s="186"/>
      <c r="Y1215" s="186"/>
      <c r="Z1215" s="186"/>
      <c r="AA1215" s="186"/>
    </row>
    <row r="1216" spans="22:27" x14ac:dyDescent="0.25">
      <c r="V1216" s="231"/>
      <c r="W1216" s="186"/>
      <c r="X1216" s="186"/>
      <c r="Y1216" s="186"/>
      <c r="Z1216" s="186"/>
      <c r="AA1216" s="186"/>
    </row>
    <row r="1217" spans="22:27" x14ac:dyDescent="0.25">
      <c r="V1217" s="231"/>
      <c r="W1217" s="186"/>
      <c r="X1217" s="186"/>
      <c r="Y1217" s="186"/>
      <c r="Z1217" s="186"/>
      <c r="AA1217" s="186"/>
    </row>
    <row r="1218" spans="22:27" x14ac:dyDescent="0.25">
      <c r="V1218" s="231"/>
      <c r="W1218" s="186"/>
      <c r="X1218" s="186"/>
      <c r="Y1218" s="186"/>
      <c r="Z1218" s="186"/>
      <c r="AA1218" s="186"/>
    </row>
    <row r="1219" spans="22:27" x14ac:dyDescent="0.25">
      <c r="V1219" s="231"/>
      <c r="W1219" s="186"/>
      <c r="X1219" s="186"/>
      <c r="Y1219" s="186"/>
      <c r="Z1219" s="186"/>
      <c r="AA1219" s="186"/>
    </row>
    <row r="1220" spans="22:27" x14ac:dyDescent="0.25">
      <c r="V1220" s="231"/>
      <c r="W1220" s="186"/>
      <c r="X1220" s="186"/>
      <c r="Y1220" s="186"/>
      <c r="Z1220" s="186"/>
      <c r="AA1220" s="186"/>
    </row>
    <row r="1221" spans="22:27" x14ac:dyDescent="0.25">
      <c r="V1221" s="231"/>
      <c r="W1221" s="186"/>
      <c r="X1221" s="186"/>
      <c r="Y1221" s="186"/>
      <c r="Z1221" s="186"/>
      <c r="AA1221" s="186"/>
    </row>
    <row r="1222" spans="22:27" x14ac:dyDescent="0.25">
      <c r="V1222" s="231"/>
      <c r="W1222" s="186"/>
      <c r="X1222" s="186"/>
      <c r="Y1222" s="186"/>
      <c r="Z1222" s="186"/>
      <c r="AA1222" s="186"/>
    </row>
    <row r="1223" spans="22:27" x14ac:dyDescent="0.25">
      <c r="V1223" s="231"/>
      <c r="W1223" s="186"/>
      <c r="X1223" s="186"/>
      <c r="Y1223" s="186"/>
      <c r="Z1223" s="186"/>
      <c r="AA1223" s="186"/>
    </row>
    <row r="1224" spans="22:27" x14ac:dyDescent="0.25">
      <c r="V1224" s="231"/>
      <c r="W1224" s="186"/>
      <c r="X1224" s="186"/>
      <c r="Y1224" s="186"/>
      <c r="Z1224" s="186"/>
      <c r="AA1224" s="186"/>
    </row>
    <row r="1225" spans="22:27" x14ac:dyDescent="0.25">
      <c r="V1225" s="231"/>
      <c r="W1225" s="186"/>
      <c r="X1225" s="186"/>
      <c r="Y1225" s="186"/>
      <c r="Z1225" s="186"/>
      <c r="AA1225" s="186"/>
    </row>
    <row r="1226" spans="22:27" x14ac:dyDescent="0.25">
      <c r="V1226" s="231"/>
      <c r="W1226" s="186"/>
      <c r="X1226" s="186"/>
      <c r="Y1226" s="186"/>
      <c r="Z1226" s="186"/>
      <c r="AA1226" s="186"/>
    </row>
    <row r="1227" spans="22:27" x14ac:dyDescent="0.25">
      <c r="V1227" s="231"/>
      <c r="W1227" s="186"/>
      <c r="X1227" s="186"/>
      <c r="Y1227" s="186"/>
      <c r="Z1227" s="186"/>
      <c r="AA1227" s="186"/>
    </row>
    <row r="1228" spans="22:27" x14ac:dyDescent="0.25">
      <c r="V1228" s="231"/>
      <c r="W1228" s="186"/>
      <c r="X1228" s="186"/>
      <c r="Y1228" s="186"/>
      <c r="Z1228" s="186"/>
      <c r="AA1228" s="186"/>
    </row>
    <row r="1229" spans="22:27" x14ac:dyDescent="0.25">
      <c r="V1229" s="231"/>
      <c r="W1229" s="186"/>
      <c r="X1229" s="186"/>
      <c r="Y1229" s="186"/>
      <c r="Z1229" s="186"/>
      <c r="AA1229" s="186"/>
    </row>
    <row r="1230" spans="22:27" x14ac:dyDescent="0.25">
      <c r="V1230" s="231"/>
      <c r="W1230" s="186"/>
      <c r="X1230" s="186"/>
      <c r="Y1230" s="186"/>
      <c r="Z1230" s="186"/>
      <c r="AA1230" s="186"/>
    </row>
    <row r="1231" spans="22:27" x14ac:dyDescent="0.25">
      <c r="V1231" s="231"/>
      <c r="W1231" s="186"/>
      <c r="X1231" s="186"/>
      <c r="Y1231" s="186"/>
      <c r="Z1231" s="186"/>
      <c r="AA1231" s="186"/>
    </row>
    <row r="1232" spans="22:27" x14ac:dyDescent="0.25">
      <c r="V1232" s="231"/>
      <c r="W1232" s="186"/>
      <c r="X1232" s="186"/>
      <c r="Y1232" s="186"/>
      <c r="Z1232" s="186"/>
      <c r="AA1232" s="186"/>
    </row>
    <row r="1233" spans="22:27" x14ac:dyDescent="0.25">
      <c r="V1233" s="231"/>
      <c r="W1233" s="186"/>
      <c r="X1233" s="186"/>
      <c r="Y1233" s="186"/>
      <c r="Z1233" s="186"/>
      <c r="AA1233" s="186"/>
    </row>
    <row r="1234" spans="22:27" x14ac:dyDescent="0.25">
      <c r="V1234" s="231"/>
      <c r="W1234" s="186"/>
      <c r="X1234" s="186"/>
      <c r="Y1234" s="186"/>
      <c r="Z1234" s="186"/>
      <c r="AA1234" s="186"/>
    </row>
    <row r="1235" spans="22:27" x14ac:dyDescent="0.25">
      <c r="V1235" s="231"/>
      <c r="W1235" s="186"/>
      <c r="X1235" s="186"/>
      <c r="Y1235" s="186"/>
      <c r="Z1235" s="186"/>
      <c r="AA1235" s="186"/>
    </row>
    <row r="1236" spans="22:27" x14ac:dyDescent="0.25">
      <c r="V1236" s="231"/>
      <c r="W1236" s="186"/>
      <c r="X1236" s="186"/>
      <c r="Y1236" s="186"/>
      <c r="Z1236" s="186"/>
      <c r="AA1236" s="186"/>
    </row>
    <row r="1237" spans="22:27" x14ac:dyDescent="0.25">
      <c r="V1237" s="231"/>
      <c r="W1237" s="186"/>
      <c r="X1237" s="186"/>
      <c r="Y1237" s="186"/>
      <c r="Z1237" s="186"/>
      <c r="AA1237" s="186"/>
    </row>
    <row r="1238" spans="22:27" x14ac:dyDescent="0.25">
      <c r="V1238" s="231"/>
      <c r="W1238" s="186"/>
      <c r="X1238" s="186"/>
      <c r="Y1238" s="186"/>
      <c r="Z1238" s="186"/>
      <c r="AA1238" s="186"/>
    </row>
    <row r="1239" spans="22:27" x14ac:dyDescent="0.25">
      <c r="V1239" s="231"/>
      <c r="W1239" s="186"/>
      <c r="X1239" s="186"/>
      <c r="Y1239" s="186"/>
      <c r="Z1239" s="186"/>
      <c r="AA1239" s="186"/>
    </row>
    <row r="1240" spans="22:27" x14ac:dyDescent="0.25">
      <c r="V1240" s="231"/>
      <c r="W1240" s="186"/>
      <c r="X1240" s="186"/>
      <c r="Y1240" s="186"/>
      <c r="Z1240" s="186"/>
      <c r="AA1240" s="186"/>
    </row>
    <row r="1241" spans="22:27" x14ac:dyDescent="0.25">
      <c r="V1241" s="231"/>
      <c r="W1241" s="186"/>
      <c r="X1241" s="186"/>
      <c r="Y1241" s="186"/>
      <c r="Z1241" s="186"/>
      <c r="AA1241" s="186"/>
    </row>
    <row r="1242" spans="22:27" x14ac:dyDescent="0.25">
      <c r="V1242" s="231"/>
      <c r="W1242" s="186"/>
      <c r="X1242" s="186"/>
      <c r="Y1242" s="186"/>
      <c r="Z1242" s="186"/>
      <c r="AA1242" s="186"/>
    </row>
    <row r="1243" spans="22:27" x14ac:dyDescent="0.25">
      <c r="V1243" s="231"/>
      <c r="W1243" s="186"/>
      <c r="X1243" s="186"/>
      <c r="Y1243" s="186"/>
      <c r="Z1243" s="186"/>
      <c r="AA1243" s="186"/>
    </row>
    <row r="1244" spans="22:27" x14ac:dyDescent="0.25">
      <c r="V1244" s="231"/>
      <c r="W1244" s="186"/>
      <c r="X1244" s="186"/>
      <c r="Y1244" s="186"/>
      <c r="Z1244" s="186"/>
      <c r="AA1244" s="186"/>
    </row>
    <row r="1245" spans="22:27" x14ac:dyDescent="0.25">
      <c r="V1245" s="231"/>
      <c r="W1245" s="186"/>
      <c r="X1245" s="186"/>
      <c r="Y1245" s="186"/>
      <c r="Z1245" s="186"/>
      <c r="AA1245" s="186"/>
    </row>
    <row r="1246" spans="22:27" x14ac:dyDescent="0.25">
      <c r="V1246" s="231"/>
      <c r="W1246" s="186"/>
      <c r="X1246" s="186"/>
      <c r="Y1246" s="186"/>
      <c r="Z1246" s="186"/>
      <c r="AA1246" s="186"/>
    </row>
    <row r="1247" spans="22:27" x14ac:dyDescent="0.25">
      <c r="V1247" s="231"/>
      <c r="W1247" s="186"/>
      <c r="X1247" s="186"/>
      <c r="Y1247" s="186"/>
      <c r="Z1247" s="186"/>
      <c r="AA1247" s="186"/>
    </row>
    <row r="1248" spans="22:27" x14ac:dyDescent="0.25">
      <c r="V1248" s="231"/>
      <c r="W1248" s="186"/>
      <c r="X1248" s="186"/>
      <c r="Y1248" s="186"/>
      <c r="Z1248" s="186"/>
      <c r="AA1248" s="186"/>
    </row>
    <row r="1249" spans="22:27" x14ac:dyDescent="0.25">
      <c r="V1249" s="231"/>
      <c r="W1249" s="186"/>
      <c r="X1249" s="186"/>
      <c r="Y1249" s="186"/>
      <c r="Z1249" s="186"/>
      <c r="AA1249" s="186"/>
    </row>
    <row r="1250" spans="22:27" x14ac:dyDescent="0.25">
      <c r="V1250" s="231"/>
      <c r="W1250" s="186"/>
      <c r="X1250" s="186"/>
      <c r="Y1250" s="186"/>
      <c r="Z1250" s="186"/>
      <c r="AA1250" s="186"/>
    </row>
    <row r="1251" spans="22:27" x14ac:dyDescent="0.25">
      <c r="V1251" s="231"/>
      <c r="W1251" s="186"/>
      <c r="X1251" s="186"/>
      <c r="Y1251" s="186"/>
      <c r="Z1251" s="186"/>
      <c r="AA1251" s="186"/>
    </row>
    <row r="1252" spans="22:27" x14ac:dyDescent="0.25">
      <c r="V1252" s="231"/>
      <c r="W1252" s="186"/>
      <c r="X1252" s="186"/>
      <c r="Y1252" s="186"/>
      <c r="Z1252" s="186"/>
      <c r="AA1252" s="186"/>
    </row>
    <row r="1253" spans="22:27" x14ac:dyDescent="0.25">
      <c r="V1253" s="231"/>
      <c r="W1253" s="186"/>
      <c r="X1253" s="186"/>
      <c r="Y1253" s="186"/>
      <c r="Z1253" s="186"/>
      <c r="AA1253" s="186"/>
    </row>
    <row r="1254" spans="22:27" x14ac:dyDescent="0.25">
      <c r="V1254" s="231"/>
      <c r="W1254" s="186"/>
      <c r="X1254" s="186"/>
      <c r="Y1254" s="186"/>
      <c r="Z1254" s="186"/>
      <c r="AA1254" s="186"/>
    </row>
    <row r="1255" spans="22:27" x14ac:dyDescent="0.25">
      <c r="V1255" s="231"/>
      <c r="W1255" s="186"/>
      <c r="X1255" s="186"/>
      <c r="Y1255" s="186"/>
      <c r="Z1255" s="186"/>
      <c r="AA1255" s="186"/>
    </row>
    <row r="1256" spans="22:27" x14ac:dyDescent="0.25">
      <c r="V1256" s="231"/>
      <c r="W1256" s="186"/>
      <c r="X1256" s="186"/>
      <c r="Y1256" s="186"/>
      <c r="Z1256" s="186"/>
      <c r="AA1256" s="186"/>
    </row>
    <row r="1257" spans="22:27" x14ac:dyDescent="0.25">
      <c r="V1257" s="231"/>
      <c r="W1257" s="186"/>
      <c r="X1257" s="186"/>
      <c r="Y1257" s="186"/>
      <c r="Z1257" s="186"/>
      <c r="AA1257" s="186"/>
    </row>
    <row r="1258" spans="22:27" x14ac:dyDescent="0.25">
      <c r="V1258" s="231"/>
      <c r="W1258" s="186"/>
      <c r="X1258" s="186"/>
      <c r="Y1258" s="186"/>
      <c r="Z1258" s="186"/>
      <c r="AA1258" s="186"/>
    </row>
    <row r="1259" spans="22:27" x14ac:dyDescent="0.25">
      <c r="V1259" s="231"/>
      <c r="W1259" s="186"/>
      <c r="X1259" s="186"/>
      <c r="Y1259" s="186"/>
      <c r="Z1259" s="186"/>
      <c r="AA1259" s="186"/>
    </row>
    <row r="1260" spans="22:27" x14ac:dyDescent="0.25">
      <c r="V1260" s="231"/>
      <c r="W1260" s="186"/>
      <c r="X1260" s="186"/>
      <c r="Y1260" s="186"/>
      <c r="Z1260" s="186"/>
      <c r="AA1260" s="186"/>
    </row>
    <row r="1261" spans="22:27" x14ac:dyDescent="0.25">
      <c r="V1261" s="231"/>
      <c r="W1261" s="186"/>
      <c r="X1261" s="186"/>
      <c r="Y1261" s="186"/>
      <c r="Z1261" s="186"/>
      <c r="AA1261" s="186"/>
    </row>
    <row r="1262" spans="22:27" x14ac:dyDescent="0.25">
      <c r="V1262" s="231"/>
      <c r="W1262" s="186"/>
      <c r="X1262" s="186"/>
      <c r="Y1262" s="186"/>
      <c r="Z1262" s="186"/>
      <c r="AA1262" s="186"/>
    </row>
    <row r="1263" spans="22:27" x14ac:dyDescent="0.25">
      <c r="V1263" s="231"/>
      <c r="W1263" s="186"/>
      <c r="X1263" s="186"/>
      <c r="Y1263" s="186"/>
      <c r="Z1263" s="186"/>
      <c r="AA1263" s="186"/>
    </row>
    <row r="1264" spans="22:27" x14ac:dyDescent="0.25">
      <c r="V1264" s="231"/>
      <c r="W1264" s="186"/>
      <c r="X1264" s="186"/>
      <c r="Y1264" s="186"/>
      <c r="Z1264" s="186"/>
      <c r="AA1264" s="186"/>
    </row>
    <row r="1265" spans="22:27" x14ac:dyDescent="0.25">
      <c r="V1265" s="231"/>
      <c r="W1265" s="186"/>
      <c r="X1265" s="186"/>
      <c r="Y1265" s="186"/>
      <c r="Z1265" s="186"/>
      <c r="AA1265" s="186"/>
    </row>
    <row r="1266" spans="22:27" x14ac:dyDescent="0.25">
      <c r="V1266" s="231"/>
      <c r="W1266" s="186"/>
      <c r="X1266" s="186"/>
      <c r="Y1266" s="186"/>
      <c r="Z1266" s="186"/>
      <c r="AA1266" s="186"/>
    </row>
    <row r="1267" spans="22:27" x14ac:dyDescent="0.25">
      <c r="V1267" s="231"/>
      <c r="W1267" s="186"/>
      <c r="X1267" s="186"/>
      <c r="Y1267" s="186"/>
      <c r="Z1267" s="186"/>
      <c r="AA1267" s="186"/>
    </row>
    <row r="1268" spans="22:27" x14ac:dyDescent="0.25">
      <c r="V1268" s="231"/>
      <c r="W1268" s="186"/>
      <c r="X1268" s="186"/>
      <c r="Y1268" s="186"/>
      <c r="Z1268" s="186"/>
      <c r="AA1268" s="186"/>
    </row>
    <row r="1269" spans="22:27" x14ac:dyDescent="0.25">
      <c r="V1269" s="231"/>
      <c r="W1269" s="186"/>
      <c r="X1269" s="186"/>
      <c r="Y1269" s="186"/>
      <c r="Z1269" s="186"/>
      <c r="AA1269" s="186"/>
    </row>
    <row r="1270" spans="22:27" x14ac:dyDescent="0.25">
      <c r="V1270" s="231"/>
      <c r="W1270" s="186"/>
      <c r="X1270" s="186"/>
      <c r="Y1270" s="186"/>
      <c r="Z1270" s="186"/>
      <c r="AA1270" s="186"/>
    </row>
    <row r="1271" spans="22:27" x14ac:dyDescent="0.25">
      <c r="V1271" s="231"/>
      <c r="W1271" s="186"/>
      <c r="X1271" s="186"/>
      <c r="Y1271" s="186"/>
      <c r="Z1271" s="186"/>
      <c r="AA1271" s="186"/>
    </row>
    <row r="1272" spans="22:27" x14ac:dyDescent="0.25">
      <c r="V1272" s="231"/>
      <c r="W1272" s="186"/>
      <c r="X1272" s="186"/>
      <c r="Y1272" s="186"/>
      <c r="Z1272" s="186"/>
      <c r="AA1272" s="186"/>
    </row>
    <row r="1273" spans="22:27" x14ac:dyDescent="0.25">
      <c r="V1273" s="231"/>
      <c r="W1273" s="186"/>
      <c r="X1273" s="186"/>
      <c r="Y1273" s="186"/>
      <c r="Z1273" s="186"/>
      <c r="AA1273" s="186"/>
    </row>
    <row r="1274" spans="22:27" x14ac:dyDescent="0.25">
      <c r="V1274" s="231"/>
      <c r="W1274" s="186"/>
      <c r="X1274" s="186"/>
      <c r="Y1274" s="186"/>
      <c r="Z1274" s="186"/>
      <c r="AA1274" s="186"/>
    </row>
    <row r="1275" spans="22:27" x14ac:dyDescent="0.25">
      <c r="V1275" s="231"/>
      <c r="W1275" s="186"/>
      <c r="X1275" s="186"/>
      <c r="Y1275" s="186"/>
      <c r="Z1275" s="186"/>
      <c r="AA1275" s="186"/>
    </row>
    <row r="1276" spans="22:27" x14ac:dyDescent="0.25">
      <c r="V1276" s="231"/>
      <c r="W1276" s="186"/>
      <c r="X1276" s="186"/>
      <c r="Y1276" s="186"/>
      <c r="Z1276" s="186"/>
      <c r="AA1276" s="186"/>
    </row>
    <row r="1277" spans="22:27" x14ac:dyDescent="0.25">
      <c r="V1277" s="231"/>
      <c r="W1277" s="186"/>
      <c r="X1277" s="186"/>
      <c r="Y1277" s="186"/>
      <c r="Z1277" s="186"/>
      <c r="AA1277" s="186"/>
    </row>
    <row r="1278" spans="22:27" x14ac:dyDescent="0.25">
      <c r="V1278" s="231"/>
      <c r="W1278" s="186"/>
      <c r="X1278" s="186"/>
      <c r="Y1278" s="186"/>
      <c r="Z1278" s="186"/>
      <c r="AA1278" s="186"/>
    </row>
    <row r="1279" spans="22:27" x14ac:dyDescent="0.25">
      <c r="V1279" s="231"/>
      <c r="W1279" s="186"/>
      <c r="X1279" s="186"/>
      <c r="Y1279" s="186"/>
      <c r="Z1279" s="186"/>
      <c r="AA1279" s="186"/>
    </row>
    <row r="1280" spans="22:27" x14ac:dyDescent="0.25">
      <c r="V1280" s="231"/>
      <c r="W1280" s="186"/>
      <c r="X1280" s="186"/>
      <c r="Y1280" s="186"/>
      <c r="Z1280" s="186"/>
      <c r="AA1280" s="186"/>
    </row>
    <row r="1281" spans="22:27" x14ac:dyDescent="0.25">
      <c r="V1281" s="231"/>
      <c r="W1281" s="186"/>
      <c r="X1281" s="186"/>
      <c r="Y1281" s="186"/>
      <c r="Z1281" s="186"/>
      <c r="AA1281" s="186"/>
    </row>
    <row r="1282" spans="22:27" x14ac:dyDescent="0.25">
      <c r="V1282" s="231"/>
      <c r="W1282" s="186"/>
      <c r="X1282" s="186"/>
      <c r="Y1282" s="186"/>
      <c r="Z1282" s="186"/>
      <c r="AA1282" s="186"/>
    </row>
    <row r="1283" spans="22:27" x14ac:dyDescent="0.25">
      <c r="V1283" s="231"/>
      <c r="W1283" s="186"/>
      <c r="X1283" s="186"/>
      <c r="Y1283" s="186"/>
      <c r="Z1283" s="186"/>
      <c r="AA1283" s="186"/>
    </row>
    <row r="1284" spans="22:27" x14ac:dyDescent="0.25">
      <c r="V1284" s="231"/>
      <c r="W1284" s="186"/>
      <c r="X1284" s="186"/>
      <c r="Y1284" s="186"/>
      <c r="Z1284" s="186"/>
      <c r="AA1284" s="186"/>
    </row>
    <row r="1285" spans="22:27" x14ac:dyDescent="0.25">
      <c r="V1285" s="231"/>
      <c r="W1285" s="186"/>
      <c r="X1285" s="186"/>
      <c r="Y1285" s="186"/>
      <c r="Z1285" s="186"/>
      <c r="AA1285" s="186"/>
    </row>
    <row r="1286" spans="22:27" x14ac:dyDescent="0.25">
      <c r="V1286" s="231"/>
      <c r="W1286" s="186"/>
      <c r="X1286" s="186"/>
      <c r="Y1286" s="186"/>
      <c r="Z1286" s="186"/>
      <c r="AA1286" s="186"/>
    </row>
    <row r="1287" spans="22:27" x14ac:dyDescent="0.25">
      <c r="V1287" s="231"/>
      <c r="W1287" s="186"/>
      <c r="X1287" s="186"/>
      <c r="Y1287" s="186"/>
      <c r="Z1287" s="186"/>
      <c r="AA1287" s="186"/>
    </row>
    <row r="1288" spans="22:27" x14ac:dyDescent="0.25">
      <c r="V1288" s="231"/>
      <c r="W1288" s="186"/>
      <c r="X1288" s="186"/>
      <c r="Y1288" s="186"/>
      <c r="Z1288" s="186"/>
      <c r="AA1288" s="186"/>
    </row>
    <row r="1289" spans="22:27" x14ac:dyDescent="0.25">
      <c r="V1289" s="231"/>
      <c r="W1289" s="186"/>
      <c r="X1289" s="186"/>
      <c r="Y1289" s="186"/>
      <c r="Z1289" s="186"/>
      <c r="AA1289" s="186"/>
    </row>
    <row r="1290" spans="22:27" x14ac:dyDescent="0.25">
      <c r="V1290" s="231"/>
      <c r="W1290" s="186"/>
      <c r="X1290" s="186"/>
      <c r="Y1290" s="186"/>
      <c r="Z1290" s="186"/>
      <c r="AA1290" s="186"/>
    </row>
    <row r="1291" spans="22:27" x14ac:dyDescent="0.25">
      <c r="V1291" s="231"/>
      <c r="W1291" s="186"/>
      <c r="X1291" s="186"/>
      <c r="Y1291" s="186"/>
      <c r="Z1291" s="186"/>
      <c r="AA1291" s="186"/>
    </row>
    <row r="1292" spans="22:27" x14ac:dyDescent="0.25">
      <c r="V1292" s="231"/>
      <c r="W1292" s="186"/>
      <c r="X1292" s="186"/>
      <c r="Y1292" s="186"/>
      <c r="Z1292" s="186"/>
      <c r="AA1292" s="186"/>
    </row>
    <row r="1293" spans="22:27" x14ac:dyDescent="0.25">
      <c r="V1293" s="231"/>
      <c r="W1293" s="186"/>
      <c r="X1293" s="186"/>
      <c r="Y1293" s="186"/>
      <c r="Z1293" s="186"/>
      <c r="AA1293" s="186"/>
    </row>
    <row r="1294" spans="22:27" x14ac:dyDescent="0.25">
      <c r="V1294" s="231"/>
      <c r="W1294" s="186"/>
      <c r="X1294" s="186"/>
      <c r="Y1294" s="186"/>
      <c r="Z1294" s="186"/>
      <c r="AA1294" s="186"/>
    </row>
    <row r="1295" spans="22:27" x14ac:dyDescent="0.25">
      <c r="V1295" s="231"/>
      <c r="W1295" s="186"/>
      <c r="X1295" s="186"/>
      <c r="Y1295" s="186"/>
      <c r="Z1295" s="186"/>
      <c r="AA1295" s="186"/>
    </row>
    <row r="1296" spans="22:27" x14ac:dyDescent="0.25">
      <c r="V1296" s="231"/>
      <c r="W1296" s="186"/>
      <c r="X1296" s="186"/>
      <c r="Y1296" s="186"/>
      <c r="Z1296" s="186"/>
      <c r="AA1296" s="186"/>
    </row>
    <row r="1297" spans="22:27" x14ac:dyDescent="0.25">
      <c r="V1297" s="231"/>
      <c r="W1297" s="186"/>
      <c r="X1297" s="186"/>
      <c r="Y1297" s="186"/>
      <c r="Z1297" s="186"/>
      <c r="AA1297" s="186"/>
    </row>
    <row r="1298" spans="22:27" x14ac:dyDescent="0.25">
      <c r="V1298" s="231"/>
      <c r="W1298" s="186"/>
      <c r="X1298" s="186"/>
      <c r="Y1298" s="186"/>
      <c r="Z1298" s="186"/>
      <c r="AA1298" s="186"/>
    </row>
    <row r="1299" spans="22:27" x14ac:dyDescent="0.25">
      <c r="V1299" s="231"/>
      <c r="W1299" s="186"/>
      <c r="X1299" s="186"/>
      <c r="Y1299" s="186"/>
      <c r="Z1299" s="186"/>
      <c r="AA1299" s="186"/>
    </row>
    <row r="1300" spans="22:27" x14ac:dyDescent="0.25">
      <c r="V1300" s="231"/>
      <c r="W1300" s="186"/>
      <c r="X1300" s="186"/>
      <c r="Y1300" s="186"/>
      <c r="Z1300" s="186"/>
      <c r="AA1300" s="186"/>
    </row>
    <row r="1301" spans="22:27" x14ac:dyDescent="0.25">
      <c r="V1301" s="231"/>
      <c r="W1301" s="186"/>
      <c r="X1301" s="186"/>
      <c r="Y1301" s="186"/>
      <c r="Z1301" s="186"/>
      <c r="AA1301" s="186"/>
    </row>
    <row r="1302" spans="22:27" x14ac:dyDescent="0.25">
      <c r="V1302" s="231"/>
      <c r="W1302" s="186"/>
      <c r="X1302" s="186"/>
      <c r="Y1302" s="186"/>
      <c r="Z1302" s="186"/>
      <c r="AA1302" s="186"/>
    </row>
    <row r="1303" spans="22:27" x14ac:dyDescent="0.25">
      <c r="V1303" s="231"/>
      <c r="W1303" s="186"/>
      <c r="X1303" s="186"/>
      <c r="Y1303" s="186"/>
      <c r="Z1303" s="186"/>
      <c r="AA1303" s="186"/>
    </row>
    <row r="1304" spans="22:27" x14ac:dyDescent="0.25">
      <c r="V1304" s="231"/>
      <c r="W1304" s="186"/>
      <c r="X1304" s="186"/>
      <c r="Y1304" s="186"/>
      <c r="Z1304" s="186"/>
      <c r="AA1304" s="186"/>
    </row>
    <row r="1305" spans="22:27" x14ac:dyDescent="0.25">
      <c r="V1305" s="231"/>
      <c r="W1305" s="186"/>
      <c r="X1305" s="186"/>
      <c r="Y1305" s="186"/>
      <c r="Z1305" s="186"/>
      <c r="AA1305" s="186"/>
    </row>
    <row r="1306" spans="22:27" x14ac:dyDescent="0.25">
      <c r="V1306" s="231"/>
      <c r="W1306" s="186"/>
      <c r="X1306" s="186"/>
      <c r="Y1306" s="186"/>
      <c r="Z1306" s="186"/>
      <c r="AA1306" s="186"/>
    </row>
    <row r="1307" spans="22:27" x14ac:dyDescent="0.25">
      <c r="V1307" s="231"/>
      <c r="W1307" s="186"/>
      <c r="X1307" s="186"/>
      <c r="Y1307" s="186"/>
      <c r="Z1307" s="186"/>
      <c r="AA1307" s="186"/>
    </row>
    <row r="1308" spans="22:27" x14ac:dyDescent="0.25">
      <c r="V1308" s="231"/>
      <c r="W1308" s="186"/>
      <c r="X1308" s="186"/>
      <c r="Y1308" s="186"/>
      <c r="Z1308" s="186"/>
      <c r="AA1308" s="186"/>
    </row>
    <row r="1309" spans="22:27" x14ac:dyDescent="0.25">
      <c r="V1309" s="231"/>
      <c r="W1309" s="186"/>
      <c r="X1309" s="186"/>
      <c r="Y1309" s="186"/>
      <c r="Z1309" s="186"/>
      <c r="AA1309" s="186"/>
    </row>
    <row r="1310" spans="22:27" x14ac:dyDescent="0.25">
      <c r="V1310" s="231"/>
      <c r="W1310" s="186"/>
      <c r="X1310" s="186"/>
      <c r="Y1310" s="186"/>
      <c r="Z1310" s="186"/>
      <c r="AA1310" s="186"/>
    </row>
    <row r="1311" spans="22:27" x14ac:dyDescent="0.25">
      <c r="V1311" s="231"/>
      <c r="W1311" s="186"/>
      <c r="X1311" s="186"/>
      <c r="Y1311" s="186"/>
      <c r="Z1311" s="186"/>
      <c r="AA1311" s="186"/>
    </row>
    <row r="1312" spans="22:27" x14ac:dyDescent="0.25">
      <c r="V1312" s="231"/>
      <c r="W1312" s="186"/>
      <c r="X1312" s="186"/>
      <c r="Y1312" s="186"/>
      <c r="Z1312" s="186"/>
      <c r="AA1312" s="186"/>
    </row>
    <row r="1313" spans="22:27" x14ac:dyDescent="0.25">
      <c r="V1313" s="231"/>
      <c r="W1313" s="186"/>
      <c r="X1313" s="186"/>
      <c r="Y1313" s="186"/>
      <c r="Z1313" s="186"/>
      <c r="AA1313" s="186"/>
    </row>
    <row r="1314" spans="22:27" x14ac:dyDescent="0.25">
      <c r="V1314" s="231"/>
      <c r="W1314" s="186"/>
      <c r="X1314" s="186"/>
      <c r="Y1314" s="186"/>
      <c r="Z1314" s="186"/>
      <c r="AA1314" s="186"/>
    </row>
    <row r="1315" spans="22:27" x14ac:dyDescent="0.25">
      <c r="V1315" s="231"/>
      <c r="W1315" s="186"/>
      <c r="X1315" s="186"/>
      <c r="Y1315" s="186"/>
      <c r="Z1315" s="186"/>
      <c r="AA1315" s="186"/>
    </row>
    <row r="1316" spans="22:27" x14ac:dyDescent="0.25">
      <c r="V1316" s="231"/>
      <c r="W1316" s="186"/>
      <c r="X1316" s="186"/>
      <c r="Y1316" s="186"/>
      <c r="Z1316" s="186"/>
      <c r="AA1316" s="186"/>
    </row>
    <row r="1317" spans="22:27" x14ac:dyDescent="0.25">
      <c r="V1317" s="231"/>
      <c r="W1317" s="186"/>
      <c r="X1317" s="186"/>
      <c r="Y1317" s="186"/>
      <c r="Z1317" s="186"/>
      <c r="AA1317" s="186"/>
    </row>
    <row r="1318" spans="22:27" x14ac:dyDescent="0.25">
      <c r="V1318" s="231"/>
      <c r="W1318" s="186"/>
      <c r="X1318" s="186"/>
      <c r="Y1318" s="186"/>
      <c r="Z1318" s="186"/>
      <c r="AA1318" s="186"/>
    </row>
    <row r="1319" spans="22:27" x14ac:dyDescent="0.25">
      <c r="V1319" s="231"/>
      <c r="W1319" s="186"/>
      <c r="X1319" s="186"/>
      <c r="Y1319" s="186"/>
      <c r="Z1319" s="186"/>
      <c r="AA1319" s="186"/>
    </row>
    <row r="1320" spans="22:27" x14ac:dyDescent="0.25">
      <c r="V1320" s="231"/>
      <c r="W1320" s="186"/>
      <c r="X1320" s="186"/>
      <c r="Y1320" s="186"/>
      <c r="Z1320" s="186"/>
      <c r="AA1320" s="186"/>
    </row>
    <row r="1321" spans="22:27" x14ac:dyDescent="0.25">
      <c r="V1321" s="231"/>
      <c r="W1321" s="186"/>
      <c r="X1321" s="186"/>
      <c r="Y1321" s="186"/>
      <c r="Z1321" s="186"/>
      <c r="AA1321" s="186"/>
    </row>
    <row r="1322" spans="22:27" x14ac:dyDescent="0.25">
      <c r="V1322" s="231"/>
      <c r="W1322" s="186"/>
      <c r="X1322" s="186"/>
      <c r="Y1322" s="186"/>
      <c r="Z1322" s="186"/>
      <c r="AA1322" s="186"/>
    </row>
    <row r="1323" spans="22:27" x14ac:dyDescent="0.25">
      <c r="V1323" s="231"/>
      <c r="W1323" s="186"/>
      <c r="X1323" s="186"/>
      <c r="Y1323" s="186"/>
      <c r="Z1323" s="186"/>
      <c r="AA1323" s="186"/>
    </row>
    <row r="1324" spans="22:27" x14ac:dyDescent="0.25">
      <c r="V1324" s="231"/>
      <c r="W1324" s="186"/>
      <c r="X1324" s="186"/>
      <c r="Y1324" s="186"/>
      <c r="Z1324" s="186"/>
      <c r="AA1324" s="186"/>
    </row>
    <row r="1325" spans="22:27" x14ac:dyDescent="0.25">
      <c r="V1325" s="231"/>
      <c r="W1325" s="186"/>
      <c r="X1325" s="186"/>
      <c r="Y1325" s="186"/>
      <c r="Z1325" s="186"/>
      <c r="AA1325" s="186"/>
    </row>
    <row r="1326" spans="22:27" x14ac:dyDescent="0.25">
      <c r="V1326" s="231"/>
      <c r="W1326" s="186"/>
      <c r="X1326" s="186"/>
      <c r="Y1326" s="186"/>
      <c r="Z1326" s="186"/>
      <c r="AA1326" s="186"/>
    </row>
    <row r="1327" spans="22:27" x14ac:dyDescent="0.25">
      <c r="V1327" s="231"/>
      <c r="W1327" s="186"/>
      <c r="X1327" s="186"/>
      <c r="Y1327" s="186"/>
      <c r="Z1327" s="186"/>
      <c r="AA1327" s="186"/>
    </row>
    <row r="1328" spans="22:27" x14ac:dyDescent="0.25">
      <c r="V1328" s="231"/>
      <c r="W1328" s="186"/>
      <c r="X1328" s="186"/>
      <c r="Y1328" s="186"/>
      <c r="Z1328" s="186"/>
      <c r="AA1328" s="186"/>
    </row>
    <row r="1329" spans="22:27" x14ac:dyDescent="0.25">
      <c r="V1329" s="231"/>
      <c r="W1329" s="186"/>
      <c r="X1329" s="186"/>
      <c r="Y1329" s="186"/>
      <c r="Z1329" s="186"/>
      <c r="AA1329" s="186"/>
    </row>
    <row r="1330" spans="22:27" x14ac:dyDescent="0.25">
      <c r="V1330" s="231"/>
      <c r="W1330" s="186"/>
      <c r="X1330" s="186"/>
      <c r="Y1330" s="186"/>
      <c r="Z1330" s="186"/>
      <c r="AA1330" s="186"/>
    </row>
    <row r="1331" spans="22:27" x14ac:dyDescent="0.25">
      <c r="V1331" s="231"/>
      <c r="W1331" s="186"/>
      <c r="X1331" s="186"/>
      <c r="Y1331" s="186"/>
      <c r="Z1331" s="186"/>
      <c r="AA1331" s="186"/>
    </row>
    <row r="1332" spans="22:27" x14ac:dyDescent="0.25">
      <c r="V1332" s="231"/>
      <c r="W1332" s="186"/>
      <c r="X1332" s="186"/>
      <c r="Y1332" s="186"/>
      <c r="Z1332" s="186"/>
      <c r="AA1332" s="186"/>
    </row>
    <row r="1333" spans="22:27" x14ac:dyDescent="0.25">
      <c r="V1333" s="231"/>
      <c r="W1333" s="186"/>
      <c r="X1333" s="186"/>
      <c r="Y1333" s="186"/>
      <c r="Z1333" s="186"/>
      <c r="AA1333" s="186"/>
    </row>
    <row r="1334" spans="22:27" x14ac:dyDescent="0.25">
      <c r="V1334" s="231"/>
      <c r="W1334" s="186"/>
      <c r="X1334" s="186"/>
      <c r="Y1334" s="186"/>
      <c r="Z1334" s="186"/>
      <c r="AA1334" s="186"/>
    </row>
    <row r="1335" spans="22:27" x14ac:dyDescent="0.25">
      <c r="V1335" s="231"/>
      <c r="W1335" s="186"/>
      <c r="X1335" s="186"/>
      <c r="Y1335" s="186"/>
      <c r="Z1335" s="186"/>
      <c r="AA1335" s="186"/>
    </row>
    <row r="1336" spans="22:27" x14ac:dyDescent="0.25">
      <c r="V1336" s="231"/>
      <c r="W1336" s="186"/>
      <c r="X1336" s="186"/>
      <c r="Y1336" s="186"/>
      <c r="Z1336" s="186"/>
      <c r="AA1336" s="186"/>
    </row>
    <row r="1337" spans="22:27" x14ac:dyDescent="0.25">
      <c r="V1337" s="231"/>
      <c r="W1337" s="186"/>
      <c r="X1337" s="186"/>
      <c r="Y1337" s="186"/>
      <c r="Z1337" s="186"/>
      <c r="AA1337" s="186"/>
    </row>
    <row r="1338" spans="22:27" x14ac:dyDescent="0.25">
      <c r="V1338" s="231"/>
      <c r="W1338" s="186"/>
      <c r="X1338" s="186"/>
      <c r="Y1338" s="186"/>
      <c r="Z1338" s="186"/>
      <c r="AA1338" s="186"/>
    </row>
    <row r="1339" spans="22:27" x14ac:dyDescent="0.25">
      <c r="V1339" s="231"/>
      <c r="W1339" s="186"/>
      <c r="X1339" s="186"/>
      <c r="Y1339" s="186"/>
      <c r="Z1339" s="186"/>
      <c r="AA1339" s="186"/>
    </row>
    <row r="1340" spans="22:27" x14ac:dyDescent="0.25">
      <c r="V1340" s="231"/>
      <c r="W1340" s="186"/>
      <c r="X1340" s="186"/>
      <c r="Y1340" s="186"/>
      <c r="Z1340" s="186"/>
      <c r="AA1340" s="186"/>
    </row>
    <row r="1341" spans="22:27" x14ac:dyDescent="0.25">
      <c r="V1341" s="231"/>
      <c r="W1341" s="186"/>
      <c r="X1341" s="186"/>
      <c r="Y1341" s="186"/>
      <c r="Z1341" s="186"/>
      <c r="AA1341" s="186"/>
    </row>
    <row r="1342" spans="22:27" x14ac:dyDescent="0.25">
      <c r="V1342" s="231"/>
      <c r="W1342" s="186"/>
      <c r="X1342" s="186"/>
      <c r="Y1342" s="186"/>
      <c r="Z1342" s="186"/>
      <c r="AA1342" s="186"/>
    </row>
    <row r="1343" spans="22:27" x14ac:dyDescent="0.25">
      <c r="V1343" s="231"/>
      <c r="W1343" s="186"/>
      <c r="X1343" s="186"/>
      <c r="Y1343" s="186"/>
      <c r="Z1343" s="186"/>
      <c r="AA1343" s="186"/>
    </row>
    <row r="1344" spans="22:27" x14ac:dyDescent="0.25">
      <c r="V1344" s="231"/>
      <c r="W1344" s="186"/>
      <c r="X1344" s="186"/>
      <c r="Y1344" s="186"/>
      <c r="Z1344" s="186"/>
      <c r="AA1344" s="186"/>
    </row>
    <row r="1345" spans="22:27" x14ac:dyDescent="0.25">
      <c r="V1345" s="231"/>
      <c r="W1345" s="186"/>
      <c r="X1345" s="186"/>
      <c r="Y1345" s="186"/>
      <c r="Z1345" s="186"/>
      <c r="AA1345" s="186"/>
    </row>
    <row r="1346" spans="22:27" x14ac:dyDescent="0.25">
      <c r="V1346" s="231"/>
      <c r="W1346" s="186"/>
      <c r="X1346" s="186"/>
      <c r="Y1346" s="186"/>
      <c r="Z1346" s="186"/>
      <c r="AA1346" s="186"/>
    </row>
    <row r="1347" spans="22:27" x14ac:dyDescent="0.25">
      <c r="V1347" s="231"/>
      <c r="W1347" s="186"/>
      <c r="X1347" s="186"/>
      <c r="Y1347" s="186"/>
      <c r="Z1347" s="186"/>
      <c r="AA1347" s="186"/>
    </row>
    <row r="1348" spans="22:27" x14ac:dyDescent="0.25">
      <c r="V1348" s="231"/>
      <c r="W1348" s="186"/>
      <c r="X1348" s="186"/>
      <c r="Y1348" s="186"/>
      <c r="Z1348" s="186"/>
      <c r="AA1348" s="186"/>
    </row>
    <row r="1349" spans="22:27" x14ac:dyDescent="0.25">
      <c r="V1349" s="231"/>
      <c r="W1349" s="186"/>
      <c r="X1349" s="186"/>
      <c r="Y1349" s="186"/>
      <c r="Z1349" s="186"/>
      <c r="AA1349" s="186"/>
    </row>
    <row r="1350" spans="22:27" x14ac:dyDescent="0.25">
      <c r="V1350" s="231"/>
      <c r="W1350" s="186"/>
      <c r="X1350" s="186"/>
      <c r="Y1350" s="186"/>
      <c r="Z1350" s="186"/>
      <c r="AA1350" s="186"/>
    </row>
    <row r="1351" spans="22:27" x14ac:dyDescent="0.25">
      <c r="V1351" s="231"/>
      <c r="W1351" s="186"/>
      <c r="X1351" s="186"/>
      <c r="Y1351" s="186"/>
      <c r="Z1351" s="186"/>
      <c r="AA1351" s="186"/>
    </row>
    <row r="1352" spans="22:27" x14ac:dyDescent="0.25">
      <c r="V1352" s="231"/>
      <c r="W1352" s="186"/>
      <c r="X1352" s="186"/>
      <c r="Y1352" s="186"/>
      <c r="Z1352" s="186"/>
      <c r="AA1352" s="186"/>
    </row>
    <row r="1353" spans="22:27" x14ac:dyDescent="0.25">
      <c r="V1353" s="231"/>
      <c r="W1353" s="186"/>
      <c r="X1353" s="186"/>
      <c r="Y1353" s="186"/>
      <c r="Z1353" s="186"/>
      <c r="AA1353" s="186"/>
    </row>
    <row r="1354" spans="22:27" x14ac:dyDescent="0.25">
      <c r="V1354" s="231"/>
      <c r="W1354" s="186"/>
      <c r="X1354" s="186"/>
      <c r="Y1354" s="186"/>
      <c r="Z1354" s="186"/>
      <c r="AA1354" s="186"/>
    </row>
    <row r="1355" spans="22:27" x14ac:dyDescent="0.25">
      <c r="V1355" s="231"/>
      <c r="W1355" s="186"/>
      <c r="X1355" s="186"/>
      <c r="Y1355" s="186"/>
      <c r="Z1355" s="186"/>
      <c r="AA1355" s="186"/>
    </row>
    <row r="1356" spans="22:27" x14ac:dyDescent="0.25">
      <c r="V1356" s="231"/>
      <c r="W1356" s="186"/>
      <c r="X1356" s="186"/>
      <c r="Y1356" s="186"/>
      <c r="Z1356" s="186"/>
      <c r="AA1356" s="186"/>
    </row>
    <row r="1357" spans="22:27" x14ac:dyDescent="0.25">
      <c r="V1357" s="231"/>
      <c r="W1357" s="186"/>
      <c r="X1357" s="186"/>
      <c r="Y1357" s="186"/>
      <c r="Z1357" s="186"/>
      <c r="AA1357" s="186"/>
    </row>
    <row r="1358" spans="22:27" x14ac:dyDescent="0.25">
      <c r="V1358" s="231"/>
      <c r="W1358" s="186"/>
      <c r="X1358" s="186"/>
      <c r="Y1358" s="186"/>
      <c r="Z1358" s="186"/>
      <c r="AA1358" s="186"/>
    </row>
    <row r="1359" spans="22:27" x14ac:dyDescent="0.25">
      <c r="V1359" s="231"/>
      <c r="W1359" s="186"/>
      <c r="X1359" s="186"/>
      <c r="Y1359" s="186"/>
      <c r="Z1359" s="186"/>
      <c r="AA1359" s="186"/>
    </row>
    <row r="1360" spans="22:27" x14ac:dyDescent="0.25">
      <c r="V1360" s="231"/>
      <c r="W1360" s="186"/>
      <c r="X1360" s="186"/>
      <c r="Y1360" s="186"/>
      <c r="Z1360" s="186"/>
      <c r="AA1360" s="186"/>
    </row>
    <row r="1361" spans="22:27" x14ac:dyDescent="0.25">
      <c r="V1361" s="231"/>
      <c r="W1361" s="186"/>
      <c r="X1361" s="186"/>
      <c r="Y1361" s="186"/>
      <c r="Z1361" s="186"/>
      <c r="AA1361" s="186"/>
    </row>
    <row r="1362" spans="22:27" x14ac:dyDescent="0.25">
      <c r="V1362" s="231"/>
      <c r="W1362" s="186"/>
      <c r="X1362" s="186"/>
      <c r="Y1362" s="186"/>
      <c r="Z1362" s="186"/>
      <c r="AA1362" s="186"/>
    </row>
    <row r="1363" spans="22:27" x14ac:dyDescent="0.25">
      <c r="V1363" s="231"/>
      <c r="W1363" s="186"/>
      <c r="X1363" s="186"/>
      <c r="Y1363" s="186"/>
      <c r="Z1363" s="186"/>
      <c r="AA1363" s="186"/>
    </row>
    <row r="1364" spans="22:27" x14ac:dyDescent="0.25">
      <c r="V1364" s="231"/>
      <c r="W1364" s="186"/>
      <c r="X1364" s="186"/>
      <c r="Y1364" s="186"/>
      <c r="Z1364" s="186"/>
      <c r="AA1364" s="186"/>
    </row>
    <row r="1365" spans="22:27" x14ac:dyDescent="0.25">
      <c r="V1365" s="231"/>
      <c r="W1365" s="186"/>
      <c r="X1365" s="186"/>
      <c r="Y1365" s="186"/>
      <c r="Z1365" s="186"/>
      <c r="AA1365" s="186"/>
    </row>
    <row r="1366" spans="22:27" x14ac:dyDescent="0.25">
      <c r="V1366" s="231"/>
      <c r="W1366" s="186"/>
      <c r="X1366" s="186"/>
      <c r="Y1366" s="186"/>
      <c r="Z1366" s="186"/>
      <c r="AA1366" s="186"/>
    </row>
    <row r="1367" spans="22:27" x14ac:dyDescent="0.25">
      <c r="V1367" s="231"/>
      <c r="W1367" s="186"/>
      <c r="X1367" s="186"/>
      <c r="Y1367" s="186"/>
      <c r="Z1367" s="186"/>
      <c r="AA1367" s="186"/>
    </row>
    <row r="1368" spans="22:27" x14ac:dyDescent="0.25">
      <c r="V1368" s="231"/>
      <c r="W1368" s="186"/>
      <c r="X1368" s="186"/>
      <c r="Y1368" s="186"/>
      <c r="Z1368" s="186"/>
      <c r="AA1368" s="186"/>
    </row>
    <row r="1369" spans="22:27" x14ac:dyDescent="0.25">
      <c r="V1369" s="231"/>
      <c r="W1369" s="186"/>
      <c r="X1369" s="186"/>
      <c r="Y1369" s="186"/>
      <c r="Z1369" s="186"/>
      <c r="AA1369" s="186"/>
    </row>
    <row r="1370" spans="22:27" x14ac:dyDescent="0.25">
      <c r="V1370" s="231"/>
      <c r="W1370" s="186"/>
      <c r="X1370" s="186"/>
      <c r="Y1370" s="186"/>
      <c r="Z1370" s="186"/>
      <c r="AA1370" s="186"/>
    </row>
    <row r="1371" spans="22:27" x14ac:dyDescent="0.25">
      <c r="V1371" s="231"/>
      <c r="W1371" s="186"/>
      <c r="X1371" s="186"/>
      <c r="Y1371" s="186"/>
      <c r="Z1371" s="186"/>
      <c r="AA1371" s="186"/>
    </row>
    <row r="1372" spans="22:27" x14ac:dyDescent="0.25">
      <c r="V1372" s="231"/>
      <c r="W1372" s="186"/>
      <c r="X1372" s="186"/>
      <c r="Y1372" s="186"/>
      <c r="Z1372" s="186"/>
      <c r="AA1372" s="186"/>
    </row>
    <row r="1373" spans="22:27" x14ac:dyDescent="0.25">
      <c r="V1373" s="231"/>
      <c r="W1373" s="186"/>
      <c r="X1373" s="186"/>
      <c r="Y1373" s="186"/>
      <c r="Z1373" s="186"/>
      <c r="AA1373" s="186"/>
    </row>
    <row r="1374" spans="22:27" x14ac:dyDescent="0.25">
      <c r="V1374" s="231"/>
      <c r="W1374" s="186"/>
      <c r="X1374" s="186"/>
      <c r="Y1374" s="186"/>
      <c r="Z1374" s="186"/>
      <c r="AA1374" s="186"/>
    </row>
    <row r="1375" spans="22:27" x14ac:dyDescent="0.25">
      <c r="V1375" s="231"/>
      <c r="W1375" s="186"/>
      <c r="X1375" s="186"/>
      <c r="Y1375" s="186"/>
      <c r="Z1375" s="186"/>
      <c r="AA1375" s="186"/>
    </row>
    <row r="1376" spans="22:27" x14ac:dyDescent="0.25">
      <c r="V1376" s="231"/>
      <c r="W1376" s="186"/>
      <c r="X1376" s="186"/>
      <c r="Y1376" s="186"/>
      <c r="Z1376" s="186"/>
      <c r="AA1376" s="186"/>
    </row>
    <row r="1377" spans="22:27" x14ac:dyDescent="0.25">
      <c r="V1377" s="231"/>
      <c r="W1377" s="186"/>
      <c r="X1377" s="186"/>
      <c r="Y1377" s="186"/>
      <c r="Z1377" s="186"/>
      <c r="AA1377" s="186"/>
    </row>
    <row r="1378" spans="22:27" x14ac:dyDescent="0.25">
      <c r="V1378" s="231"/>
      <c r="W1378" s="186"/>
      <c r="X1378" s="186"/>
      <c r="Y1378" s="186"/>
      <c r="Z1378" s="186"/>
      <c r="AA1378" s="186"/>
    </row>
    <row r="1379" spans="22:27" x14ac:dyDescent="0.25">
      <c r="V1379" s="231"/>
      <c r="W1379" s="186"/>
      <c r="X1379" s="186"/>
      <c r="Y1379" s="186"/>
      <c r="Z1379" s="186"/>
      <c r="AA1379" s="186"/>
    </row>
    <row r="1380" spans="22:27" x14ac:dyDescent="0.25">
      <c r="V1380" s="231"/>
      <c r="W1380" s="186"/>
      <c r="X1380" s="186"/>
      <c r="Y1380" s="186"/>
      <c r="Z1380" s="186"/>
      <c r="AA1380" s="186"/>
    </row>
    <row r="1381" spans="22:27" x14ac:dyDescent="0.25">
      <c r="V1381" s="231"/>
      <c r="W1381" s="186"/>
      <c r="X1381" s="186"/>
      <c r="Y1381" s="186"/>
      <c r="Z1381" s="186"/>
      <c r="AA1381" s="186"/>
    </row>
    <row r="1382" spans="22:27" x14ac:dyDescent="0.25">
      <c r="V1382" s="231"/>
      <c r="W1382" s="186"/>
      <c r="X1382" s="186"/>
      <c r="Y1382" s="186"/>
      <c r="Z1382" s="186"/>
      <c r="AA1382" s="186"/>
    </row>
    <row r="1383" spans="22:27" x14ac:dyDescent="0.25">
      <c r="V1383" s="231"/>
      <c r="W1383" s="186"/>
      <c r="X1383" s="186"/>
      <c r="Y1383" s="186"/>
      <c r="Z1383" s="186"/>
      <c r="AA1383" s="186"/>
    </row>
    <row r="1384" spans="22:27" x14ac:dyDescent="0.25">
      <c r="V1384" s="231"/>
      <c r="W1384" s="186"/>
      <c r="X1384" s="186"/>
      <c r="Y1384" s="186"/>
      <c r="Z1384" s="186"/>
      <c r="AA1384" s="186"/>
    </row>
    <row r="1385" spans="22:27" x14ac:dyDescent="0.25">
      <c r="V1385" s="231"/>
      <c r="W1385" s="186"/>
      <c r="X1385" s="186"/>
      <c r="Y1385" s="186"/>
      <c r="Z1385" s="186"/>
      <c r="AA1385" s="186"/>
    </row>
    <row r="1386" spans="22:27" x14ac:dyDescent="0.25">
      <c r="V1386" s="231"/>
      <c r="W1386" s="186"/>
      <c r="X1386" s="186"/>
      <c r="Y1386" s="186"/>
      <c r="Z1386" s="186"/>
      <c r="AA1386" s="186"/>
    </row>
    <row r="1387" spans="22:27" x14ac:dyDescent="0.25">
      <c r="V1387" s="231"/>
      <c r="W1387" s="186"/>
      <c r="X1387" s="186"/>
      <c r="Y1387" s="186"/>
      <c r="Z1387" s="186"/>
      <c r="AA1387" s="186"/>
    </row>
    <row r="1388" spans="22:27" x14ac:dyDescent="0.25">
      <c r="V1388" s="231"/>
      <c r="W1388" s="186"/>
      <c r="X1388" s="186"/>
      <c r="Y1388" s="186"/>
      <c r="Z1388" s="186"/>
      <c r="AA1388" s="186"/>
    </row>
    <row r="1389" spans="22:27" x14ac:dyDescent="0.25">
      <c r="V1389" s="231"/>
      <c r="W1389" s="186"/>
      <c r="X1389" s="186"/>
      <c r="Y1389" s="186"/>
      <c r="Z1389" s="186"/>
      <c r="AA1389" s="186"/>
    </row>
    <row r="1390" spans="22:27" x14ac:dyDescent="0.25">
      <c r="V1390" s="231"/>
      <c r="W1390" s="186"/>
      <c r="X1390" s="186"/>
      <c r="Y1390" s="186"/>
      <c r="Z1390" s="186"/>
      <c r="AA1390" s="186"/>
    </row>
    <row r="1391" spans="22:27" x14ac:dyDescent="0.25">
      <c r="V1391" s="231"/>
      <c r="W1391" s="186"/>
      <c r="X1391" s="186"/>
      <c r="Y1391" s="186"/>
      <c r="Z1391" s="186"/>
      <c r="AA1391" s="186"/>
    </row>
    <row r="1392" spans="22:27" x14ac:dyDescent="0.25">
      <c r="V1392" s="231"/>
      <c r="W1392" s="186"/>
      <c r="X1392" s="186"/>
      <c r="Y1392" s="186"/>
      <c r="Z1392" s="186"/>
      <c r="AA1392" s="186"/>
    </row>
    <row r="1393" spans="22:27" x14ac:dyDescent="0.25">
      <c r="V1393" s="231"/>
      <c r="W1393" s="186"/>
      <c r="X1393" s="186"/>
      <c r="Y1393" s="186"/>
      <c r="Z1393" s="186"/>
      <c r="AA1393" s="186"/>
    </row>
    <row r="1394" spans="22:27" x14ac:dyDescent="0.25">
      <c r="V1394" s="231"/>
      <c r="W1394" s="186"/>
      <c r="X1394" s="186"/>
      <c r="Y1394" s="186"/>
      <c r="Z1394" s="186"/>
      <c r="AA1394" s="186"/>
    </row>
    <row r="1395" spans="22:27" x14ac:dyDescent="0.25">
      <c r="V1395" s="231"/>
      <c r="W1395" s="186"/>
      <c r="X1395" s="186"/>
      <c r="Y1395" s="186"/>
      <c r="Z1395" s="186"/>
      <c r="AA1395" s="186"/>
    </row>
    <row r="1396" spans="22:27" x14ac:dyDescent="0.25">
      <c r="V1396" s="231"/>
      <c r="W1396" s="186"/>
      <c r="X1396" s="186"/>
      <c r="Y1396" s="186"/>
      <c r="Z1396" s="186"/>
      <c r="AA1396" s="186"/>
    </row>
    <row r="1397" spans="22:27" x14ac:dyDescent="0.25">
      <c r="V1397" s="231"/>
      <c r="W1397" s="186"/>
      <c r="X1397" s="186"/>
      <c r="Y1397" s="186"/>
      <c r="Z1397" s="186"/>
      <c r="AA1397" s="186"/>
    </row>
    <row r="1398" spans="22:27" x14ac:dyDescent="0.25">
      <c r="V1398" s="231"/>
      <c r="W1398" s="186"/>
      <c r="X1398" s="186"/>
      <c r="Y1398" s="186"/>
      <c r="Z1398" s="186"/>
      <c r="AA1398" s="186"/>
    </row>
    <row r="1399" spans="22:27" x14ac:dyDescent="0.25">
      <c r="V1399" s="231"/>
      <c r="W1399" s="186"/>
      <c r="X1399" s="186"/>
      <c r="Y1399" s="186"/>
      <c r="Z1399" s="186"/>
      <c r="AA1399" s="186"/>
    </row>
    <row r="1400" spans="22:27" x14ac:dyDescent="0.25">
      <c r="V1400" s="231"/>
      <c r="W1400" s="186"/>
      <c r="X1400" s="186"/>
      <c r="Y1400" s="186"/>
      <c r="Z1400" s="186"/>
      <c r="AA1400" s="186"/>
    </row>
    <row r="1401" spans="22:27" x14ac:dyDescent="0.25">
      <c r="V1401" s="231"/>
      <c r="W1401" s="186"/>
      <c r="X1401" s="186"/>
      <c r="Y1401" s="186"/>
      <c r="Z1401" s="186"/>
      <c r="AA1401" s="186"/>
    </row>
    <row r="1402" spans="22:27" x14ac:dyDescent="0.25">
      <c r="V1402" s="231"/>
      <c r="W1402" s="186"/>
      <c r="X1402" s="186"/>
      <c r="Y1402" s="186"/>
      <c r="Z1402" s="186"/>
      <c r="AA1402" s="186"/>
    </row>
    <row r="1403" spans="22:27" x14ac:dyDescent="0.25">
      <c r="V1403" s="231"/>
      <c r="W1403" s="186"/>
      <c r="X1403" s="186"/>
      <c r="Y1403" s="186"/>
      <c r="Z1403" s="186"/>
      <c r="AA1403" s="186"/>
    </row>
    <row r="1404" spans="22:27" x14ac:dyDescent="0.25">
      <c r="V1404" s="231"/>
      <c r="W1404" s="186"/>
      <c r="X1404" s="186"/>
      <c r="Y1404" s="186"/>
      <c r="Z1404" s="186"/>
      <c r="AA1404" s="186"/>
    </row>
    <row r="1405" spans="22:27" x14ac:dyDescent="0.25">
      <c r="V1405" s="231"/>
      <c r="W1405" s="186"/>
      <c r="X1405" s="186"/>
      <c r="Y1405" s="186"/>
      <c r="Z1405" s="186"/>
      <c r="AA1405" s="186"/>
    </row>
    <row r="1406" spans="22:27" x14ac:dyDescent="0.25">
      <c r="V1406" s="231"/>
      <c r="W1406" s="186"/>
      <c r="X1406" s="186"/>
      <c r="Y1406" s="186"/>
      <c r="Z1406" s="186"/>
      <c r="AA1406" s="186"/>
    </row>
    <row r="1407" spans="22:27" x14ac:dyDescent="0.25">
      <c r="V1407" s="231"/>
      <c r="W1407" s="186"/>
      <c r="X1407" s="186"/>
      <c r="Y1407" s="186"/>
      <c r="Z1407" s="186"/>
      <c r="AA1407" s="186"/>
    </row>
    <row r="1408" spans="22:27" x14ac:dyDescent="0.25">
      <c r="V1408" s="231"/>
      <c r="W1408" s="186"/>
      <c r="X1408" s="186"/>
      <c r="Y1408" s="186"/>
      <c r="Z1408" s="186"/>
      <c r="AA1408" s="186"/>
    </row>
    <row r="1409" spans="22:27" x14ac:dyDescent="0.25">
      <c r="V1409" s="231"/>
      <c r="W1409" s="186"/>
      <c r="X1409" s="186"/>
      <c r="Y1409" s="186"/>
      <c r="Z1409" s="186"/>
      <c r="AA1409" s="186"/>
    </row>
    <row r="1410" spans="22:27" x14ac:dyDescent="0.25">
      <c r="V1410" s="231"/>
      <c r="W1410" s="186"/>
      <c r="X1410" s="186"/>
      <c r="Y1410" s="186"/>
      <c r="Z1410" s="186"/>
      <c r="AA1410" s="186"/>
    </row>
    <row r="1411" spans="22:27" x14ac:dyDescent="0.25">
      <c r="V1411" s="231"/>
      <c r="W1411" s="186"/>
      <c r="X1411" s="186"/>
      <c r="Y1411" s="186"/>
      <c r="Z1411" s="186"/>
      <c r="AA1411" s="186"/>
    </row>
    <row r="1412" spans="22:27" x14ac:dyDescent="0.25">
      <c r="V1412" s="231"/>
      <c r="W1412" s="186"/>
      <c r="X1412" s="186"/>
      <c r="Y1412" s="186"/>
      <c r="Z1412" s="186"/>
      <c r="AA1412" s="186"/>
    </row>
    <row r="1413" spans="22:27" x14ac:dyDescent="0.25">
      <c r="V1413" s="231"/>
      <c r="W1413" s="186"/>
      <c r="X1413" s="186"/>
      <c r="Y1413" s="186"/>
      <c r="Z1413" s="186"/>
      <c r="AA1413" s="186"/>
    </row>
    <row r="1414" spans="22:27" x14ac:dyDescent="0.25">
      <c r="V1414" s="231"/>
      <c r="W1414" s="186"/>
      <c r="X1414" s="186"/>
      <c r="Y1414" s="186"/>
      <c r="Z1414" s="186"/>
      <c r="AA1414" s="186"/>
    </row>
    <row r="1415" spans="22:27" x14ac:dyDescent="0.25">
      <c r="V1415" s="231"/>
      <c r="W1415" s="186"/>
      <c r="X1415" s="186"/>
      <c r="Y1415" s="186"/>
      <c r="Z1415" s="186"/>
      <c r="AA1415" s="186"/>
    </row>
    <row r="1416" spans="22:27" x14ac:dyDescent="0.25">
      <c r="V1416" s="231"/>
      <c r="W1416" s="186"/>
      <c r="X1416" s="186"/>
      <c r="Y1416" s="186"/>
      <c r="Z1416" s="186"/>
      <c r="AA1416" s="186"/>
    </row>
    <row r="1417" spans="22:27" x14ac:dyDescent="0.25">
      <c r="V1417" s="231"/>
      <c r="W1417" s="186"/>
      <c r="X1417" s="186"/>
      <c r="Y1417" s="186"/>
      <c r="Z1417" s="186"/>
      <c r="AA1417" s="186"/>
    </row>
    <row r="1418" spans="22:27" x14ac:dyDescent="0.25">
      <c r="V1418" s="231"/>
      <c r="W1418" s="186"/>
      <c r="X1418" s="186"/>
      <c r="Y1418" s="186"/>
      <c r="Z1418" s="186"/>
      <c r="AA1418" s="186"/>
    </row>
    <row r="1419" spans="22:27" x14ac:dyDescent="0.25">
      <c r="V1419" s="231"/>
      <c r="W1419" s="186"/>
      <c r="X1419" s="186"/>
      <c r="Y1419" s="186"/>
      <c r="Z1419" s="186"/>
      <c r="AA1419" s="186"/>
    </row>
    <row r="1420" spans="22:27" x14ac:dyDescent="0.25">
      <c r="V1420" s="231"/>
      <c r="W1420" s="186"/>
      <c r="X1420" s="186"/>
      <c r="Y1420" s="186"/>
      <c r="Z1420" s="186"/>
      <c r="AA1420" s="186"/>
    </row>
    <row r="1421" spans="22:27" x14ac:dyDescent="0.25">
      <c r="V1421" s="231"/>
      <c r="W1421" s="186"/>
      <c r="X1421" s="186"/>
      <c r="Y1421" s="186"/>
      <c r="Z1421" s="186"/>
      <c r="AA1421" s="186"/>
    </row>
    <row r="1422" spans="22:27" x14ac:dyDescent="0.25">
      <c r="V1422" s="231"/>
      <c r="W1422" s="186"/>
      <c r="X1422" s="186"/>
      <c r="Y1422" s="186"/>
      <c r="Z1422" s="186"/>
      <c r="AA1422" s="186"/>
    </row>
    <row r="1423" spans="22:27" x14ac:dyDescent="0.25">
      <c r="V1423" s="231"/>
      <c r="W1423" s="186"/>
      <c r="X1423" s="186"/>
      <c r="Y1423" s="186"/>
      <c r="Z1423" s="186"/>
      <c r="AA1423" s="186"/>
    </row>
    <row r="1424" spans="22:27" x14ac:dyDescent="0.25">
      <c r="V1424" s="231"/>
      <c r="W1424" s="186"/>
      <c r="X1424" s="186"/>
      <c r="Y1424" s="186"/>
      <c r="Z1424" s="186"/>
      <c r="AA1424" s="186"/>
    </row>
    <row r="1425" spans="22:27" x14ac:dyDescent="0.25">
      <c r="V1425" s="231"/>
      <c r="W1425" s="186"/>
      <c r="X1425" s="186"/>
      <c r="Y1425" s="186"/>
      <c r="Z1425" s="186"/>
      <c r="AA1425" s="186"/>
    </row>
    <row r="1426" spans="22:27" x14ac:dyDescent="0.25">
      <c r="V1426" s="231"/>
      <c r="W1426" s="186"/>
      <c r="X1426" s="186"/>
      <c r="Y1426" s="186"/>
      <c r="Z1426" s="186"/>
      <c r="AA1426" s="186"/>
    </row>
    <row r="1427" spans="22:27" x14ac:dyDescent="0.25">
      <c r="V1427" s="231"/>
      <c r="W1427" s="186"/>
      <c r="X1427" s="186"/>
      <c r="Y1427" s="186"/>
      <c r="Z1427" s="186"/>
      <c r="AA1427" s="186"/>
    </row>
    <row r="1428" spans="22:27" x14ac:dyDescent="0.25">
      <c r="V1428" s="231"/>
      <c r="W1428" s="186"/>
      <c r="X1428" s="186"/>
      <c r="Y1428" s="186"/>
      <c r="Z1428" s="186"/>
      <c r="AA1428" s="186"/>
    </row>
    <row r="1429" spans="22:27" x14ac:dyDescent="0.25">
      <c r="V1429" s="231"/>
      <c r="W1429" s="186"/>
      <c r="X1429" s="186"/>
      <c r="Y1429" s="186"/>
      <c r="Z1429" s="186"/>
      <c r="AA1429" s="186"/>
    </row>
    <row r="1430" spans="22:27" x14ac:dyDescent="0.25">
      <c r="V1430" s="231"/>
      <c r="W1430" s="186"/>
      <c r="X1430" s="186"/>
      <c r="Y1430" s="186"/>
      <c r="Z1430" s="186"/>
      <c r="AA1430" s="186"/>
    </row>
    <row r="1431" spans="22:27" x14ac:dyDescent="0.25">
      <c r="V1431" s="231"/>
      <c r="W1431" s="186"/>
      <c r="X1431" s="186"/>
      <c r="Y1431" s="186"/>
      <c r="Z1431" s="186"/>
      <c r="AA1431" s="186"/>
    </row>
    <row r="1432" spans="22:27" x14ac:dyDescent="0.25">
      <c r="V1432" s="231"/>
      <c r="W1432" s="186"/>
      <c r="X1432" s="186"/>
      <c r="Y1432" s="186"/>
      <c r="Z1432" s="186"/>
      <c r="AA1432" s="186"/>
    </row>
    <row r="1433" spans="22:27" x14ac:dyDescent="0.25">
      <c r="V1433" s="231"/>
      <c r="W1433" s="186"/>
      <c r="X1433" s="186"/>
      <c r="Y1433" s="186"/>
      <c r="Z1433" s="186"/>
      <c r="AA1433" s="186"/>
    </row>
    <row r="1434" spans="22:27" x14ac:dyDescent="0.25">
      <c r="V1434" s="231"/>
      <c r="W1434" s="186"/>
      <c r="X1434" s="186"/>
      <c r="Y1434" s="186"/>
      <c r="Z1434" s="186"/>
      <c r="AA1434" s="186"/>
    </row>
    <row r="1435" spans="22:27" x14ac:dyDescent="0.25">
      <c r="V1435" s="231"/>
      <c r="W1435" s="186"/>
      <c r="X1435" s="186"/>
      <c r="Y1435" s="186"/>
      <c r="Z1435" s="186"/>
      <c r="AA1435" s="186"/>
    </row>
    <row r="1436" spans="22:27" x14ac:dyDescent="0.25">
      <c r="V1436" s="231"/>
      <c r="W1436" s="186"/>
      <c r="X1436" s="186"/>
      <c r="Y1436" s="186"/>
      <c r="Z1436" s="186"/>
      <c r="AA1436" s="186"/>
    </row>
    <row r="1437" spans="22:27" x14ac:dyDescent="0.25">
      <c r="V1437" s="231"/>
      <c r="W1437" s="186"/>
      <c r="X1437" s="186"/>
      <c r="Y1437" s="186"/>
      <c r="Z1437" s="186"/>
      <c r="AA1437" s="186"/>
    </row>
    <row r="1438" spans="22:27" x14ac:dyDescent="0.25">
      <c r="V1438" s="231"/>
      <c r="W1438" s="186"/>
      <c r="X1438" s="186"/>
      <c r="Y1438" s="186"/>
      <c r="Z1438" s="186"/>
      <c r="AA1438" s="186"/>
    </row>
    <row r="1439" spans="22:27" x14ac:dyDescent="0.25">
      <c r="V1439" s="231"/>
      <c r="W1439" s="186"/>
      <c r="X1439" s="186"/>
      <c r="Y1439" s="186"/>
      <c r="Z1439" s="186"/>
      <c r="AA1439" s="186"/>
    </row>
    <row r="1440" spans="22:27" x14ac:dyDescent="0.25">
      <c r="V1440" s="231"/>
      <c r="W1440" s="186"/>
      <c r="X1440" s="186"/>
      <c r="Y1440" s="186"/>
      <c r="Z1440" s="186"/>
      <c r="AA1440" s="186"/>
    </row>
    <row r="1441" spans="22:27" x14ac:dyDescent="0.25">
      <c r="V1441" s="231"/>
      <c r="W1441" s="186"/>
      <c r="X1441" s="186"/>
      <c r="Y1441" s="186"/>
      <c r="Z1441" s="186"/>
      <c r="AA1441" s="186"/>
    </row>
    <row r="1442" spans="22:27" x14ac:dyDescent="0.25">
      <c r="V1442" s="231"/>
      <c r="W1442" s="186"/>
      <c r="X1442" s="186"/>
      <c r="Y1442" s="186"/>
      <c r="Z1442" s="186"/>
      <c r="AA1442" s="186"/>
    </row>
    <row r="1443" spans="22:27" x14ac:dyDescent="0.25">
      <c r="V1443" s="231"/>
      <c r="W1443" s="186"/>
      <c r="X1443" s="186"/>
      <c r="Y1443" s="186"/>
      <c r="Z1443" s="186"/>
      <c r="AA1443" s="186"/>
    </row>
    <row r="1444" spans="22:27" x14ac:dyDescent="0.25">
      <c r="V1444" s="231"/>
      <c r="W1444" s="186"/>
      <c r="X1444" s="186"/>
      <c r="Y1444" s="186"/>
      <c r="Z1444" s="186"/>
      <c r="AA1444" s="186"/>
    </row>
    <row r="1445" spans="22:27" x14ac:dyDescent="0.25">
      <c r="V1445" s="231"/>
      <c r="W1445" s="186"/>
      <c r="X1445" s="186"/>
      <c r="Y1445" s="186"/>
      <c r="Z1445" s="186"/>
      <c r="AA1445" s="186"/>
    </row>
    <row r="1446" spans="22:27" x14ac:dyDescent="0.25">
      <c r="V1446" s="231"/>
      <c r="W1446" s="186"/>
      <c r="X1446" s="186"/>
      <c r="Y1446" s="186"/>
      <c r="Z1446" s="186"/>
      <c r="AA1446" s="186"/>
    </row>
    <row r="1447" spans="22:27" x14ac:dyDescent="0.25">
      <c r="V1447" s="231"/>
      <c r="W1447" s="186"/>
      <c r="X1447" s="186"/>
      <c r="Y1447" s="186"/>
      <c r="Z1447" s="186"/>
      <c r="AA1447" s="186"/>
    </row>
    <row r="1448" spans="22:27" x14ac:dyDescent="0.25">
      <c r="V1448" s="231"/>
      <c r="W1448" s="186"/>
      <c r="X1448" s="186"/>
      <c r="Y1448" s="186"/>
      <c r="Z1448" s="186"/>
      <c r="AA1448" s="186"/>
    </row>
    <row r="1449" spans="22:27" x14ac:dyDescent="0.25">
      <c r="V1449" s="231"/>
      <c r="W1449" s="186"/>
      <c r="X1449" s="186"/>
      <c r="Y1449" s="186"/>
      <c r="Z1449" s="186"/>
      <c r="AA1449" s="186"/>
    </row>
    <row r="1450" spans="22:27" x14ac:dyDescent="0.25">
      <c r="V1450" s="231"/>
      <c r="W1450" s="186"/>
      <c r="X1450" s="186"/>
      <c r="Y1450" s="186"/>
      <c r="Z1450" s="186"/>
      <c r="AA1450" s="186"/>
    </row>
    <row r="1451" spans="22:27" x14ac:dyDescent="0.25">
      <c r="V1451" s="231"/>
      <c r="W1451" s="186"/>
      <c r="X1451" s="186"/>
      <c r="Y1451" s="186"/>
      <c r="Z1451" s="186"/>
      <c r="AA1451" s="186"/>
    </row>
    <row r="1452" spans="22:27" x14ac:dyDescent="0.25">
      <c r="V1452" s="231"/>
      <c r="W1452" s="186"/>
      <c r="X1452" s="186"/>
      <c r="Y1452" s="186"/>
      <c r="Z1452" s="186"/>
      <c r="AA1452" s="186"/>
    </row>
    <row r="1453" spans="22:27" x14ac:dyDescent="0.25">
      <c r="V1453" s="231"/>
      <c r="W1453" s="186"/>
      <c r="X1453" s="186"/>
      <c r="Y1453" s="186"/>
      <c r="Z1453" s="186"/>
      <c r="AA1453" s="186"/>
    </row>
    <row r="1454" spans="22:27" x14ac:dyDescent="0.25">
      <c r="V1454" s="231"/>
      <c r="W1454" s="186"/>
      <c r="X1454" s="186"/>
      <c r="Y1454" s="186"/>
      <c r="Z1454" s="186"/>
      <c r="AA1454" s="186"/>
    </row>
    <row r="1455" spans="22:27" x14ac:dyDescent="0.25">
      <c r="V1455" s="231"/>
      <c r="W1455" s="186"/>
      <c r="X1455" s="186"/>
      <c r="Y1455" s="186"/>
      <c r="Z1455" s="186"/>
      <c r="AA1455" s="186"/>
    </row>
    <row r="1456" spans="22:27" x14ac:dyDescent="0.25">
      <c r="V1456" s="231"/>
      <c r="W1456" s="186"/>
      <c r="X1456" s="186"/>
      <c r="Y1456" s="186"/>
      <c r="Z1456" s="186"/>
      <c r="AA1456" s="186"/>
    </row>
    <row r="1457" spans="22:27" x14ac:dyDescent="0.25">
      <c r="V1457" s="231"/>
      <c r="W1457" s="186"/>
      <c r="X1457" s="186"/>
      <c r="Y1457" s="186"/>
      <c r="Z1457" s="186"/>
      <c r="AA1457" s="186"/>
    </row>
    <row r="1458" spans="22:27" x14ac:dyDescent="0.25">
      <c r="V1458" s="231"/>
      <c r="W1458" s="186"/>
      <c r="X1458" s="186"/>
      <c r="Y1458" s="186"/>
      <c r="Z1458" s="186"/>
      <c r="AA1458" s="186"/>
    </row>
    <row r="1459" spans="22:27" x14ac:dyDescent="0.25">
      <c r="V1459" s="231"/>
      <c r="W1459" s="186"/>
      <c r="X1459" s="186"/>
      <c r="Y1459" s="186"/>
      <c r="Z1459" s="186"/>
      <c r="AA1459" s="186"/>
    </row>
    <row r="1460" spans="22:27" x14ac:dyDescent="0.25">
      <c r="V1460" s="231"/>
      <c r="W1460" s="186"/>
      <c r="X1460" s="186"/>
      <c r="Y1460" s="186"/>
      <c r="Z1460" s="186"/>
      <c r="AA1460" s="186"/>
    </row>
    <row r="1461" spans="22:27" x14ac:dyDescent="0.25">
      <c r="V1461" s="231"/>
      <c r="W1461" s="186"/>
      <c r="X1461" s="186"/>
      <c r="Y1461" s="186"/>
      <c r="Z1461" s="186"/>
      <c r="AA1461" s="186"/>
    </row>
    <row r="1462" spans="22:27" x14ac:dyDescent="0.25">
      <c r="V1462" s="231"/>
      <c r="W1462" s="186"/>
      <c r="X1462" s="186"/>
      <c r="Y1462" s="186"/>
      <c r="Z1462" s="186"/>
      <c r="AA1462" s="186"/>
    </row>
    <row r="1463" spans="22:27" x14ac:dyDescent="0.25">
      <c r="V1463" s="231"/>
      <c r="W1463" s="186"/>
      <c r="X1463" s="186"/>
      <c r="Y1463" s="186"/>
      <c r="Z1463" s="186"/>
      <c r="AA1463" s="186"/>
    </row>
    <row r="1464" spans="22:27" x14ac:dyDescent="0.25">
      <c r="V1464" s="231"/>
      <c r="W1464" s="186"/>
      <c r="X1464" s="186"/>
      <c r="Y1464" s="186"/>
      <c r="Z1464" s="186"/>
      <c r="AA1464" s="186"/>
    </row>
    <row r="1465" spans="22:27" x14ac:dyDescent="0.25">
      <c r="V1465" s="231"/>
      <c r="W1465" s="186"/>
      <c r="X1465" s="186"/>
      <c r="Y1465" s="186"/>
      <c r="Z1465" s="186"/>
      <c r="AA1465" s="186"/>
    </row>
    <row r="1466" spans="22:27" x14ac:dyDescent="0.25">
      <c r="V1466" s="231"/>
      <c r="W1466" s="186"/>
      <c r="X1466" s="186"/>
      <c r="Y1466" s="186"/>
      <c r="Z1466" s="186"/>
      <c r="AA1466" s="186"/>
    </row>
    <row r="1467" spans="22:27" x14ac:dyDescent="0.25">
      <c r="V1467" s="231"/>
      <c r="W1467" s="186"/>
      <c r="X1467" s="186"/>
      <c r="Y1467" s="186"/>
      <c r="Z1467" s="186"/>
      <c r="AA1467" s="186"/>
    </row>
    <row r="1468" spans="22:27" x14ac:dyDescent="0.25">
      <c r="V1468" s="231"/>
      <c r="W1468" s="186"/>
      <c r="X1468" s="186"/>
      <c r="Y1468" s="186"/>
      <c r="Z1468" s="186"/>
      <c r="AA1468" s="186"/>
    </row>
    <row r="1469" spans="22:27" x14ac:dyDescent="0.25">
      <c r="V1469" s="231"/>
      <c r="W1469" s="186"/>
      <c r="X1469" s="186"/>
      <c r="Y1469" s="186"/>
      <c r="Z1469" s="186"/>
      <c r="AA1469" s="186"/>
    </row>
    <row r="1470" spans="22:27" x14ac:dyDescent="0.25">
      <c r="V1470" s="231"/>
      <c r="W1470" s="186"/>
      <c r="X1470" s="186"/>
      <c r="Y1470" s="186"/>
      <c r="Z1470" s="186"/>
      <c r="AA1470" s="186"/>
    </row>
    <row r="1471" spans="22:27" x14ac:dyDescent="0.25">
      <c r="V1471" s="231"/>
      <c r="W1471" s="186"/>
      <c r="X1471" s="186"/>
      <c r="Y1471" s="186"/>
      <c r="Z1471" s="186"/>
      <c r="AA1471" s="186"/>
    </row>
    <row r="1472" spans="22:27" x14ac:dyDescent="0.25">
      <c r="V1472" s="231"/>
      <c r="W1472" s="186"/>
      <c r="X1472" s="186"/>
      <c r="Y1472" s="186"/>
      <c r="Z1472" s="186"/>
      <c r="AA1472" s="186"/>
    </row>
    <row r="1473" spans="22:27" x14ac:dyDescent="0.25">
      <c r="V1473" s="231"/>
      <c r="W1473" s="186"/>
      <c r="X1473" s="186"/>
      <c r="Y1473" s="186"/>
      <c r="Z1473" s="186"/>
      <c r="AA1473" s="186"/>
    </row>
    <row r="1474" spans="22:27" x14ac:dyDescent="0.25">
      <c r="V1474" s="231"/>
      <c r="W1474" s="186"/>
      <c r="X1474" s="186"/>
      <c r="Y1474" s="186"/>
      <c r="Z1474" s="186"/>
      <c r="AA1474" s="186"/>
    </row>
    <row r="1475" spans="22:27" x14ac:dyDescent="0.25">
      <c r="V1475" s="231"/>
      <c r="W1475" s="186"/>
      <c r="X1475" s="186"/>
      <c r="Y1475" s="186"/>
      <c r="Z1475" s="186"/>
      <c r="AA1475" s="186"/>
    </row>
    <row r="1476" spans="22:27" x14ac:dyDescent="0.25">
      <c r="V1476" s="231"/>
      <c r="W1476" s="186"/>
      <c r="X1476" s="186"/>
      <c r="Y1476" s="186"/>
      <c r="Z1476" s="186"/>
      <c r="AA1476" s="186"/>
    </row>
    <row r="1477" spans="22:27" x14ac:dyDescent="0.25">
      <c r="V1477" s="231"/>
      <c r="W1477" s="186"/>
      <c r="X1477" s="186"/>
      <c r="Y1477" s="186"/>
      <c r="Z1477" s="186"/>
      <c r="AA1477" s="186"/>
    </row>
    <row r="1478" spans="22:27" x14ac:dyDescent="0.25">
      <c r="V1478" s="231"/>
      <c r="W1478" s="186"/>
      <c r="X1478" s="186"/>
      <c r="Y1478" s="186"/>
      <c r="Z1478" s="186"/>
      <c r="AA1478" s="186"/>
    </row>
    <row r="1479" spans="22:27" x14ac:dyDescent="0.25">
      <c r="V1479" s="231"/>
      <c r="W1479" s="186"/>
      <c r="X1479" s="186"/>
      <c r="Y1479" s="186"/>
      <c r="Z1479" s="186"/>
      <c r="AA1479" s="186"/>
    </row>
    <row r="1480" spans="22:27" x14ac:dyDescent="0.25">
      <c r="V1480" s="231"/>
      <c r="W1480" s="186"/>
      <c r="X1480" s="186"/>
      <c r="Y1480" s="186"/>
      <c r="Z1480" s="186"/>
      <c r="AA1480" s="186"/>
    </row>
    <row r="1481" spans="22:27" x14ac:dyDescent="0.25">
      <c r="V1481" s="231"/>
      <c r="W1481" s="186"/>
      <c r="X1481" s="186"/>
      <c r="Y1481" s="186"/>
      <c r="Z1481" s="186"/>
      <c r="AA1481" s="186"/>
    </row>
    <row r="1482" spans="22:27" x14ac:dyDescent="0.25">
      <c r="V1482" s="231"/>
      <c r="W1482" s="186"/>
      <c r="X1482" s="186"/>
      <c r="Y1482" s="186"/>
      <c r="Z1482" s="186"/>
      <c r="AA1482" s="186"/>
    </row>
    <row r="1483" spans="22:27" x14ac:dyDescent="0.25">
      <c r="V1483" s="231"/>
      <c r="W1483" s="186"/>
      <c r="X1483" s="186"/>
      <c r="Y1483" s="186"/>
      <c r="Z1483" s="186"/>
      <c r="AA1483" s="186"/>
    </row>
    <row r="1484" spans="22:27" x14ac:dyDescent="0.25">
      <c r="V1484" s="231"/>
      <c r="W1484" s="186"/>
      <c r="X1484" s="186"/>
      <c r="Y1484" s="186"/>
      <c r="Z1484" s="186"/>
      <c r="AA1484" s="186"/>
    </row>
    <row r="1485" spans="22:27" x14ac:dyDescent="0.25">
      <c r="V1485" s="231"/>
      <c r="W1485" s="186"/>
      <c r="X1485" s="186"/>
      <c r="Y1485" s="186"/>
      <c r="Z1485" s="186"/>
      <c r="AA1485" s="186"/>
    </row>
    <row r="1486" spans="22:27" x14ac:dyDescent="0.25">
      <c r="V1486" s="231"/>
      <c r="W1486" s="186"/>
      <c r="X1486" s="186"/>
      <c r="Y1486" s="186"/>
      <c r="Z1486" s="186"/>
      <c r="AA1486" s="186"/>
    </row>
    <row r="1487" spans="22:27" x14ac:dyDescent="0.25">
      <c r="V1487" s="231"/>
      <c r="W1487" s="186"/>
      <c r="X1487" s="186"/>
      <c r="Y1487" s="186"/>
      <c r="Z1487" s="186"/>
      <c r="AA1487" s="186"/>
    </row>
    <row r="1488" spans="22:27" x14ac:dyDescent="0.25">
      <c r="V1488" s="231"/>
      <c r="W1488" s="186"/>
      <c r="X1488" s="186"/>
      <c r="Y1488" s="186"/>
      <c r="Z1488" s="186"/>
      <c r="AA1488" s="186"/>
    </row>
    <row r="1489" spans="22:27" x14ac:dyDescent="0.25">
      <c r="V1489" s="231"/>
      <c r="W1489" s="186"/>
      <c r="X1489" s="186"/>
      <c r="Y1489" s="186"/>
      <c r="Z1489" s="186"/>
      <c r="AA1489" s="186"/>
    </row>
    <row r="1490" spans="22:27" x14ac:dyDescent="0.25">
      <c r="V1490" s="231"/>
      <c r="W1490" s="186"/>
      <c r="X1490" s="186"/>
      <c r="Y1490" s="186"/>
      <c r="Z1490" s="186"/>
      <c r="AA1490" s="186"/>
    </row>
    <row r="1491" spans="22:27" x14ac:dyDescent="0.25">
      <c r="V1491" s="231"/>
      <c r="W1491" s="186"/>
      <c r="X1491" s="186"/>
      <c r="Y1491" s="186"/>
      <c r="Z1491" s="186"/>
      <c r="AA1491" s="186"/>
    </row>
    <row r="1492" spans="22:27" x14ac:dyDescent="0.25">
      <c r="V1492" s="231"/>
      <c r="W1492" s="186"/>
      <c r="X1492" s="186"/>
      <c r="Y1492" s="186"/>
      <c r="Z1492" s="186"/>
      <c r="AA1492" s="186"/>
    </row>
    <row r="1493" spans="22:27" x14ac:dyDescent="0.25">
      <c r="V1493" s="231"/>
      <c r="W1493" s="186"/>
      <c r="X1493" s="186"/>
      <c r="Y1493" s="186"/>
      <c r="Z1493" s="186"/>
      <c r="AA1493" s="186"/>
    </row>
    <row r="1494" spans="22:27" x14ac:dyDescent="0.25">
      <c r="V1494" s="231"/>
      <c r="W1494" s="186"/>
      <c r="X1494" s="186"/>
      <c r="Y1494" s="186"/>
      <c r="Z1494" s="186"/>
      <c r="AA1494" s="186"/>
    </row>
    <row r="1495" spans="22:27" x14ac:dyDescent="0.25">
      <c r="V1495" s="231"/>
      <c r="W1495" s="186"/>
      <c r="X1495" s="186"/>
      <c r="Y1495" s="186"/>
      <c r="Z1495" s="186"/>
      <c r="AA1495" s="186"/>
    </row>
    <row r="1496" spans="22:27" x14ac:dyDescent="0.25">
      <c r="V1496" s="231"/>
      <c r="W1496" s="186"/>
      <c r="X1496" s="186"/>
      <c r="Y1496" s="186"/>
      <c r="Z1496" s="186"/>
      <c r="AA1496" s="186"/>
    </row>
    <row r="1497" spans="22:27" x14ac:dyDescent="0.25">
      <c r="V1497" s="231"/>
      <c r="W1497" s="186"/>
      <c r="X1497" s="186"/>
      <c r="Y1497" s="186"/>
      <c r="Z1497" s="186"/>
      <c r="AA1497" s="186"/>
    </row>
    <row r="1498" spans="22:27" x14ac:dyDescent="0.25">
      <c r="V1498" s="231"/>
      <c r="W1498" s="186"/>
      <c r="X1498" s="186"/>
      <c r="Y1498" s="186"/>
      <c r="Z1498" s="186"/>
      <c r="AA1498" s="186"/>
    </row>
    <row r="1499" spans="22:27" x14ac:dyDescent="0.25">
      <c r="V1499" s="231"/>
      <c r="W1499" s="186"/>
      <c r="X1499" s="186"/>
      <c r="Y1499" s="186"/>
      <c r="Z1499" s="186"/>
      <c r="AA1499" s="186"/>
    </row>
    <row r="1500" spans="22:27" x14ac:dyDescent="0.25">
      <c r="V1500" s="231"/>
      <c r="W1500" s="186"/>
      <c r="X1500" s="186"/>
      <c r="Y1500" s="186"/>
      <c r="Z1500" s="186"/>
      <c r="AA1500" s="186"/>
    </row>
    <row r="1501" spans="22:27" x14ac:dyDescent="0.25">
      <c r="V1501" s="231"/>
      <c r="W1501" s="186"/>
      <c r="X1501" s="186"/>
      <c r="Y1501" s="186"/>
      <c r="Z1501" s="186"/>
      <c r="AA1501" s="186"/>
    </row>
    <row r="1502" spans="22:27" x14ac:dyDescent="0.25">
      <c r="V1502" s="231"/>
      <c r="W1502" s="186"/>
      <c r="X1502" s="186"/>
      <c r="Y1502" s="186"/>
      <c r="Z1502" s="186"/>
      <c r="AA1502" s="186"/>
    </row>
    <row r="1503" spans="22:27" x14ac:dyDescent="0.25">
      <c r="V1503" s="231"/>
      <c r="W1503" s="186"/>
      <c r="X1503" s="186"/>
      <c r="Y1503" s="186"/>
      <c r="Z1503" s="186"/>
      <c r="AA1503" s="186"/>
    </row>
    <row r="1504" spans="22:27" x14ac:dyDescent="0.25">
      <c r="V1504" s="231"/>
      <c r="W1504" s="186"/>
      <c r="X1504" s="186"/>
      <c r="Y1504" s="186"/>
      <c r="Z1504" s="186"/>
      <c r="AA1504" s="186"/>
    </row>
    <row r="1505" spans="22:27" x14ac:dyDescent="0.25">
      <c r="V1505" s="231"/>
      <c r="W1505" s="186"/>
      <c r="X1505" s="186"/>
      <c r="Y1505" s="186"/>
      <c r="Z1505" s="186"/>
      <c r="AA1505" s="186"/>
    </row>
    <row r="1506" spans="22:27" x14ac:dyDescent="0.25">
      <c r="V1506" s="231"/>
      <c r="W1506" s="186"/>
      <c r="X1506" s="186"/>
      <c r="Y1506" s="186"/>
      <c r="Z1506" s="186"/>
      <c r="AA1506" s="186"/>
    </row>
    <row r="1507" spans="22:27" x14ac:dyDescent="0.25">
      <c r="V1507" s="231"/>
      <c r="W1507" s="186"/>
      <c r="X1507" s="186"/>
      <c r="Y1507" s="186"/>
      <c r="Z1507" s="186"/>
      <c r="AA1507" s="186"/>
    </row>
    <row r="1508" spans="22:27" x14ac:dyDescent="0.25">
      <c r="V1508" s="231"/>
      <c r="W1508" s="186"/>
      <c r="X1508" s="186"/>
      <c r="Y1508" s="186"/>
      <c r="Z1508" s="186"/>
      <c r="AA1508" s="186"/>
    </row>
    <row r="1509" spans="22:27" x14ac:dyDescent="0.25">
      <c r="V1509" s="231"/>
      <c r="W1509" s="186"/>
      <c r="X1509" s="186"/>
      <c r="Y1509" s="186"/>
      <c r="Z1509" s="186"/>
      <c r="AA1509" s="186"/>
    </row>
    <row r="1510" spans="22:27" x14ac:dyDescent="0.25">
      <c r="V1510" s="231"/>
      <c r="W1510" s="186"/>
      <c r="X1510" s="186"/>
      <c r="Y1510" s="186"/>
      <c r="Z1510" s="186"/>
      <c r="AA1510" s="186"/>
    </row>
    <row r="1511" spans="22:27" x14ac:dyDescent="0.25">
      <c r="V1511" s="231"/>
      <c r="W1511" s="186"/>
      <c r="X1511" s="186"/>
      <c r="Y1511" s="186"/>
      <c r="Z1511" s="186"/>
      <c r="AA1511" s="186"/>
    </row>
    <row r="1512" spans="22:27" x14ac:dyDescent="0.25">
      <c r="V1512" s="231"/>
      <c r="W1512" s="186"/>
      <c r="X1512" s="186"/>
      <c r="Y1512" s="186"/>
      <c r="Z1512" s="186"/>
      <c r="AA1512" s="186"/>
    </row>
    <row r="1513" spans="22:27" x14ac:dyDescent="0.25">
      <c r="V1513" s="231"/>
      <c r="W1513" s="186"/>
      <c r="X1513" s="186"/>
      <c r="Y1513" s="186"/>
      <c r="Z1513" s="186"/>
      <c r="AA1513" s="186"/>
    </row>
    <row r="1514" spans="22:27" x14ac:dyDescent="0.25">
      <c r="V1514" s="231"/>
      <c r="W1514" s="186"/>
      <c r="X1514" s="186"/>
      <c r="Y1514" s="186"/>
      <c r="Z1514" s="186"/>
      <c r="AA1514" s="186"/>
    </row>
    <row r="1515" spans="22:27" x14ac:dyDescent="0.25">
      <c r="V1515" s="231"/>
      <c r="W1515" s="186"/>
      <c r="X1515" s="186"/>
      <c r="Y1515" s="186"/>
      <c r="Z1515" s="186"/>
      <c r="AA1515" s="186"/>
    </row>
    <row r="1516" spans="22:27" x14ac:dyDescent="0.25">
      <c r="V1516" s="231"/>
      <c r="W1516" s="186"/>
      <c r="X1516" s="186"/>
      <c r="Y1516" s="186"/>
      <c r="Z1516" s="186"/>
      <c r="AA1516" s="186"/>
    </row>
    <row r="1517" spans="22:27" x14ac:dyDescent="0.25">
      <c r="V1517" s="231"/>
      <c r="W1517" s="186"/>
      <c r="X1517" s="186"/>
      <c r="Y1517" s="186"/>
      <c r="Z1517" s="186"/>
      <c r="AA1517" s="186"/>
    </row>
    <row r="1518" spans="22:27" x14ac:dyDescent="0.25">
      <c r="V1518" s="231"/>
      <c r="W1518" s="186"/>
      <c r="X1518" s="186"/>
      <c r="Y1518" s="186"/>
      <c r="Z1518" s="186"/>
      <c r="AA1518" s="186"/>
    </row>
    <row r="1519" spans="22:27" x14ac:dyDescent="0.25">
      <c r="V1519" s="231"/>
      <c r="W1519" s="186"/>
      <c r="X1519" s="186"/>
      <c r="Y1519" s="186"/>
      <c r="Z1519" s="186"/>
      <c r="AA1519" s="186"/>
    </row>
    <row r="1520" spans="22:27" x14ac:dyDescent="0.25">
      <c r="V1520" s="231"/>
      <c r="W1520" s="186"/>
      <c r="X1520" s="186"/>
      <c r="Y1520" s="186"/>
      <c r="Z1520" s="186"/>
      <c r="AA1520" s="186"/>
    </row>
    <row r="1521" spans="22:27" x14ac:dyDescent="0.25">
      <c r="V1521" s="231"/>
      <c r="W1521" s="186"/>
      <c r="X1521" s="186"/>
      <c r="Y1521" s="186"/>
      <c r="Z1521" s="186"/>
      <c r="AA1521" s="186"/>
    </row>
    <row r="1522" spans="22:27" x14ac:dyDescent="0.25">
      <c r="V1522" s="231"/>
      <c r="W1522" s="186"/>
      <c r="X1522" s="186"/>
      <c r="Y1522" s="186"/>
      <c r="Z1522" s="186"/>
      <c r="AA1522" s="186"/>
    </row>
    <row r="1523" spans="22:27" x14ac:dyDescent="0.25">
      <c r="V1523" s="231"/>
      <c r="W1523" s="186"/>
      <c r="X1523" s="186"/>
      <c r="Y1523" s="186"/>
      <c r="Z1523" s="186"/>
      <c r="AA1523" s="186"/>
    </row>
    <row r="1524" spans="22:27" x14ac:dyDescent="0.25">
      <c r="V1524" s="231"/>
      <c r="W1524" s="186"/>
      <c r="X1524" s="186"/>
      <c r="Y1524" s="186"/>
      <c r="Z1524" s="186"/>
      <c r="AA1524" s="186"/>
    </row>
    <row r="1525" spans="22:27" x14ac:dyDescent="0.25">
      <c r="V1525" s="231"/>
      <c r="W1525" s="186"/>
      <c r="X1525" s="186"/>
      <c r="Y1525" s="186"/>
      <c r="Z1525" s="186"/>
      <c r="AA1525" s="186"/>
    </row>
    <row r="1526" spans="22:27" x14ac:dyDescent="0.25">
      <c r="V1526" s="231"/>
      <c r="W1526" s="186"/>
      <c r="X1526" s="186"/>
      <c r="Y1526" s="186"/>
      <c r="Z1526" s="186"/>
      <c r="AA1526" s="186"/>
    </row>
    <row r="1527" spans="22:27" x14ac:dyDescent="0.25">
      <c r="V1527" s="231"/>
      <c r="W1527" s="186"/>
      <c r="X1527" s="186"/>
      <c r="Y1527" s="186"/>
      <c r="Z1527" s="186"/>
      <c r="AA1527" s="186"/>
    </row>
    <row r="1528" spans="22:27" x14ac:dyDescent="0.25">
      <c r="V1528" s="231"/>
      <c r="W1528" s="186"/>
      <c r="X1528" s="186"/>
      <c r="Y1528" s="186"/>
      <c r="Z1528" s="186"/>
      <c r="AA1528" s="186"/>
    </row>
    <row r="1529" spans="22:27" x14ac:dyDescent="0.25">
      <c r="V1529" s="231"/>
      <c r="W1529" s="186"/>
      <c r="X1529" s="186"/>
      <c r="Y1529" s="186"/>
      <c r="Z1529" s="186"/>
      <c r="AA1529" s="186"/>
    </row>
    <row r="1530" spans="22:27" x14ac:dyDescent="0.25">
      <c r="V1530" s="231"/>
      <c r="W1530" s="186"/>
      <c r="X1530" s="186"/>
      <c r="Y1530" s="186"/>
      <c r="Z1530" s="186"/>
      <c r="AA1530" s="186"/>
    </row>
    <row r="1531" spans="22:27" x14ac:dyDescent="0.25">
      <c r="V1531" s="231"/>
      <c r="W1531" s="186"/>
      <c r="X1531" s="186"/>
      <c r="Y1531" s="186"/>
      <c r="Z1531" s="186"/>
      <c r="AA1531" s="186"/>
    </row>
    <row r="1532" spans="22:27" x14ac:dyDescent="0.25">
      <c r="V1532" s="231"/>
      <c r="W1532" s="186"/>
      <c r="X1532" s="186"/>
      <c r="Y1532" s="186"/>
      <c r="Z1532" s="186"/>
      <c r="AA1532" s="186"/>
    </row>
    <row r="1533" spans="22:27" x14ac:dyDescent="0.25">
      <c r="V1533" s="231"/>
      <c r="W1533" s="186"/>
      <c r="X1533" s="186"/>
      <c r="Y1533" s="186"/>
      <c r="Z1533" s="186"/>
      <c r="AA1533" s="186"/>
    </row>
    <row r="1534" spans="22:27" x14ac:dyDescent="0.25">
      <c r="V1534" s="231"/>
      <c r="W1534" s="186"/>
      <c r="X1534" s="186"/>
      <c r="Y1534" s="186"/>
      <c r="Z1534" s="186"/>
      <c r="AA1534" s="186"/>
    </row>
    <row r="1535" spans="22:27" x14ac:dyDescent="0.25">
      <c r="V1535" s="231"/>
      <c r="W1535" s="186"/>
      <c r="X1535" s="186"/>
      <c r="Y1535" s="186"/>
      <c r="Z1535" s="186"/>
      <c r="AA1535" s="186"/>
    </row>
    <row r="1536" spans="22:27" x14ac:dyDescent="0.25">
      <c r="V1536" s="231"/>
      <c r="W1536" s="186"/>
      <c r="X1536" s="186"/>
      <c r="Y1536" s="186"/>
      <c r="Z1536" s="186"/>
      <c r="AA1536" s="186"/>
    </row>
    <row r="1537" spans="22:27" x14ac:dyDescent="0.25">
      <c r="V1537" s="231"/>
      <c r="W1537" s="186"/>
      <c r="X1537" s="186"/>
      <c r="Y1537" s="186"/>
      <c r="Z1537" s="186"/>
      <c r="AA1537" s="186"/>
    </row>
    <row r="1538" spans="22:27" x14ac:dyDescent="0.25">
      <c r="V1538" s="231"/>
      <c r="W1538" s="186"/>
      <c r="X1538" s="186"/>
      <c r="Y1538" s="186"/>
      <c r="Z1538" s="186"/>
      <c r="AA1538" s="186"/>
    </row>
    <row r="1539" spans="22:27" x14ac:dyDescent="0.25">
      <c r="V1539" s="231"/>
      <c r="W1539" s="186"/>
      <c r="X1539" s="186"/>
      <c r="Y1539" s="186"/>
      <c r="Z1539" s="186"/>
      <c r="AA1539" s="186"/>
    </row>
    <row r="1540" spans="22:27" x14ac:dyDescent="0.25">
      <c r="V1540" s="231"/>
      <c r="W1540" s="186"/>
      <c r="X1540" s="186"/>
      <c r="Y1540" s="186"/>
      <c r="Z1540" s="186"/>
      <c r="AA1540" s="186"/>
    </row>
    <row r="1541" spans="22:27" x14ac:dyDescent="0.25">
      <c r="V1541" s="231"/>
      <c r="W1541" s="186"/>
      <c r="X1541" s="186"/>
      <c r="Y1541" s="186"/>
      <c r="Z1541" s="186"/>
      <c r="AA1541" s="186"/>
    </row>
    <row r="1542" spans="22:27" x14ac:dyDescent="0.25">
      <c r="V1542" s="231"/>
      <c r="W1542" s="186"/>
      <c r="X1542" s="186"/>
      <c r="Y1542" s="186"/>
      <c r="Z1542" s="186"/>
      <c r="AA1542" s="186"/>
    </row>
    <row r="1543" spans="22:27" x14ac:dyDescent="0.25">
      <c r="V1543" s="231"/>
      <c r="W1543" s="186"/>
      <c r="X1543" s="186"/>
      <c r="Y1543" s="186"/>
      <c r="Z1543" s="186"/>
      <c r="AA1543" s="186"/>
    </row>
    <row r="1544" spans="22:27" x14ac:dyDescent="0.25">
      <c r="V1544" s="231"/>
      <c r="W1544" s="186"/>
      <c r="X1544" s="186"/>
      <c r="Y1544" s="186"/>
      <c r="Z1544" s="186"/>
      <c r="AA1544" s="186"/>
    </row>
    <row r="1545" spans="22:27" x14ac:dyDescent="0.25">
      <c r="V1545" s="231"/>
      <c r="W1545" s="186"/>
      <c r="X1545" s="186"/>
      <c r="Y1545" s="186"/>
      <c r="Z1545" s="186"/>
      <c r="AA1545" s="186"/>
    </row>
    <row r="1546" spans="22:27" x14ac:dyDescent="0.25">
      <c r="V1546" s="231"/>
      <c r="W1546" s="186"/>
      <c r="X1546" s="186"/>
      <c r="Y1546" s="186"/>
      <c r="Z1546" s="186"/>
      <c r="AA1546" s="186"/>
    </row>
    <row r="1547" spans="22:27" x14ac:dyDescent="0.25">
      <c r="V1547" s="231"/>
      <c r="W1547" s="186"/>
      <c r="X1547" s="186"/>
      <c r="Y1547" s="186"/>
      <c r="Z1547" s="186"/>
      <c r="AA1547" s="186"/>
    </row>
    <row r="1548" spans="22:27" x14ac:dyDescent="0.25">
      <c r="V1548" s="231"/>
      <c r="W1548" s="186"/>
      <c r="X1548" s="186"/>
      <c r="Y1548" s="186"/>
      <c r="Z1548" s="186"/>
      <c r="AA1548" s="186"/>
    </row>
    <row r="1549" spans="22:27" x14ac:dyDescent="0.25">
      <c r="V1549" s="231"/>
      <c r="W1549" s="186"/>
      <c r="X1549" s="186"/>
      <c r="Y1549" s="186"/>
      <c r="Z1549" s="186"/>
      <c r="AA1549" s="186"/>
    </row>
    <row r="1550" spans="22:27" x14ac:dyDescent="0.25">
      <c r="V1550" s="231"/>
      <c r="W1550" s="186"/>
      <c r="X1550" s="186"/>
      <c r="Y1550" s="186"/>
      <c r="Z1550" s="186"/>
      <c r="AA1550" s="186"/>
    </row>
    <row r="1551" spans="22:27" x14ac:dyDescent="0.25">
      <c r="V1551" s="231"/>
      <c r="W1551" s="186"/>
      <c r="X1551" s="186"/>
      <c r="Y1551" s="186"/>
      <c r="Z1551" s="186"/>
      <c r="AA1551" s="186"/>
    </row>
    <row r="1552" spans="22:27" x14ac:dyDescent="0.25">
      <c r="V1552" s="231"/>
      <c r="W1552" s="186"/>
      <c r="X1552" s="186"/>
      <c r="Y1552" s="186"/>
      <c r="Z1552" s="186"/>
      <c r="AA1552" s="186"/>
    </row>
    <row r="1553" spans="22:27" x14ac:dyDescent="0.25">
      <c r="V1553" s="231"/>
      <c r="W1553" s="186"/>
      <c r="X1553" s="186"/>
      <c r="Y1553" s="186"/>
      <c r="Z1553" s="186"/>
      <c r="AA1553" s="186"/>
    </row>
    <row r="1554" spans="22:27" x14ac:dyDescent="0.25">
      <c r="V1554" s="231"/>
      <c r="W1554" s="186"/>
      <c r="X1554" s="186"/>
      <c r="Y1554" s="186"/>
      <c r="Z1554" s="186"/>
      <c r="AA1554" s="186"/>
    </row>
    <row r="1555" spans="22:27" x14ac:dyDescent="0.25">
      <c r="V1555" s="231"/>
      <c r="W1555" s="186"/>
      <c r="X1555" s="186"/>
      <c r="Y1555" s="186"/>
      <c r="Z1555" s="186"/>
      <c r="AA1555" s="186"/>
    </row>
    <row r="1556" spans="22:27" x14ac:dyDescent="0.25">
      <c r="V1556" s="231"/>
      <c r="W1556" s="186"/>
      <c r="X1556" s="186"/>
      <c r="Y1556" s="186"/>
      <c r="Z1556" s="186"/>
      <c r="AA1556" s="186"/>
    </row>
    <row r="1557" spans="22:27" x14ac:dyDescent="0.25">
      <c r="V1557" s="231"/>
      <c r="W1557" s="186"/>
      <c r="X1557" s="186"/>
      <c r="Y1557" s="186"/>
      <c r="Z1557" s="186"/>
      <c r="AA1557" s="186"/>
    </row>
    <row r="1558" spans="22:27" x14ac:dyDescent="0.25">
      <c r="V1558" s="231"/>
      <c r="W1558" s="186"/>
      <c r="X1558" s="186"/>
      <c r="Y1558" s="186"/>
      <c r="Z1558" s="186"/>
      <c r="AA1558" s="186"/>
    </row>
    <row r="1559" spans="22:27" x14ac:dyDescent="0.25">
      <c r="V1559" s="231"/>
      <c r="W1559" s="186"/>
      <c r="X1559" s="186"/>
      <c r="Y1559" s="186"/>
      <c r="Z1559" s="186"/>
      <c r="AA1559" s="186"/>
    </row>
    <row r="1560" spans="22:27" x14ac:dyDescent="0.25">
      <c r="V1560" s="231"/>
      <c r="W1560" s="186"/>
      <c r="X1560" s="186"/>
      <c r="Y1560" s="186"/>
      <c r="Z1560" s="186"/>
      <c r="AA1560" s="186"/>
    </row>
    <row r="1561" spans="22:27" x14ac:dyDescent="0.25">
      <c r="V1561" s="231"/>
      <c r="W1561" s="186"/>
      <c r="X1561" s="186"/>
      <c r="Y1561" s="186"/>
      <c r="Z1561" s="186"/>
      <c r="AA1561" s="186"/>
    </row>
    <row r="1562" spans="22:27" x14ac:dyDescent="0.25">
      <c r="V1562" s="231"/>
      <c r="W1562" s="186"/>
      <c r="X1562" s="186"/>
      <c r="Y1562" s="186"/>
      <c r="Z1562" s="186"/>
      <c r="AA1562" s="186"/>
    </row>
    <row r="1563" spans="22:27" x14ac:dyDescent="0.25">
      <c r="V1563" s="231"/>
      <c r="W1563" s="186"/>
      <c r="X1563" s="186"/>
      <c r="Y1563" s="186"/>
      <c r="Z1563" s="186"/>
      <c r="AA1563" s="186"/>
    </row>
    <row r="1564" spans="22:27" x14ac:dyDescent="0.25">
      <c r="V1564" s="231"/>
      <c r="W1564" s="186"/>
      <c r="X1564" s="186"/>
      <c r="Y1564" s="186"/>
      <c r="Z1564" s="186"/>
      <c r="AA1564" s="186"/>
    </row>
    <row r="1565" spans="22:27" x14ac:dyDescent="0.25">
      <c r="V1565" s="231"/>
      <c r="W1565" s="186"/>
      <c r="X1565" s="186"/>
      <c r="Y1565" s="186"/>
      <c r="Z1565" s="186"/>
      <c r="AA1565" s="186"/>
    </row>
    <row r="1566" spans="22:27" x14ac:dyDescent="0.25">
      <c r="V1566" s="231"/>
      <c r="W1566" s="186"/>
      <c r="X1566" s="186"/>
      <c r="Y1566" s="186"/>
      <c r="Z1566" s="186"/>
      <c r="AA1566" s="186"/>
    </row>
    <row r="1567" spans="22:27" x14ac:dyDescent="0.25">
      <c r="V1567" s="231"/>
      <c r="W1567" s="186"/>
      <c r="X1567" s="186"/>
      <c r="Y1567" s="186"/>
      <c r="Z1567" s="186"/>
      <c r="AA1567" s="186"/>
    </row>
    <row r="1568" spans="22:27" x14ac:dyDescent="0.25">
      <c r="V1568" s="231"/>
      <c r="W1568" s="186"/>
      <c r="X1568" s="186"/>
      <c r="Y1568" s="186"/>
      <c r="Z1568" s="186"/>
      <c r="AA1568" s="186"/>
    </row>
    <row r="1569" spans="22:27" x14ac:dyDescent="0.25">
      <c r="V1569" s="231"/>
      <c r="W1569" s="186"/>
      <c r="X1569" s="186"/>
      <c r="Y1569" s="186"/>
      <c r="Z1569" s="186"/>
      <c r="AA1569" s="186"/>
    </row>
    <row r="1570" spans="22:27" x14ac:dyDescent="0.25">
      <c r="V1570" s="231"/>
      <c r="W1570" s="186"/>
      <c r="X1570" s="186"/>
      <c r="Y1570" s="186"/>
      <c r="Z1570" s="186"/>
      <c r="AA1570" s="186"/>
    </row>
    <row r="1571" spans="22:27" x14ac:dyDescent="0.25">
      <c r="V1571" s="231"/>
      <c r="W1571" s="186"/>
      <c r="X1571" s="186"/>
      <c r="Y1571" s="186"/>
      <c r="Z1571" s="186"/>
      <c r="AA1571" s="186"/>
    </row>
    <row r="1572" spans="22:27" x14ac:dyDescent="0.25">
      <c r="V1572" s="231"/>
      <c r="W1572" s="186"/>
      <c r="X1572" s="186"/>
      <c r="Y1572" s="186"/>
      <c r="Z1572" s="186"/>
      <c r="AA1572" s="186"/>
    </row>
    <row r="1573" spans="22:27" x14ac:dyDescent="0.25">
      <c r="V1573" s="231"/>
      <c r="W1573" s="186"/>
      <c r="X1573" s="186"/>
      <c r="Y1573" s="186"/>
      <c r="Z1573" s="186"/>
      <c r="AA1573" s="186"/>
    </row>
    <row r="1574" spans="22:27" x14ac:dyDescent="0.25">
      <c r="V1574" s="231"/>
      <c r="W1574" s="186"/>
      <c r="X1574" s="186"/>
      <c r="Y1574" s="186"/>
      <c r="Z1574" s="186"/>
      <c r="AA1574" s="186"/>
    </row>
    <row r="1575" spans="22:27" x14ac:dyDescent="0.25">
      <c r="V1575" s="231"/>
      <c r="W1575" s="186"/>
      <c r="X1575" s="186"/>
      <c r="Y1575" s="186"/>
      <c r="Z1575" s="186"/>
      <c r="AA1575" s="186"/>
    </row>
    <row r="1576" spans="22:27" x14ac:dyDescent="0.25">
      <c r="V1576" s="231"/>
      <c r="W1576" s="186"/>
      <c r="X1576" s="186"/>
      <c r="Y1576" s="186"/>
      <c r="Z1576" s="186"/>
      <c r="AA1576" s="186"/>
    </row>
    <row r="1577" spans="22:27" x14ac:dyDescent="0.25">
      <c r="V1577" s="231"/>
      <c r="W1577" s="186"/>
      <c r="X1577" s="186"/>
      <c r="Y1577" s="186"/>
      <c r="Z1577" s="186"/>
      <c r="AA1577" s="186"/>
    </row>
    <row r="1578" spans="22:27" x14ac:dyDescent="0.25">
      <c r="V1578" s="231"/>
      <c r="W1578" s="186"/>
      <c r="X1578" s="186"/>
      <c r="Y1578" s="186"/>
      <c r="Z1578" s="186"/>
      <c r="AA1578" s="186"/>
    </row>
    <row r="1579" spans="22:27" x14ac:dyDescent="0.25">
      <c r="V1579" s="231"/>
      <c r="W1579" s="186"/>
      <c r="X1579" s="186"/>
      <c r="Y1579" s="186"/>
      <c r="Z1579" s="186"/>
      <c r="AA1579" s="186"/>
    </row>
    <row r="1580" spans="22:27" x14ac:dyDescent="0.25">
      <c r="V1580" s="231"/>
      <c r="W1580" s="186"/>
      <c r="X1580" s="186"/>
      <c r="Y1580" s="186"/>
      <c r="Z1580" s="186"/>
      <c r="AA1580" s="186"/>
    </row>
    <row r="1581" spans="22:27" x14ac:dyDescent="0.25">
      <c r="V1581" s="231"/>
      <c r="W1581" s="186"/>
      <c r="X1581" s="186"/>
      <c r="Y1581" s="186"/>
      <c r="Z1581" s="186"/>
      <c r="AA1581" s="186"/>
    </row>
    <row r="1582" spans="22:27" x14ac:dyDescent="0.25">
      <c r="V1582" s="231"/>
      <c r="W1582" s="186"/>
      <c r="X1582" s="186"/>
      <c r="Y1582" s="186"/>
      <c r="Z1582" s="186"/>
      <c r="AA1582" s="186"/>
    </row>
    <row r="1583" spans="22:27" x14ac:dyDescent="0.25">
      <c r="V1583" s="231"/>
      <c r="W1583" s="186"/>
      <c r="X1583" s="186"/>
      <c r="Y1583" s="186"/>
      <c r="Z1583" s="186"/>
      <c r="AA1583" s="186"/>
    </row>
    <row r="1584" spans="22:27" x14ac:dyDescent="0.25">
      <c r="V1584" s="231"/>
      <c r="W1584" s="186"/>
      <c r="X1584" s="186"/>
      <c r="Y1584" s="186"/>
      <c r="Z1584" s="186"/>
      <c r="AA1584" s="186"/>
    </row>
    <row r="1585" spans="22:27" x14ac:dyDescent="0.25">
      <c r="V1585" s="231"/>
      <c r="W1585" s="186"/>
      <c r="X1585" s="186"/>
      <c r="Y1585" s="186"/>
      <c r="Z1585" s="186"/>
      <c r="AA1585" s="186"/>
    </row>
    <row r="1586" spans="22:27" x14ac:dyDescent="0.25">
      <c r="V1586" s="231"/>
      <c r="W1586" s="186"/>
      <c r="X1586" s="186"/>
      <c r="Y1586" s="186"/>
      <c r="Z1586" s="186"/>
      <c r="AA1586" s="186"/>
    </row>
    <row r="1587" spans="22:27" x14ac:dyDescent="0.25">
      <c r="V1587" s="231"/>
      <c r="W1587" s="186"/>
      <c r="X1587" s="186"/>
      <c r="Y1587" s="186"/>
      <c r="Z1587" s="186"/>
      <c r="AA1587" s="186"/>
    </row>
    <row r="1588" spans="22:27" x14ac:dyDescent="0.25">
      <c r="V1588" s="231"/>
      <c r="W1588" s="186"/>
      <c r="X1588" s="186"/>
      <c r="Y1588" s="186"/>
      <c r="Z1588" s="186"/>
      <c r="AA1588" s="186"/>
    </row>
    <row r="1589" spans="22:27" x14ac:dyDescent="0.25">
      <c r="V1589" s="231"/>
      <c r="W1589" s="186"/>
      <c r="X1589" s="186"/>
      <c r="Y1589" s="186"/>
      <c r="Z1589" s="186"/>
      <c r="AA1589" s="186"/>
    </row>
    <row r="1590" spans="22:27" x14ac:dyDescent="0.25">
      <c r="V1590" s="231"/>
      <c r="W1590" s="186"/>
      <c r="X1590" s="186"/>
      <c r="Y1590" s="186"/>
      <c r="Z1590" s="186"/>
      <c r="AA1590" s="186"/>
    </row>
    <row r="1591" spans="22:27" x14ac:dyDescent="0.25">
      <c r="V1591" s="231"/>
      <c r="W1591" s="186"/>
      <c r="X1591" s="186"/>
      <c r="Y1591" s="186"/>
      <c r="Z1591" s="186"/>
      <c r="AA1591" s="186"/>
    </row>
    <row r="1592" spans="22:27" x14ac:dyDescent="0.25">
      <c r="V1592" s="231"/>
      <c r="W1592" s="186"/>
      <c r="X1592" s="186"/>
      <c r="Y1592" s="186"/>
      <c r="Z1592" s="186"/>
      <c r="AA1592" s="186"/>
    </row>
    <row r="1593" spans="22:27" x14ac:dyDescent="0.25">
      <c r="V1593" s="231"/>
      <c r="W1593" s="186"/>
      <c r="X1593" s="186"/>
      <c r="Y1593" s="186"/>
      <c r="Z1593" s="186"/>
      <c r="AA1593" s="186"/>
    </row>
    <row r="1594" spans="22:27" x14ac:dyDescent="0.25">
      <c r="V1594" s="231"/>
      <c r="W1594" s="186"/>
      <c r="X1594" s="186"/>
      <c r="Y1594" s="186"/>
      <c r="Z1594" s="186"/>
      <c r="AA1594" s="186"/>
    </row>
    <row r="1595" spans="22:27" x14ac:dyDescent="0.25">
      <c r="V1595" s="231"/>
      <c r="W1595" s="186"/>
      <c r="X1595" s="186"/>
      <c r="Y1595" s="186"/>
      <c r="Z1595" s="186"/>
      <c r="AA1595" s="186"/>
    </row>
    <row r="1596" spans="22:27" x14ac:dyDescent="0.25">
      <c r="V1596" s="231"/>
      <c r="W1596" s="186"/>
      <c r="X1596" s="186"/>
      <c r="Y1596" s="186"/>
      <c r="Z1596" s="186"/>
      <c r="AA1596" s="186"/>
    </row>
    <row r="1597" spans="22:27" x14ac:dyDescent="0.25">
      <c r="V1597" s="231"/>
      <c r="W1597" s="186"/>
      <c r="X1597" s="186"/>
      <c r="Y1597" s="186"/>
      <c r="Z1597" s="186"/>
      <c r="AA1597" s="186"/>
    </row>
    <row r="1598" spans="22:27" x14ac:dyDescent="0.25">
      <c r="V1598" s="231"/>
      <c r="W1598" s="186"/>
      <c r="X1598" s="186"/>
      <c r="Y1598" s="186"/>
      <c r="Z1598" s="186"/>
      <c r="AA1598" s="186"/>
    </row>
    <row r="1599" spans="22:27" x14ac:dyDescent="0.25">
      <c r="V1599" s="231"/>
      <c r="W1599" s="186"/>
      <c r="X1599" s="186"/>
      <c r="Y1599" s="186"/>
      <c r="Z1599" s="186"/>
      <c r="AA1599" s="186"/>
    </row>
    <row r="1600" spans="22:27" x14ac:dyDescent="0.25">
      <c r="V1600" s="231"/>
      <c r="W1600" s="186"/>
      <c r="X1600" s="186"/>
      <c r="Y1600" s="186"/>
      <c r="Z1600" s="186"/>
      <c r="AA1600" s="186"/>
    </row>
    <row r="1601" spans="22:27" x14ac:dyDescent="0.25">
      <c r="V1601" s="231"/>
      <c r="W1601" s="186"/>
      <c r="X1601" s="186"/>
      <c r="Y1601" s="186"/>
      <c r="Z1601" s="186"/>
      <c r="AA1601" s="186"/>
    </row>
    <row r="1602" spans="22:27" x14ac:dyDescent="0.25">
      <c r="V1602" s="231"/>
      <c r="W1602" s="186"/>
      <c r="X1602" s="186"/>
      <c r="Y1602" s="186"/>
      <c r="Z1602" s="186"/>
      <c r="AA1602" s="186"/>
    </row>
    <row r="1603" spans="22:27" x14ac:dyDescent="0.25">
      <c r="V1603" s="231"/>
      <c r="W1603" s="186"/>
      <c r="X1603" s="186"/>
      <c r="Y1603" s="186"/>
      <c r="Z1603" s="186"/>
      <c r="AA1603" s="186"/>
    </row>
    <row r="1604" spans="22:27" x14ac:dyDescent="0.25">
      <c r="V1604" s="231"/>
      <c r="W1604" s="186"/>
      <c r="X1604" s="186"/>
      <c r="Y1604" s="186"/>
      <c r="Z1604" s="186"/>
      <c r="AA1604" s="186"/>
    </row>
    <row r="1605" spans="22:27" x14ac:dyDescent="0.25">
      <c r="V1605" s="231"/>
      <c r="W1605" s="186"/>
      <c r="X1605" s="186"/>
      <c r="Y1605" s="186"/>
      <c r="Z1605" s="186"/>
      <c r="AA1605" s="186"/>
    </row>
    <row r="1606" spans="22:27" x14ac:dyDescent="0.25">
      <c r="V1606" s="231"/>
      <c r="W1606" s="186"/>
      <c r="X1606" s="186"/>
      <c r="Y1606" s="186"/>
      <c r="Z1606" s="186"/>
      <c r="AA1606" s="186"/>
    </row>
    <row r="1607" spans="22:27" x14ac:dyDescent="0.25">
      <c r="V1607" s="231"/>
      <c r="W1607" s="186"/>
      <c r="X1607" s="186"/>
      <c r="Y1607" s="186"/>
      <c r="Z1607" s="186"/>
      <c r="AA1607" s="186"/>
    </row>
    <row r="1608" spans="22:27" x14ac:dyDescent="0.25">
      <c r="V1608" s="231"/>
      <c r="W1608" s="186"/>
      <c r="X1608" s="186"/>
      <c r="Y1608" s="186"/>
      <c r="Z1608" s="186"/>
      <c r="AA1608" s="186"/>
    </row>
    <row r="1609" spans="22:27" x14ac:dyDescent="0.25">
      <c r="V1609" s="231"/>
      <c r="W1609" s="186"/>
      <c r="X1609" s="186"/>
      <c r="Y1609" s="186"/>
      <c r="Z1609" s="186"/>
      <c r="AA1609" s="186"/>
    </row>
    <row r="1610" spans="22:27" x14ac:dyDescent="0.25">
      <c r="V1610" s="231"/>
      <c r="W1610" s="186"/>
      <c r="X1610" s="186"/>
      <c r="Y1610" s="186"/>
      <c r="Z1610" s="186"/>
      <c r="AA1610" s="186"/>
    </row>
    <row r="1611" spans="22:27" x14ac:dyDescent="0.25">
      <c r="V1611" s="231"/>
      <c r="W1611" s="186"/>
      <c r="X1611" s="186"/>
      <c r="Y1611" s="186"/>
      <c r="Z1611" s="186"/>
      <c r="AA1611" s="186"/>
    </row>
    <row r="1612" spans="22:27" x14ac:dyDescent="0.25">
      <c r="V1612" s="231"/>
      <c r="W1612" s="186"/>
      <c r="X1612" s="186"/>
      <c r="Y1612" s="186"/>
      <c r="Z1612" s="186"/>
      <c r="AA1612" s="186"/>
    </row>
    <row r="1613" spans="22:27" x14ac:dyDescent="0.25">
      <c r="V1613" s="231"/>
      <c r="W1613" s="186"/>
      <c r="X1613" s="186"/>
      <c r="Y1613" s="186"/>
      <c r="Z1613" s="186"/>
      <c r="AA1613" s="186"/>
    </row>
    <row r="1614" spans="22:27" x14ac:dyDescent="0.25">
      <c r="V1614" s="231"/>
      <c r="W1614" s="186"/>
      <c r="X1614" s="186"/>
      <c r="Y1614" s="186"/>
      <c r="Z1614" s="186"/>
      <c r="AA1614" s="186"/>
    </row>
    <row r="1615" spans="22:27" x14ac:dyDescent="0.25">
      <c r="V1615" s="231"/>
      <c r="W1615" s="186"/>
      <c r="X1615" s="186"/>
      <c r="Y1615" s="186"/>
      <c r="Z1615" s="186"/>
      <c r="AA1615" s="186"/>
    </row>
    <row r="1616" spans="22:27" x14ac:dyDescent="0.25">
      <c r="V1616" s="231"/>
      <c r="W1616" s="186"/>
      <c r="X1616" s="186"/>
      <c r="Y1616" s="186"/>
      <c r="Z1616" s="186"/>
      <c r="AA1616" s="186"/>
    </row>
    <row r="1617" spans="22:27" x14ac:dyDescent="0.25">
      <c r="V1617" s="231"/>
      <c r="W1617" s="186"/>
      <c r="X1617" s="186"/>
      <c r="Y1617" s="186"/>
      <c r="Z1617" s="186"/>
      <c r="AA1617" s="186"/>
    </row>
    <row r="1618" spans="22:27" x14ac:dyDescent="0.25">
      <c r="V1618" s="231"/>
      <c r="W1618" s="186"/>
      <c r="X1618" s="186"/>
      <c r="Y1618" s="186"/>
      <c r="Z1618" s="186"/>
      <c r="AA1618" s="186"/>
    </row>
    <row r="1619" spans="22:27" x14ac:dyDescent="0.25">
      <c r="V1619" s="231"/>
      <c r="W1619" s="186"/>
      <c r="X1619" s="186"/>
      <c r="Y1619" s="186"/>
      <c r="Z1619" s="186"/>
      <c r="AA1619" s="186"/>
    </row>
    <row r="1620" spans="22:27" x14ac:dyDescent="0.25">
      <c r="V1620" s="231"/>
      <c r="W1620" s="186"/>
      <c r="X1620" s="186"/>
      <c r="Y1620" s="186"/>
      <c r="Z1620" s="186"/>
      <c r="AA1620" s="186"/>
    </row>
    <row r="1621" spans="22:27" x14ac:dyDescent="0.25">
      <c r="V1621" s="231"/>
      <c r="W1621" s="186"/>
      <c r="X1621" s="186"/>
      <c r="Y1621" s="186"/>
      <c r="Z1621" s="186"/>
      <c r="AA1621" s="186"/>
    </row>
    <row r="1622" spans="22:27" x14ac:dyDescent="0.25">
      <c r="V1622" s="231"/>
      <c r="W1622" s="186"/>
      <c r="X1622" s="186"/>
      <c r="Y1622" s="186"/>
      <c r="Z1622" s="186"/>
      <c r="AA1622" s="186"/>
    </row>
    <row r="1623" spans="22:27" x14ac:dyDescent="0.25">
      <c r="V1623" s="231"/>
      <c r="W1623" s="186"/>
      <c r="X1623" s="186"/>
      <c r="Y1623" s="186"/>
      <c r="Z1623" s="186"/>
      <c r="AA1623" s="186"/>
    </row>
    <row r="1624" spans="22:27" x14ac:dyDescent="0.25">
      <c r="V1624" s="231"/>
      <c r="W1624" s="186"/>
      <c r="X1624" s="186"/>
      <c r="Y1624" s="186"/>
      <c r="Z1624" s="186"/>
      <c r="AA1624" s="186"/>
    </row>
    <row r="1625" spans="22:27" x14ac:dyDescent="0.25">
      <c r="V1625" s="231"/>
      <c r="W1625" s="186"/>
      <c r="X1625" s="186"/>
      <c r="Y1625" s="186"/>
      <c r="Z1625" s="186"/>
      <c r="AA1625" s="186"/>
    </row>
    <row r="1626" spans="22:27" x14ac:dyDescent="0.25">
      <c r="V1626" s="231"/>
      <c r="W1626" s="186"/>
      <c r="X1626" s="186"/>
      <c r="Y1626" s="186"/>
      <c r="Z1626" s="186"/>
      <c r="AA1626" s="186"/>
    </row>
    <row r="1627" spans="22:27" x14ac:dyDescent="0.25">
      <c r="V1627" s="231"/>
      <c r="W1627" s="186"/>
      <c r="X1627" s="186"/>
      <c r="Y1627" s="186"/>
      <c r="Z1627" s="186"/>
      <c r="AA1627" s="186"/>
    </row>
    <row r="1628" spans="22:27" x14ac:dyDescent="0.25">
      <c r="V1628" s="231"/>
      <c r="W1628" s="186"/>
      <c r="X1628" s="186"/>
      <c r="Y1628" s="186"/>
      <c r="Z1628" s="186"/>
      <c r="AA1628" s="186"/>
    </row>
    <row r="1629" spans="22:27" x14ac:dyDescent="0.25">
      <c r="V1629" s="231"/>
      <c r="W1629" s="186"/>
      <c r="X1629" s="186"/>
      <c r="Y1629" s="186"/>
      <c r="Z1629" s="186"/>
      <c r="AA1629" s="186"/>
    </row>
    <row r="1630" spans="22:27" x14ac:dyDescent="0.25">
      <c r="V1630" s="231"/>
      <c r="W1630" s="186"/>
      <c r="X1630" s="186"/>
      <c r="Y1630" s="186"/>
      <c r="Z1630" s="186"/>
      <c r="AA1630" s="186"/>
    </row>
    <row r="1631" spans="22:27" x14ac:dyDescent="0.25">
      <c r="V1631" s="231"/>
      <c r="W1631" s="186"/>
      <c r="X1631" s="186"/>
      <c r="Y1631" s="186"/>
      <c r="Z1631" s="186"/>
      <c r="AA1631" s="186"/>
    </row>
    <row r="1632" spans="22:27" x14ac:dyDescent="0.25">
      <c r="V1632" s="231"/>
      <c r="W1632" s="186"/>
      <c r="X1632" s="186"/>
      <c r="Y1632" s="186"/>
      <c r="Z1632" s="186"/>
      <c r="AA1632" s="186"/>
    </row>
    <row r="1633" spans="22:27" x14ac:dyDescent="0.25">
      <c r="V1633" s="231"/>
      <c r="W1633" s="186"/>
      <c r="X1633" s="186"/>
      <c r="Y1633" s="186"/>
      <c r="Z1633" s="186"/>
      <c r="AA1633" s="186"/>
    </row>
    <row r="1634" spans="22:27" x14ac:dyDescent="0.25">
      <c r="V1634" s="231"/>
      <c r="W1634" s="186"/>
      <c r="X1634" s="186"/>
      <c r="Y1634" s="186"/>
      <c r="Z1634" s="186"/>
      <c r="AA1634" s="186"/>
    </row>
    <row r="1635" spans="22:27" x14ac:dyDescent="0.25">
      <c r="V1635" s="231"/>
      <c r="W1635" s="186"/>
      <c r="X1635" s="186"/>
      <c r="Y1635" s="186"/>
      <c r="Z1635" s="186"/>
      <c r="AA1635" s="186"/>
    </row>
    <row r="1636" spans="22:27" x14ac:dyDescent="0.25">
      <c r="V1636" s="231"/>
      <c r="W1636" s="186"/>
      <c r="X1636" s="186"/>
      <c r="Y1636" s="186"/>
      <c r="Z1636" s="186"/>
      <c r="AA1636" s="186"/>
    </row>
    <row r="1637" spans="22:27" x14ac:dyDescent="0.25">
      <c r="V1637" s="231"/>
      <c r="W1637" s="186"/>
      <c r="X1637" s="186"/>
      <c r="Y1637" s="186"/>
      <c r="Z1637" s="186"/>
      <c r="AA1637" s="186"/>
    </row>
    <row r="1638" spans="22:27" x14ac:dyDescent="0.25">
      <c r="V1638" s="231"/>
      <c r="W1638" s="186"/>
      <c r="X1638" s="186"/>
      <c r="Y1638" s="186"/>
      <c r="Z1638" s="186"/>
      <c r="AA1638" s="186"/>
    </row>
    <row r="1639" spans="22:27" x14ac:dyDescent="0.25">
      <c r="V1639" s="231"/>
      <c r="W1639" s="186"/>
      <c r="X1639" s="186"/>
      <c r="Y1639" s="186"/>
      <c r="Z1639" s="186"/>
      <c r="AA1639" s="186"/>
    </row>
    <row r="1640" spans="22:27" x14ac:dyDescent="0.25">
      <c r="V1640" s="231"/>
      <c r="W1640" s="186"/>
      <c r="X1640" s="186"/>
      <c r="Y1640" s="186"/>
      <c r="Z1640" s="186"/>
      <c r="AA1640" s="186"/>
    </row>
    <row r="1641" spans="22:27" x14ac:dyDescent="0.25">
      <c r="V1641" s="231"/>
      <c r="W1641" s="186"/>
      <c r="X1641" s="186"/>
      <c r="Y1641" s="186"/>
      <c r="Z1641" s="186"/>
      <c r="AA1641" s="186"/>
    </row>
    <row r="1642" spans="22:27" x14ac:dyDescent="0.25">
      <c r="V1642" s="231"/>
      <c r="W1642" s="186"/>
      <c r="X1642" s="186"/>
      <c r="Y1642" s="186"/>
      <c r="Z1642" s="186"/>
      <c r="AA1642" s="186"/>
    </row>
    <row r="1643" spans="22:27" x14ac:dyDescent="0.25">
      <c r="V1643" s="231"/>
      <c r="W1643" s="186"/>
      <c r="X1643" s="186"/>
      <c r="Y1643" s="186"/>
      <c r="Z1643" s="186"/>
      <c r="AA1643" s="186"/>
    </row>
    <row r="1644" spans="22:27" x14ac:dyDescent="0.25">
      <c r="V1644" s="231"/>
      <c r="W1644" s="186"/>
      <c r="X1644" s="186"/>
      <c r="Y1644" s="186"/>
      <c r="Z1644" s="186"/>
      <c r="AA1644" s="186"/>
    </row>
    <row r="1645" spans="22:27" x14ac:dyDescent="0.25">
      <c r="V1645" s="231"/>
      <c r="W1645" s="186"/>
      <c r="X1645" s="186"/>
      <c r="Y1645" s="186"/>
      <c r="Z1645" s="186"/>
      <c r="AA1645" s="186"/>
    </row>
    <row r="1646" spans="22:27" x14ac:dyDescent="0.25">
      <c r="V1646" s="231"/>
      <c r="W1646" s="186"/>
      <c r="X1646" s="186"/>
      <c r="Y1646" s="186"/>
      <c r="Z1646" s="186"/>
      <c r="AA1646" s="186"/>
    </row>
    <row r="1647" spans="22:27" x14ac:dyDescent="0.25">
      <c r="V1647" s="231"/>
      <c r="W1647" s="186"/>
      <c r="X1647" s="186"/>
      <c r="Y1647" s="186"/>
      <c r="Z1647" s="186"/>
      <c r="AA1647" s="186"/>
    </row>
    <row r="1648" spans="22:27" x14ac:dyDescent="0.25">
      <c r="V1648" s="231"/>
      <c r="W1648" s="186"/>
      <c r="X1648" s="186"/>
      <c r="Y1648" s="186"/>
      <c r="Z1648" s="186"/>
      <c r="AA1648" s="186"/>
    </row>
    <row r="1649" spans="22:27" x14ac:dyDescent="0.25">
      <c r="V1649" s="231"/>
      <c r="W1649" s="186"/>
      <c r="X1649" s="186"/>
      <c r="Y1649" s="186"/>
      <c r="Z1649" s="186"/>
      <c r="AA1649" s="186"/>
    </row>
    <row r="1650" spans="22:27" x14ac:dyDescent="0.25">
      <c r="V1650" s="231"/>
      <c r="W1650" s="186"/>
      <c r="X1650" s="186"/>
      <c r="Y1650" s="186"/>
      <c r="Z1650" s="186"/>
      <c r="AA1650" s="186"/>
    </row>
    <row r="1651" spans="22:27" x14ac:dyDescent="0.25">
      <c r="V1651" s="231"/>
      <c r="W1651" s="186"/>
      <c r="X1651" s="186"/>
      <c r="Y1651" s="186"/>
      <c r="Z1651" s="186"/>
      <c r="AA1651" s="186"/>
    </row>
    <row r="1652" spans="22:27" x14ac:dyDescent="0.25">
      <c r="V1652" s="231"/>
      <c r="W1652" s="186"/>
      <c r="X1652" s="186"/>
      <c r="Y1652" s="186"/>
      <c r="Z1652" s="186"/>
      <c r="AA1652" s="186"/>
    </row>
    <row r="1653" spans="22:27" x14ac:dyDescent="0.25">
      <c r="V1653" s="231"/>
      <c r="W1653" s="186"/>
      <c r="X1653" s="186"/>
      <c r="Y1653" s="186"/>
      <c r="Z1653" s="186"/>
      <c r="AA1653" s="186"/>
    </row>
    <row r="1654" spans="22:27" x14ac:dyDescent="0.25">
      <c r="V1654" s="231"/>
      <c r="W1654" s="186"/>
      <c r="X1654" s="186"/>
      <c r="Y1654" s="186"/>
      <c r="Z1654" s="186"/>
      <c r="AA1654" s="186"/>
    </row>
    <row r="1655" spans="22:27" x14ac:dyDescent="0.25">
      <c r="V1655" s="231"/>
      <c r="W1655" s="186"/>
      <c r="X1655" s="186"/>
      <c r="Y1655" s="186"/>
      <c r="Z1655" s="186"/>
      <c r="AA1655" s="186"/>
    </row>
    <row r="1656" spans="22:27" x14ac:dyDescent="0.25">
      <c r="V1656" s="231"/>
      <c r="W1656" s="186"/>
      <c r="X1656" s="186"/>
      <c r="Y1656" s="186"/>
      <c r="Z1656" s="186"/>
      <c r="AA1656" s="186"/>
    </row>
    <row r="1657" spans="22:27" x14ac:dyDescent="0.25">
      <c r="V1657" s="231"/>
      <c r="W1657" s="186"/>
      <c r="X1657" s="186"/>
      <c r="Y1657" s="186"/>
      <c r="Z1657" s="186"/>
      <c r="AA1657" s="186"/>
    </row>
    <row r="1658" spans="22:27" x14ac:dyDescent="0.25">
      <c r="V1658" s="231"/>
      <c r="W1658" s="186"/>
      <c r="X1658" s="186"/>
      <c r="Y1658" s="186"/>
      <c r="Z1658" s="186"/>
      <c r="AA1658" s="186"/>
    </row>
    <row r="1659" spans="22:27" x14ac:dyDescent="0.25">
      <c r="V1659" s="231"/>
      <c r="W1659" s="186"/>
      <c r="X1659" s="186"/>
      <c r="Y1659" s="186"/>
      <c r="Z1659" s="186"/>
      <c r="AA1659" s="186"/>
    </row>
    <row r="1660" spans="22:27" x14ac:dyDescent="0.25">
      <c r="V1660" s="231"/>
      <c r="W1660" s="186"/>
      <c r="X1660" s="186"/>
      <c r="Y1660" s="186"/>
      <c r="Z1660" s="186"/>
      <c r="AA1660" s="186"/>
    </row>
    <row r="1661" spans="22:27" x14ac:dyDescent="0.25">
      <c r="V1661" s="231"/>
      <c r="W1661" s="186"/>
      <c r="X1661" s="186"/>
      <c r="Y1661" s="186"/>
      <c r="Z1661" s="186"/>
      <c r="AA1661" s="186"/>
    </row>
    <row r="1662" spans="22:27" x14ac:dyDescent="0.25">
      <c r="V1662" s="231"/>
      <c r="W1662" s="186"/>
      <c r="X1662" s="186"/>
      <c r="Y1662" s="186"/>
      <c r="Z1662" s="186"/>
      <c r="AA1662" s="186"/>
    </row>
    <row r="1663" spans="22:27" x14ac:dyDescent="0.25">
      <c r="V1663" s="231"/>
      <c r="W1663" s="186"/>
      <c r="X1663" s="186"/>
      <c r="Y1663" s="186"/>
      <c r="Z1663" s="186"/>
      <c r="AA1663" s="186"/>
    </row>
    <row r="1664" spans="22:27" x14ac:dyDescent="0.25">
      <c r="V1664" s="231"/>
      <c r="W1664" s="186"/>
      <c r="X1664" s="186"/>
      <c r="Y1664" s="186"/>
      <c r="Z1664" s="186"/>
      <c r="AA1664" s="186"/>
    </row>
    <row r="1665" spans="22:27" x14ac:dyDescent="0.25">
      <c r="V1665" s="231"/>
      <c r="W1665" s="186"/>
      <c r="X1665" s="186"/>
      <c r="Y1665" s="186"/>
      <c r="Z1665" s="186"/>
      <c r="AA1665" s="186"/>
    </row>
    <row r="1666" spans="22:27" x14ac:dyDescent="0.25">
      <c r="V1666" s="231"/>
      <c r="W1666" s="186"/>
      <c r="X1666" s="186"/>
      <c r="Y1666" s="186"/>
      <c r="Z1666" s="186"/>
      <c r="AA1666" s="186"/>
    </row>
    <row r="1667" spans="22:27" x14ac:dyDescent="0.25">
      <c r="V1667" s="231"/>
      <c r="W1667" s="186"/>
      <c r="X1667" s="186"/>
      <c r="Y1667" s="186"/>
      <c r="Z1667" s="186"/>
      <c r="AA1667" s="186"/>
    </row>
    <row r="1668" spans="22:27" x14ac:dyDescent="0.25">
      <c r="V1668" s="231"/>
      <c r="W1668" s="186"/>
      <c r="X1668" s="186"/>
      <c r="Y1668" s="186"/>
      <c r="Z1668" s="186"/>
      <c r="AA1668" s="186"/>
    </row>
    <row r="1669" spans="22:27" x14ac:dyDescent="0.25">
      <c r="V1669" s="231"/>
      <c r="W1669" s="186"/>
      <c r="X1669" s="186"/>
      <c r="Y1669" s="186"/>
      <c r="Z1669" s="186"/>
      <c r="AA1669" s="186"/>
    </row>
    <row r="1670" spans="22:27" x14ac:dyDescent="0.25">
      <c r="V1670" s="231"/>
      <c r="W1670" s="186"/>
      <c r="X1670" s="186"/>
      <c r="Y1670" s="186"/>
      <c r="Z1670" s="186"/>
      <c r="AA1670" s="186"/>
    </row>
    <row r="1671" spans="22:27" x14ac:dyDescent="0.25">
      <c r="V1671" s="231"/>
      <c r="W1671" s="186"/>
      <c r="X1671" s="186"/>
      <c r="Y1671" s="186"/>
      <c r="Z1671" s="186"/>
      <c r="AA1671" s="186"/>
    </row>
    <row r="1672" spans="22:27" x14ac:dyDescent="0.25">
      <c r="V1672" s="231"/>
      <c r="W1672" s="186"/>
      <c r="X1672" s="186"/>
      <c r="Y1672" s="186"/>
      <c r="Z1672" s="186"/>
      <c r="AA1672" s="186"/>
    </row>
    <row r="1673" spans="22:27" x14ac:dyDescent="0.25">
      <c r="V1673" s="231"/>
      <c r="W1673" s="186"/>
      <c r="X1673" s="186"/>
      <c r="Y1673" s="186"/>
      <c r="Z1673" s="186"/>
      <c r="AA1673" s="186"/>
    </row>
    <row r="1674" spans="22:27" x14ac:dyDescent="0.25">
      <c r="V1674" s="231"/>
      <c r="W1674" s="186"/>
      <c r="X1674" s="186"/>
      <c r="Y1674" s="186"/>
      <c r="Z1674" s="186"/>
      <c r="AA1674" s="186"/>
    </row>
    <row r="1675" spans="22:27" x14ac:dyDescent="0.25">
      <c r="V1675" s="231"/>
      <c r="W1675" s="186"/>
      <c r="X1675" s="186"/>
      <c r="Y1675" s="186"/>
      <c r="Z1675" s="186"/>
      <c r="AA1675" s="186"/>
    </row>
    <row r="1676" spans="22:27" x14ac:dyDescent="0.25">
      <c r="V1676" s="231"/>
      <c r="W1676" s="186"/>
      <c r="X1676" s="186"/>
      <c r="Y1676" s="186"/>
      <c r="Z1676" s="186"/>
      <c r="AA1676" s="186"/>
    </row>
    <row r="1677" spans="22:27" x14ac:dyDescent="0.25">
      <c r="V1677" s="231"/>
      <c r="W1677" s="186"/>
      <c r="X1677" s="186"/>
      <c r="Y1677" s="186"/>
      <c r="Z1677" s="186"/>
      <c r="AA1677" s="186"/>
    </row>
    <row r="1678" spans="22:27" x14ac:dyDescent="0.25">
      <c r="V1678" s="231"/>
      <c r="W1678" s="186"/>
      <c r="X1678" s="186"/>
      <c r="Y1678" s="186"/>
      <c r="Z1678" s="186"/>
      <c r="AA1678" s="186"/>
    </row>
    <row r="1679" spans="22:27" x14ac:dyDescent="0.25">
      <c r="V1679" s="231"/>
      <c r="W1679" s="186"/>
      <c r="X1679" s="186"/>
      <c r="Y1679" s="186"/>
      <c r="Z1679" s="186"/>
      <c r="AA1679" s="186"/>
    </row>
    <row r="1680" spans="22:27" x14ac:dyDescent="0.25">
      <c r="V1680" s="231"/>
      <c r="W1680" s="186"/>
      <c r="X1680" s="186"/>
      <c r="Y1680" s="186"/>
      <c r="Z1680" s="186"/>
      <c r="AA1680" s="186"/>
    </row>
    <row r="1681" spans="22:27" x14ac:dyDescent="0.25">
      <c r="V1681" s="231"/>
      <c r="W1681" s="186"/>
      <c r="X1681" s="186"/>
      <c r="Y1681" s="186"/>
      <c r="Z1681" s="186"/>
      <c r="AA1681" s="186"/>
    </row>
    <row r="1682" spans="22:27" x14ac:dyDescent="0.25">
      <c r="V1682" s="231"/>
      <c r="W1682" s="186"/>
      <c r="X1682" s="186"/>
      <c r="Y1682" s="186"/>
      <c r="Z1682" s="186"/>
      <c r="AA1682" s="186"/>
    </row>
    <row r="1683" spans="22:27" x14ac:dyDescent="0.25">
      <c r="V1683" s="231"/>
      <c r="W1683" s="186"/>
      <c r="X1683" s="186"/>
      <c r="Y1683" s="186"/>
      <c r="Z1683" s="186"/>
      <c r="AA1683" s="186"/>
    </row>
    <row r="1684" spans="22:27" x14ac:dyDescent="0.25">
      <c r="V1684" s="231"/>
      <c r="W1684" s="186"/>
      <c r="X1684" s="186"/>
      <c r="Y1684" s="186"/>
      <c r="Z1684" s="186"/>
      <c r="AA1684" s="186"/>
    </row>
    <row r="1685" spans="22:27" x14ac:dyDescent="0.25">
      <c r="V1685" s="231"/>
      <c r="W1685" s="186"/>
      <c r="X1685" s="186"/>
      <c r="Y1685" s="186"/>
      <c r="Z1685" s="186"/>
      <c r="AA1685" s="186"/>
    </row>
    <row r="1686" spans="22:27" x14ac:dyDescent="0.25">
      <c r="V1686" s="231"/>
      <c r="W1686" s="186"/>
      <c r="X1686" s="186"/>
      <c r="Y1686" s="186"/>
      <c r="Z1686" s="186"/>
      <c r="AA1686" s="186"/>
    </row>
    <row r="1687" spans="22:27" x14ac:dyDescent="0.25">
      <c r="V1687" s="231"/>
      <c r="W1687" s="186"/>
      <c r="X1687" s="186"/>
      <c r="Y1687" s="186"/>
      <c r="Z1687" s="186"/>
      <c r="AA1687" s="186"/>
    </row>
    <row r="1688" spans="22:27" x14ac:dyDescent="0.25">
      <c r="V1688" s="231"/>
      <c r="W1688" s="186"/>
      <c r="X1688" s="186"/>
      <c r="Y1688" s="186"/>
      <c r="Z1688" s="186"/>
      <c r="AA1688" s="186"/>
    </row>
    <row r="1689" spans="22:27" x14ac:dyDescent="0.25">
      <c r="V1689" s="231"/>
      <c r="W1689" s="186"/>
      <c r="X1689" s="186"/>
      <c r="Y1689" s="186"/>
      <c r="Z1689" s="186"/>
      <c r="AA1689" s="186"/>
    </row>
    <row r="1690" spans="22:27" x14ac:dyDescent="0.25">
      <c r="V1690" s="231"/>
      <c r="W1690" s="186"/>
      <c r="X1690" s="186"/>
      <c r="Y1690" s="186"/>
      <c r="Z1690" s="186"/>
      <c r="AA1690" s="186"/>
    </row>
    <row r="1691" spans="22:27" x14ac:dyDescent="0.25">
      <c r="V1691" s="231"/>
      <c r="W1691" s="186"/>
      <c r="X1691" s="186"/>
      <c r="Y1691" s="186"/>
      <c r="Z1691" s="186"/>
      <c r="AA1691" s="186"/>
    </row>
    <row r="1692" spans="22:27" x14ac:dyDescent="0.25">
      <c r="V1692" s="231"/>
      <c r="W1692" s="186"/>
      <c r="X1692" s="186"/>
      <c r="Y1692" s="186"/>
      <c r="Z1692" s="186"/>
      <c r="AA1692" s="186"/>
    </row>
    <row r="1693" spans="22:27" x14ac:dyDescent="0.25">
      <c r="V1693" s="231"/>
      <c r="W1693" s="186"/>
      <c r="X1693" s="186"/>
      <c r="Y1693" s="186"/>
      <c r="Z1693" s="186"/>
      <c r="AA1693" s="186"/>
    </row>
    <row r="1694" spans="22:27" x14ac:dyDescent="0.25">
      <c r="V1694" s="231"/>
      <c r="W1694" s="186"/>
      <c r="X1694" s="186"/>
      <c r="Y1694" s="186"/>
      <c r="Z1694" s="186"/>
      <c r="AA1694" s="186"/>
    </row>
    <row r="1695" spans="22:27" x14ac:dyDescent="0.25">
      <c r="V1695" s="231"/>
      <c r="W1695" s="186"/>
      <c r="X1695" s="186"/>
      <c r="Y1695" s="186"/>
      <c r="Z1695" s="186"/>
      <c r="AA1695" s="186"/>
    </row>
    <row r="1696" spans="22:27" x14ac:dyDescent="0.25">
      <c r="V1696" s="231"/>
      <c r="W1696" s="186"/>
      <c r="X1696" s="186"/>
      <c r="Y1696" s="186"/>
      <c r="Z1696" s="186"/>
      <c r="AA1696" s="186"/>
    </row>
    <row r="1697" spans="22:27" x14ac:dyDescent="0.25">
      <c r="V1697" s="231"/>
      <c r="W1697" s="186"/>
      <c r="X1697" s="186"/>
      <c r="Y1697" s="186"/>
      <c r="Z1697" s="186"/>
      <c r="AA1697" s="186"/>
    </row>
    <row r="1698" spans="22:27" x14ac:dyDescent="0.25">
      <c r="V1698" s="231"/>
      <c r="W1698" s="186"/>
      <c r="X1698" s="186"/>
      <c r="Y1698" s="186"/>
      <c r="Z1698" s="186"/>
      <c r="AA1698" s="186"/>
    </row>
    <row r="1699" spans="22:27" x14ac:dyDescent="0.25">
      <c r="V1699" s="231"/>
      <c r="W1699" s="186"/>
      <c r="X1699" s="186"/>
      <c r="Y1699" s="186"/>
      <c r="Z1699" s="186"/>
      <c r="AA1699" s="186"/>
    </row>
    <row r="1700" spans="22:27" x14ac:dyDescent="0.25">
      <c r="V1700" s="231"/>
      <c r="W1700" s="186"/>
      <c r="X1700" s="186"/>
      <c r="Y1700" s="186"/>
      <c r="Z1700" s="186"/>
      <c r="AA1700" s="186"/>
    </row>
    <row r="1701" spans="22:27" x14ac:dyDescent="0.25">
      <c r="V1701" s="231"/>
      <c r="W1701" s="186"/>
      <c r="X1701" s="186"/>
      <c r="Y1701" s="186"/>
      <c r="Z1701" s="186"/>
      <c r="AA1701" s="186"/>
    </row>
    <row r="1702" spans="22:27" x14ac:dyDescent="0.25">
      <c r="V1702" s="231"/>
      <c r="W1702" s="186"/>
      <c r="X1702" s="186"/>
      <c r="Y1702" s="186"/>
      <c r="Z1702" s="186"/>
      <c r="AA1702" s="186"/>
    </row>
    <row r="1703" spans="22:27" x14ac:dyDescent="0.25">
      <c r="V1703" s="231"/>
      <c r="W1703" s="186"/>
      <c r="X1703" s="186"/>
      <c r="Y1703" s="186"/>
      <c r="Z1703" s="186"/>
      <c r="AA1703" s="186"/>
    </row>
    <row r="1704" spans="22:27" x14ac:dyDescent="0.25">
      <c r="V1704" s="231"/>
      <c r="W1704" s="186"/>
      <c r="X1704" s="186"/>
      <c r="Y1704" s="186"/>
      <c r="Z1704" s="186"/>
      <c r="AA1704" s="186"/>
    </row>
    <row r="1705" spans="22:27" x14ac:dyDescent="0.25">
      <c r="V1705" s="231"/>
      <c r="W1705" s="186"/>
      <c r="X1705" s="186"/>
      <c r="Y1705" s="186"/>
      <c r="Z1705" s="186"/>
      <c r="AA1705" s="186"/>
    </row>
    <row r="1706" spans="22:27" x14ac:dyDescent="0.25">
      <c r="V1706" s="231"/>
      <c r="W1706" s="186"/>
      <c r="X1706" s="186"/>
      <c r="Y1706" s="186"/>
      <c r="Z1706" s="186"/>
      <c r="AA1706" s="186"/>
    </row>
    <row r="1707" spans="22:27" x14ac:dyDescent="0.25">
      <c r="V1707" s="231"/>
      <c r="W1707" s="186"/>
      <c r="X1707" s="186"/>
      <c r="Y1707" s="186"/>
      <c r="Z1707" s="186"/>
      <c r="AA1707" s="186"/>
    </row>
    <row r="1708" spans="22:27" x14ac:dyDescent="0.25">
      <c r="V1708" s="231"/>
      <c r="W1708" s="186"/>
      <c r="X1708" s="186"/>
      <c r="Y1708" s="186"/>
      <c r="Z1708" s="186"/>
      <c r="AA1708" s="186"/>
    </row>
    <row r="1709" spans="22:27" x14ac:dyDescent="0.25">
      <c r="V1709" s="231"/>
      <c r="W1709" s="186"/>
      <c r="X1709" s="186"/>
      <c r="Y1709" s="186"/>
      <c r="Z1709" s="186"/>
      <c r="AA1709" s="186"/>
    </row>
    <row r="1710" spans="22:27" x14ac:dyDescent="0.25">
      <c r="V1710" s="231"/>
      <c r="W1710" s="186"/>
      <c r="X1710" s="186"/>
      <c r="Y1710" s="186"/>
      <c r="Z1710" s="186"/>
      <c r="AA1710" s="186"/>
    </row>
    <row r="1711" spans="22:27" x14ac:dyDescent="0.25">
      <c r="V1711" s="231"/>
      <c r="W1711" s="186"/>
      <c r="X1711" s="186"/>
      <c r="Y1711" s="186"/>
      <c r="Z1711" s="186"/>
      <c r="AA1711" s="186"/>
    </row>
    <row r="1712" spans="22:27" x14ac:dyDescent="0.25">
      <c r="V1712" s="231"/>
      <c r="W1712" s="186"/>
      <c r="X1712" s="186"/>
      <c r="Y1712" s="186"/>
      <c r="Z1712" s="186"/>
      <c r="AA1712" s="186"/>
    </row>
    <row r="1713" spans="22:27" x14ac:dyDescent="0.25">
      <c r="V1713" s="231"/>
      <c r="W1713" s="186"/>
      <c r="X1713" s="186"/>
      <c r="Y1713" s="186"/>
      <c r="Z1713" s="186"/>
      <c r="AA1713" s="186"/>
    </row>
    <row r="1714" spans="22:27" x14ac:dyDescent="0.25">
      <c r="V1714" s="231"/>
      <c r="W1714" s="186"/>
      <c r="X1714" s="186"/>
      <c r="Y1714" s="186"/>
      <c r="Z1714" s="186"/>
      <c r="AA1714" s="186"/>
    </row>
    <row r="1715" spans="22:27" x14ac:dyDescent="0.25">
      <c r="V1715" s="231"/>
      <c r="W1715" s="186"/>
      <c r="X1715" s="186"/>
      <c r="Y1715" s="186"/>
      <c r="Z1715" s="186"/>
      <c r="AA1715" s="186"/>
    </row>
    <row r="1716" spans="22:27" x14ac:dyDescent="0.25">
      <c r="V1716" s="231"/>
      <c r="W1716" s="186"/>
      <c r="X1716" s="186"/>
      <c r="Y1716" s="186"/>
      <c r="Z1716" s="186"/>
      <c r="AA1716" s="186"/>
    </row>
    <row r="1717" spans="22:27" x14ac:dyDescent="0.25">
      <c r="V1717" s="231"/>
      <c r="W1717" s="186"/>
      <c r="X1717" s="186"/>
      <c r="Y1717" s="186"/>
      <c r="Z1717" s="186"/>
      <c r="AA1717" s="186"/>
    </row>
    <row r="1718" spans="22:27" x14ac:dyDescent="0.25">
      <c r="V1718" s="231"/>
      <c r="W1718" s="186"/>
      <c r="X1718" s="186"/>
      <c r="Y1718" s="186"/>
      <c r="Z1718" s="186"/>
      <c r="AA1718" s="186"/>
    </row>
    <row r="1719" spans="22:27" x14ac:dyDescent="0.25">
      <c r="V1719" s="231"/>
      <c r="W1719" s="186"/>
      <c r="X1719" s="186"/>
      <c r="Y1719" s="186"/>
      <c r="Z1719" s="186"/>
      <c r="AA1719" s="186"/>
    </row>
    <row r="1720" spans="22:27" x14ac:dyDescent="0.25">
      <c r="V1720" s="231"/>
      <c r="W1720" s="186"/>
      <c r="X1720" s="186"/>
      <c r="Y1720" s="186"/>
      <c r="Z1720" s="186"/>
      <c r="AA1720" s="186"/>
    </row>
    <row r="1721" spans="22:27" x14ac:dyDescent="0.25">
      <c r="V1721" s="231"/>
      <c r="W1721" s="186"/>
      <c r="X1721" s="186"/>
      <c r="Y1721" s="186"/>
      <c r="Z1721" s="186"/>
      <c r="AA1721" s="186"/>
    </row>
    <row r="1722" spans="22:27" x14ac:dyDescent="0.25">
      <c r="V1722" s="231"/>
      <c r="W1722" s="186"/>
      <c r="X1722" s="186"/>
      <c r="Y1722" s="186"/>
      <c r="Z1722" s="186"/>
      <c r="AA1722" s="186"/>
    </row>
    <row r="1723" spans="22:27" x14ac:dyDescent="0.25">
      <c r="V1723" s="231"/>
      <c r="W1723" s="186"/>
      <c r="X1723" s="186"/>
      <c r="Y1723" s="186"/>
      <c r="Z1723" s="186"/>
      <c r="AA1723" s="186"/>
    </row>
    <row r="1724" spans="22:27" x14ac:dyDescent="0.25">
      <c r="V1724" s="231"/>
      <c r="W1724" s="186"/>
      <c r="X1724" s="186"/>
      <c r="Y1724" s="186"/>
      <c r="Z1724" s="186"/>
      <c r="AA1724" s="186"/>
    </row>
    <row r="1725" spans="22:27" x14ac:dyDescent="0.25">
      <c r="V1725" s="231"/>
      <c r="W1725" s="186"/>
      <c r="X1725" s="186"/>
      <c r="Y1725" s="186"/>
      <c r="Z1725" s="186"/>
      <c r="AA1725" s="186"/>
    </row>
    <row r="1726" spans="22:27" x14ac:dyDescent="0.25">
      <c r="V1726" s="231"/>
      <c r="W1726" s="186"/>
      <c r="X1726" s="186"/>
      <c r="Y1726" s="186"/>
      <c r="Z1726" s="186"/>
      <c r="AA1726" s="186"/>
    </row>
    <row r="1727" spans="22:27" x14ac:dyDescent="0.25">
      <c r="V1727" s="231"/>
      <c r="W1727" s="186"/>
      <c r="X1727" s="186"/>
      <c r="Y1727" s="186"/>
      <c r="Z1727" s="186"/>
      <c r="AA1727" s="186"/>
    </row>
    <row r="1728" spans="22:27" x14ac:dyDescent="0.25">
      <c r="V1728" s="231"/>
      <c r="W1728" s="186"/>
      <c r="X1728" s="186"/>
      <c r="Y1728" s="186"/>
      <c r="Z1728" s="186"/>
      <c r="AA1728" s="186"/>
    </row>
    <row r="1729" spans="22:27" x14ac:dyDescent="0.25">
      <c r="V1729" s="231"/>
      <c r="W1729" s="186"/>
      <c r="X1729" s="186"/>
      <c r="Y1729" s="186"/>
      <c r="Z1729" s="186"/>
      <c r="AA1729" s="186"/>
    </row>
    <row r="1730" spans="22:27" x14ac:dyDescent="0.25">
      <c r="V1730" s="231"/>
      <c r="W1730" s="186"/>
      <c r="X1730" s="186"/>
      <c r="Y1730" s="186"/>
      <c r="Z1730" s="186"/>
      <c r="AA1730" s="186"/>
    </row>
    <row r="1731" spans="22:27" x14ac:dyDescent="0.25">
      <c r="V1731" s="231"/>
      <c r="W1731" s="186"/>
      <c r="X1731" s="186"/>
      <c r="Y1731" s="186"/>
      <c r="Z1731" s="186"/>
      <c r="AA1731" s="186"/>
    </row>
    <row r="1732" spans="22:27" x14ac:dyDescent="0.25">
      <c r="V1732" s="231"/>
      <c r="W1732" s="186"/>
      <c r="X1732" s="186"/>
      <c r="Y1732" s="186"/>
      <c r="Z1732" s="186"/>
      <c r="AA1732" s="186"/>
    </row>
    <row r="1733" spans="22:27" x14ac:dyDescent="0.25">
      <c r="V1733" s="231"/>
      <c r="W1733" s="186"/>
      <c r="X1733" s="186"/>
      <c r="Y1733" s="186"/>
      <c r="Z1733" s="186"/>
      <c r="AA1733" s="186"/>
    </row>
    <row r="1734" spans="22:27" x14ac:dyDescent="0.25">
      <c r="V1734" s="231"/>
      <c r="W1734" s="186"/>
      <c r="X1734" s="186"/>
      <c r="Y1734" s="186"/>
      <c r="Z1734" s="186"/>
      <c r="AA1734" s="186"/>
    </row>
    <row r="1735" spans="22:27" x14ac:dyDescent="0.25">
      <c r="V1735" s="231"/>
      <c r="W1735" s="186"/>
      <c r="X1735" s="186"/>
      <c r="Y1735" s="186"/>
      <c r="Z1735" s="186"/>
      <c r="AA1735" s="186"/>
    </row>
    <row r="1736" spans="22:27" x14ac:dyDescent="0.25">
      <c r="V1736" s="231"/>
      <c r="W1736" s="186"/>
      <c r="X1736" s="186"/>
      <c r="Y1736" s="186"/>
      <c r="Z1736" s="186"/>
      <c r="AA1736" s="186"/>
    </row>
    <row r="1737" spans="22:27" x14ac:dyDescent="0.25">
      <c r="V1737" s="231"/>
      <c r="W1737" s="186"/>
      <c r="X1737" s="186"/>
      <c r="Y1737" s="186"/>
      <c r="Z1737" s="186"/>
      <c r="AA1737" s="186"/>
    </row>
    <row r="1738" spans="22:27" x14ac:dyDescent="0.25">
      <c r="V1738" s="231"/>
      <c r="W1738" s="186"/>
      <c r="X1738" s="186"/>
      <c r="Y1738" s="186"/>
      <c r="Z1738" s="186"/>
      <c r="AA1738" s="186"/>
    </row>
    <row r="1739" spans="22:27" x14ac:dyDescent="0.25">
      <c r="V1739" s="231"/>
      <c r="W1739" s="186"/>
      <c r="X1739" s="186"/>
      <c r="Y1739" s="186"/>
      <c r="Z1739" s="186"/>
      <c r="AA1739" s="186"/>
    </row>
    <row r="1740" spans="22:27" x14ac:dyDescent="0.25">
      <c r="V1740" s="231"/>
      <c r="W1740" s="186"/>
      <c r="X1740" s="186"/>
      <c r="Y1740" s="186"/>
      <c r="Z1740" s="186"/>
      <c r="AA1740" s="186"/>
    </row>
    <row r="1741" spans="22:27" x14ac:dyDescent="0.25">
      <c r="V1741" s="231"/>
      <c r="W1741" s="186"/>
      <c r="X1741" s="186"/>
      <c r="Y1741" s="186"/>
      <c r="Z1741" s="186"/>
      <c r="AA1741" s="186"/>
    </row>
    <row r="1742" spans="22:27" x14ac:dyDescent="0.25">
      <c r="V1742" s="231"/>
      <c r="W1742" s="186"/>
      <c r="X1742" s="186"/>
      <c r="Y1742" s="186"/>
      <c r="Z1742" s="186"/>
      <c r="AA1742" s="186"/>
    </row>
    <row r="1743" spans="22:27" x14ac:dyDescent="0.25">
      <c r="V1743" s="231"/>
      <c r="W1743" s="186"/>
      <c r="X1743" s="186"/>
      <c r="Y1743" s="186"/>
      <c r="Z1743" s="186"/>
      <c r="AA1743" s="186"/>
    </row>
    <row r="1744" spans="22:27" x14ac:dyDescent="0.25">
      <c r="V1744" s="231"/>
      <c r="W1744" s="186"/>
      <c r="X1744" s="186"/>
      <c r="Y1744" s="186"/>
      <c r="Z1744" s="186"/>
      <c r="AA1744" s="186"/>
    </row>
    <row r="1745" spans="22:27" x14ac:dyDescent="0.25">
      <c r="V1745" s="231"/>
      <c r="W1745" s="186"/>
      <c r="X1745" s="186"/>
      <c r="Y1745" s="186"/>
      <c r="Z1745" s="186"/>
      <c r="AA1745" s="186"/>
    </row>
    <row r="1746" spans="22:27" x14ac:dyDescent="0.25">
      <c r="V1746" s="231"/>
      <c r="W1746" s="186"/>
      <c r="X1746" s="186"/>
      <c r="Y1746" s="186"/>
      <c r="Z1746" s="186"/>
      <c r="AA1746" s="186"/>
    </row>
    <row r="1747" spans="22:27" x14ac:dyDescent="0.25">
      <c r="V1747" s="231"/>
      <c r="W1747" s="186"/>
      <c r="X1747" s="186"/>
      <c r="Y1747" s="186"/>
      <c r="Z1747" s="186"/>
      <c r="AA1747" s="186"/>
    </row>
    <row r="1748" spans="22:27" x14ac:dyDescent="0.25">
      <c r="V1748" s="231"/>
      <c r="W1748" s="186"/>
      <c r="X1748" s="186"/>
      <c r="Y1748" s="186"/>
      <c r="Z1748" s="186"/>
      <c r="AA1748" s="186"/>
    </row>
    <row r="1749" spans="22:27" x14ac:dyDescent="0.25">
      <c r="V1749" s="231"/>
      <c r="W1749" s="186"/>
      <c r="X1749" s="186"/>
      <c r="Y1749" s="186"/>
      <c r="Z1749" s="186"/>
      <c r="AA1749" s="186"/>
    </row>
    <row r="1750" spans="22:27" x14ac:dyDescent="0.25">
      <c r="V1750" s="231"/>
      <c r="W1750" s="186"/>
      <c r="X1750" s="186"/>
      <c r="Y1750" s="186"/>
      <c r="Z1750" s="186"/>
      <c r="AA1750" s="186"/>
    </row>
    <row r="1751" spans="22:27" x14ac:dyDescent="0.25">
      <c r="V1751" s="231"/>
      <c r="W1751" s="186"/>
      <c r="X1751" s="186"/>
      <c r="Y1751" s="186"/>
      <c r="Z1751" s="186"/>
      <c r="AA1751" s="186"/>
    </row>
    <row r="1752" spans="22:27" x14ac:dyDescent="0.25">
      <c r="V1752" s="231"/>
      <c r="W1752" s="186"/>
      <c r="X1752" s="186"/>
      <c r="Y1752" s="186"/>
      <c r="Z1752" s="186"/>
      <c r="AA1752" s="186"/>
    </row>
    <row r="1753" spans="22:27" x14ac:dyDescent="0.25">
      <c r="V1753" s="231"/>
      <c r="W1753" s="186"/>
      <c r="X1753" s="186"/>
      <c r="Y1753" s="186"/>
      <c r="Z1753" s="186"/>
      <c r="AA1753" s="186"/>
    </row>
    <row r="1754" spans="22:27" x14ac:dyDescent="0.25">
      <c r="V1754" s="231"/>
      <c r="W1754" s="186"/>
      <c r="X1754" s="186"/>
      <c r="Y1754" s="186"/>
      <c r="Z1754" s="186"/>
      <c r="AA1754" s="186"/>
    </row>
    <row r="1755" spans="22:27" x14ac:dyDescent="0.25">
      <c r="V1755" s="231"/>
      <c r="W1755" s="186"/>
      <c r="X1755" s="186"/>
      <c r="Y1755" s="186"/>
      <c r="Z1755" s="186"/>
      <c r="AA1755" s="186"/>
    </row>
    <row r="1756" spans="22:27" x14ac:dyDescent="0.25">
      <c r="V1756" s="231"/>
      <c r="W1756" s="186"/>
      <c r="X1756" s="186"/>
      <c r="Y1756" s="186"/>
      <c r="Z1756" s="186"/>
      <c r="AA1756" s="186"/>
    </row>
    <row r="1757" spans="22:27" x14ac:dyDescent="0.25">
      <c r="V1757" s="231"/>
      <c r="W1757" s="186"/>
      <c r="X1757" s="186"/>
      <c r="Y1757" s="186"/>
      <c r="Z1757" s="186"/>
      <c r="AA1757" s="186"/>
    </row>
    <row r="1758" spans="22:27" x14ac:dyDescent="0.25">
      <c r="V1758" s="231"/>
      <c r="W1758" s="186"/>
      <c r="X1758" s="186"/>
      <c r="Y1758" s="186"/>
      <c r="Z1758" s="186"/>
      <c r="AA1758" s="186"/>
    </row>
    <row r="1759" spans="22:27" x14ac:dyDescent="0.25">
      <c r="V1759" s="231"/>
      <c r="W1759" s="186"/>
      <c r="X1759" s="186"/>
      <c r="Y1759" s="186"/>
      <c r="Z1759" s="186"/>
      <c r="AA1759" s="186"/>
    </row>
    <row r="1760" spans="22:27" x14ac:dyDescent="0.25">
      <c r="V1760" s="231"/>
      <c r="W1760" s="186"/>
      <c r="X1760" s="186"/>
      <c r="Y1760" s="186"/>
      <c r="Z1760" s="186"/>
      <c r="AA1760" s="186"/>
    </row>
    <row r="1761" spans="22:27" x14ac:dyDescent="0.25">
      <c r="V1761" s="231"/>
      <c r="W1761" s="186"/>
      <c r="X1761" s="186"/>
      <c r="Y1761" s="186"/>
      <c r="Z1761" s="186"/>
      <c r="AA1761" s="186"/>
    </row>
    <row r="1762" spans="22:27" x14ac:dyDescent="0.25">
      <c r="V1762" s="231"/>
      <c r="W1762" s="186"/>
      <c r="X1762" s="186"/>
      <c r="Y1762" s="186"/>
      <c r="Z1762" s="186"/>
      <c r="AA1762" s="186"/>
    </row>
    <row r="1763" spans="22:27" x14ac:dyDescent="0.25">
      <c r="V1763" s="231"/>
      <c r="W1763" s="186"/>
      <c r="X1763" s="186"/>
      <c r="Y1763" s="186"/>
      <c r="Z1763" s="186"/>
      <c r="AA1763" s="186"/>
    </row>
    <row r="1764" spans="22:27" x14ac:dyDescent="0.25">
      <c r="V1764" s="231"/>
      <c r="W1764" s="186"/>
      <c r="X1764" s="186"/>
      <c r="Y1764" s="186"/>
      <c r="Z1764" s="186"/>
      <c r="AA1764" s="186"/>
    </row>
    <row r="1765" spans="22:27" x14ac:dyDescent="0.25">
      <c r="V1765" s="231"/>
      <c r="W1765" s="186"/>
      <c r="X1765" s="186"/>
      <c r="Y1765" s="186"/>
      <c r="Z1765" s="186"/>
      <c r="AA1765" s="186"/>
    </row>
    <row r="1766" spans="22:27" x14ac:dyDescent="0.25">
      <c r="V1766" s="231"/>
      <c r="W1766" s="186"/>
      <c r="X1766" s="186"/>
      <c r="Y1766" s="186"/>
      <c r="Z1766" s="186"/>
      <c r="AA1766" s="186"/>
    </row>
    <row r="1767" spans="22:27" x14ac:dyDescent="0.25">
      <c r="V1767" s="231"/>
      <c r="W1767" s="186"/>
      <c r="X1767" s="186"/>
      <c r="Y1767" s="186"/>
      <c r="Z1767" s="186"/>
      <c r="AA1767" s="186"/>
    </row>
    <row r="1768" spans="22:27" x14ac:dyDescent="0.25">
      <c r="V1768" s="231"/>
      <c r="W1768" s="186"/>
      <c r="X1768" s="186"/>
      <c r="Y1768" s="186"/>
      <c r="Z1768" s="186"/>
      <c r="AA1768" s="186"/>
    </row>
    <row r="1769" spans="22:27" x14ac:dyDescent="0.25">
      <c r="V1769" s="231"/>
      <c r="W1769" s="186"/>
      <c r="X1769" s="186"/>
      <c r="Y1769" s="186"/>
      <c r="Z1769" s="186"/>
      <c r="AA1769" s="186"/>
    </row>
    <row r="1770" spans="22:27" x14ac:dyDescent="0.25">
      <c r="V1770" s="231"/>
      <c r="W1770" s="186"/>
      <c r="X1770" s="186"/>
      <c r="Y1770" s="186"/>
      <c r="Z1770" s="186"/>
      <c r="AA1770" s="186"/>
    </row>
    <row r="1771" spans="22:27" x14ac:dyDescent="0.25">
      <c r="V1771" s="231"/>
      <c r="W1771" s="186"/>
      <c r="X1771" s="186"/>
      <c r="Y1771" s="186"/>
      <c r="Z1771" s="186"/>
      <c r="AA1771" s="186"/>
    </row>
    <row r="1772" spans="22:27" x14ac:dyDescent="0.25">
      <c r="V1772" s="231"/>
      <c r="W1772" s="186"/>
      <c r="X1772" s="186"/>
      <c r="Y1772" s="186"/>
      <c r="Z1772" s="186"/>
      <c r="AA1772" s="186"/>
    </row>
    <row r="1773" spans="22:27" x14ac:dyDescent="0.25">
      <c r="V1773" s="231"/>
      <c r="W1773" s="186"/>
      <c r="X1773" s="186"/>
      <c r="Y1773" s="186"/>
      <c r="Z1773" s="186"/>
      <c r="AA1773" s="186"/>
    </row>
    <row r="1774" spans="22:27" x14ac:dyDescent="0.25">
      <c r="V1774" s="231"/>
      <c r="W1774" s="186"/>
      <c r="X1774" s="186"/>
      <c r="Y1774" s="186"/>
      <c r="Z1774" s="186"/>
      <c r="AA1774" s="186"/>
    </row>
    <row r="1775" spans="22:27" x14ac:dyDescent="0.25">
      <c r="V1775" s="231"/>
      <c r="W1775" s="186"/>
      <c r="X1775" s="186"/>
      <c r="Y1775" s="186"/>
      <c r="Z1775" s="186"/>
      <c r="AA1775" s="186"/>
    </row>
    <row r="1776" spans="22:27" x14ac:dyDescent="0.25">
      <c r="V1776" s="231"/>
      <c r="W1776" s="186"/>
      <c r="X1776" s="186"/>
      <c r="Y1776" s="186"/>
      <c r="Z1776" s="186"/>
      <c r="AA1776" s="186"/>
    </row>
    <row r="1777" spans="22:27" x14ac:dyDescent="0.25">
      <c r="V1777" s="231"/>
      <c r="W1777" s="186"/>
      <c r="X1777" s="186"/>
      <c r="Y1777" s="186"/>
      <c r="Z1777" s="186"/>
      <c r="AA1777" s="186"/>
    </row>
    <row r="1778" spans="22:27" x14ac:dyDescent="0.25">
      <c r="V1778" s="231"/>
      <c r="W1778" s="186"/>
      <c r="X1778" s="186"/>
      <c r="Y1778" s="186"/>
      <c r="Z1778" s="186"/>
      <c r="AA1778" s="186"/>
    </row>
    <row r="1779" spans="22:27" x14ac:dyDescent="0.25">
      <c r="V1779" s="231"/>
      <c r="W1779" s="186"/>
      <c r="X1779" s="186"/>
      <c r="Y1779" s="186"/>
      <c r="Z1779" s="186"/>
      <c r="AA1779" s="186"/>
    </row>
    <row r="1780" spans="22:27" x14ac:dyDescent="0.25">
      <c r="V1780" s="231"/>
      <c r="W1780" s="186"/>
      <c r="X1780" s="186"/>
      <c r="Y1780" s="186"/>
      <c r="Z1780" s="186"/>
      <c r="AA1780" s="186"/>
    </row>
    <row r="1781" spans="22:27" x14ac:dyDescent="0.25">
      <c r="V1781" s="231"/>
      <c r="W1781" s="186"/>
      <c r="X1781" s="186"/>
      <c r="Y1781" s="186"/>
      <c r="Z1781" s="186"/>
      <c r="AA1781" s="186"/>
    </row>
    <row r="1782" spans="22:27" x14ac:dyDescent="0.25">
      <c r="V1782" s="231"/>
      <c r="W1782" s="186"/>
      <c r="X1782" s="186"/>
      <c r="Y1782" s="186"/>
      <c r="Z1782" s="186"/>
      <c r="AA1782" s="186"/>
    </row>
    <row r="1783" spans="22:27" x14ac:dyDescent="0.25">
      <c r="V1783" s="231"/>
      <c r="W1783" s="186"/>
      <c r="X1783" s="186"/>
      <c r="Y1783" s="186"/>
      <c r="Z1783" s="186"/>
      <c r="AA1783" s="186"/>
    </row>
    <row r="1784" spans="22:27" x14ac:dyDescent="0.25">
      <c r="V1784" s="231"/>
      <c r="W1784" s="186"/>
      <c r="X1784" s="186"/>
      <c r="Y1784" s="186"/>
      <c r="Z1784" s="186"/>
      <c r="AA1784" s="186"/>
    </row>
    <row r="1785" spans="22:27" x14ac:dyDescent="0.25">
      <c r="V1785" s="231"/>
      <c r="W1785" s="186"/>
      <c r="X1785" s="186"/>
      <c r="Y1785" s="186"/>
      <c r="Z1785" s="186"/>
      <c r="AA1785" s="186"/>
    </row>
    <row r="1786" spans="22:27" x14ac:dyDescent="0.25">
      <c r="V1786" s="231"/>
      <c r="W1786" s="186"/>
      <c r="X1786" s="186"/>
      <c r="Y1786" s="186"/>
      <c r="Z1786" s="186"/>
      <c r="AA1786" s="186"/>
    </row>
    <row r="1787" spans="22:27" x14ac:dyDescent="0.25">
      <c r="V1787" s="231"/>
      <c r="W1787" s="186"/>
      <c r="X1787" s="186"/>
      <c r="Y1787" s="186"/>
      <c r="Z1787" s="186"/>
      <c r="AA1787" s="186"/>
    </row>
    <row r="1788" spans="22:27" x14ac:dyDescent="0.25">
      <c r="V1788" s="231"/>
      <c r="W1788" s="186"/>
      <c r="X1788" s="186"/>
      <c r="Y1788" s="186"/>
      <c r="Z1788" s="186"/>
      <c r="AA1788" s="186"/>
    </row>
    <row r="1789" spans="22:27" x14ac:dyDescent="0.25">
      <c r="V1789" s="231"/>
      <c r="W1789" s="186"/>
      <c r="X1789" s="186"/>
      <c r="Y1789" s="186"/>
      <c r="Z1789" s="186"/>
      <c r="AA1789" s="186"/>
    </row>
    <row r="1790" spans="22:27" x14ac:dyDescent="0.25">
      <c r="V1790" s="231"/>
      <c r="W1790" s="186"/>
      <c r="X1790" s="186"/>
      <c r="Y1790" s="186"/>
      <c r="Z1790" s="186"/>
      <c r="AA1790" s="186"/>
    </row>
    <row r="1791" spans="22:27" x14ac:dyDescent="0.25">
      <c r="V1791" s="231"/>
      <c r="W1791" s="186"/>
      <c r="X1791" s="186"/>
      <c r="Y1791" s="186"/>
      <c r="Z1791" s="186"/>
      <c r="AA1791" s="186"/>
    </row>
    <row r="1792" spans="22:27" x14ac:dyDescent="0.25">
      <c r="V1792" s="231"/>
      <c r="W1792" s="186"/>
      <c r="X1792" s="186"/>
      <c r="Y1792" s="186"/>
      <c r="Z1792" s="186"/>
      <c r="AA1792" s="186"/>
    </row>
    <row r="1793" spans="22:27" x14ac:dyDescent="0.25">
      <c r="V1793" s="231"/>
      <c r="W1793" s="186"/>
      <c r="X1793" s="186"/>
      <c r="Y1793" s="186"/>
      <c r="Z1793" s="186"/>
      <c r="AA1793" s="186"/>
    </row>
    <row r="1794" spans="22:27" x14ac:dyDescent="0.25">
      <c r="V1794" s="231"/>
      <c r="W1794" s="186"/>
      <c r="X1794" s="186"/>
      <c r="Y1794" s="186"/>
      <c r="Z1794" s="186"/>
      <c r="AA1794" s="186"/>
    </row>
    <row r="1795" spans="22:27" x14ac:dyDescent="0.25">
      <c r="V1795" s="231"/>
      <c r="W1795" s="186"/>
      <c r="X1795" s="186"/>
      <c r="Y1795" s="186"/>
      <c r="Z1795" s="186"/>
      <c r="AA1795" s="186"/>
    </row>
    <row r="1796" spans="22:27" x14ac:dyDescent="0.25">
      <c r="V1796" s="231"/>
      <c r="W1796" s="186"/>
      <c r="X1796" s="186"/>
      <c r="Y1796" s="186"/>
      <c r="Z1796" s="186"/>
      <c r="AA1796" s="186"/>
    </row>
    <row r="1797" spans="22:27" x14ac:dyDescent="0.25">
      <c r="V1797" s="231"/>
      <c r="W1797" s="186"/>
      <c r="X1797" s="186"/>
      <c r="Y1797" s="186"/>
      <c r="Z1797" s="186"/>
      <c r="AA1797" s="186"/>
    </row>
    <row r="1798" spans="22:27" x14ac:dyDescent="0.25">
      <c r="V1798" s="231"/>
      <c r="W1798" s="186"/>
      <c r="X1798" s="186"/>
      <c r="Y1798" s="186"/>
      <c r="Z1798" s="186"/>
      <c r="AA1798" s="186"/>
    </row>
    <row r="1799" spans="22:27" x14ac:dyDescent="0.25">
      <c r="V1799" s="231"/>
      <c r="W1799" s="186"/>
      <c r="X1799" s="186"/>
      <c r="Y1799" s="186"/>
      <c r="Z1799" s="186"/>
      <c r="AA1799" s="186"/>
    </row>
    <row r="1800" spans="22:27" x14ac:dyDescent="0.25">
      <c r="V1800" s="231"/>
      <c r="W1800" s="186"/>
      <c r="X1800" s="186"/>
      <c r="Y1800" s="186"/>
      <c r="Z1800" s="186"/>
      <c r="AA1800" s="186"/>
    </row>
    <row r="1801" spans="22:27" x14ac:dyDescent="0.25">
      <c r="V1801" s="231"/>
      <c r="W1801" s="186"/>
      <c r="X1801" s="186"/>
      <c r="Y1801" s="186"/>
      <c r="Z1801" s="186"/>
      <c r="AA1801" s="186"/>
    </row>
    <row r="1802" spans="22:27" x14ac:dyDescent="0.25">
      <c r="V1802" s="231"/>
      <c r="W1802" s="186"/>
      <c r="X1802" s="186"/>
      <c r="Y1802" s="186"/>
      <c r="Z1802" s="186"/>
      <c r="AA1802" s="186"/>
    </row>
    <row r="1803" spans="22:27" x14ac:dyDescent="0.25">
      <c r="V1803" s="231"/>
      <c r="W1803" s="186"/>
      <c r="X1803" s="186"/>
      <c r="Y1803" s="186"/>
      <c r="Z1803" s="186"/>
      <c r="AA1803" s="186"/>
    </row>
    <row r="1804" spans="22:27" x14ac:dyDescent="0.25">
      <c r="V1804" s="231"/>
      <c r="W1804" s="186"/>
      <c r="X1804" s="186"/>
      <c r="Y1804" s="186"/>
      <c r="Z1804" s="186"/>
      <c r="AA1804" s="186"/>
    </row>
    <row r="1805" spans="22:27" x14ac:dyDescent="0.25">
      <c r="V1805" s="231"/>
      <c r="W1805" s="186"/>
      <c r="X1805" s="186"/>
      <c r="Y1805" s="186"/>
      <c r="Z1805" s="186"/>
      <c r="AA1805" s="186"/>
    </row>
    <row r="1806" spans="22:27" x14ac:dyDescent="0.25">
      <c r="V1806" s="231"/>
      <c r="W1806" s="186"/>
      <c r="X1806" s="186"/>
      <c r="Y1806" s="186"/>
      <c r="Z1806" s="186"/>
      <c r="AA1806" s="186"/>
    </row>
    <row r="1807" spans="22:27" x14ac:dyDescent="0.25">
      <c r="V1807" s="231"/>
      <c r="W1807" s="186"/>
      <c r="X1807" s="186"/>
      <c r="Y1807" s="186"/>
      <c r="Z1807" s="186"/>
      <c r="AA1807" s="186"/>
    </row>
    <row r="1808" spans="22:27" x14ac:dyDescent="0.25">
      <c r="V1808" s="231"/>
      <c r="W1808" s="186"/>
      <c r="X1808" s="186"/>
      <c r="Y1808" s="186"/>
      <c r="Z1808" s="186"/>
      <c r="AA1808" s="186"/>
    </row>
    <row r="1809" spans="22:27" x14ac:dyDescent="0.25">
      <c r="V1809" s="231"/>
      <c r="W1809" s="186"/>
      <c r="X1809" s="186"/>
      <c r="Y1809" s="186"/>
      <c r="Z1809" s="186"/>
      <c r="AA1809" s="186"/>
    </row>
    <row r="1810" spans="22:27" x14ac:dyDescent="0.25">
      <c r="V1810" s="231"/>
      <c r="W1810" s="186"/>
      <c r="X1810" s="186"/>
      <c r="Y1810" s="186"/>
      <c r="Z1810" s="186"/>
      <c r="AA1810" s="186"/>
    </row>
    <row r="1811" spans="22:27" x14ac:dyDescent="0.25">
      <c r="V1811" s="231"/>
      <c r="W1811" s="186"/>
      <c r="X1811" s="186"/>
      <c r="Y1811" s="186"/>
      <c r="Z1811" s="186"/>
      <c r="AA1811" s="186"/>
    </row>
    <row r="1812" spans="22:27" x14ac:dyDescent="0.25">
      <c r="V1812" s="231"/>
      <c r="W1812" s="186"/>
      <c r="X1812" s="186"/>
      <c r="Y1812" s="186"/>
      <c r="Z1812" s="186"/>
      <c r="AA1812" s="186"/>
    </row>
    <row r="1813" spans="22:27" x14ac:dyDescent="0.25">
      <c r="V1813" s="231"/>
      <c r="W1813" s="186"/>
      <c r="X1813" s="186"/>
      <c r="Y1813" s="186"/>
      <c r="Z1813" s="186"/>
      <c r="AA1813" s="186"/>
    </row>
    <row r="1814" spans="22:27" x14ac:dyDescent="0.25">
      <c r="V1814" s="231"/>
      <c r="W1814" s="186"/>
      <c r="X1814" s="186"/>
      <c r="Y1814" s="186"/>
      <c r="Z1814" s="186"/>
      <c r="AA1814" s="186"/>
    </row>
    <row r="1815" spans="22:27" x14ac:dyDescent="0.25">
      <c r="V1815" s="231"/>
      <c r="W1815" s="186"/>
      <c r="X1815" s="186"/>
      <c r="Y1815" s="186"/>
      <c r="Z1815" s="186"/>
      <c r="AA1815" s="186"/>
    </row>
    <row r="1816" spans="22:27" x14ac:dyDescent="0.25">
      <c r="V1816" s="231"/>
      <c r="W1816" s="186"/>
      <c r="X1816" s="186"/>
      <c r="Y1816" s="186"/>
      <c r="Z1816" s="186"/>
      <c r="AA1816" s="186"/>
    </row>
    <row r="1817" spans="22:27" x14ac:dyDescent="0.25">
      <c r="V1817" s="231"/>
      <c r="W1817" s="186"/>
      <c r="X1817" s="186"/>
      <c r="Y1817" s="186"/>
      <c r="Z1817" s="186"/>
      <c r="AA1817" s="186"/>
    </row>
    <row r="1818" spans="22:27" x14ac:dyDescent="0.25">
      <c r="V1818" s="231"/>
      <c r="W1818" s="186"/>
      <c r="X1818" s="186"/>
      <c r="Y1818" s="186"/>
      <c r="Z1818" s="186"/>
      <c r="AA1818" s="186"/>
    </row>
    <row r="1819" spans="22:27" x14ac:dyDescent="0.25">
      <c r="V1819" s="231"/>
      <c r="W1819" s="186"/>
      <c r="X1819" s="186"/>
      <c r="Y1819" s="186"/>
      <c r="Z1819" s="186"/>
      <c r="AA1819" s="186"/>
    </row>
    <row r="1820" spans="22:27" x14ac:dyDescent="0.25">
      <c r="V1820" s="231"/>
      <c r="W1820" s="186"/>
      <c r="X1820" s="186"/>
      <c r="Y1820" s="186"/>
      <c r="Z1820" s="186"/>
      <c r="AA1820" s="186"/>
    </row>
    <row r="1821" spans="22:27" x14ac:dyDescent="0.25">
      <c r="V1821" s="231"/>
      <c r="W1821" s="186"/>
      <c r="X1821" s="186"/>
      <c r="Y1821" s="186"/>
      <c r="Z1821" s="186"/>
      <c r="AA1821" s="186"/>
    </row>
    <row r="1822" spans="22:27" x14ac:dyDescent="0.25">
      <c r="V1822" s="231"/>
      <c r="W1822" s="186"/>
      <c r="X1822" s="186"/>
      <c r="Y1822" s="186"/>
      <c r="Z1822" s="186"/>
      <c r="AA1822" s="186"/>
    </row>
    <row r="1823" spans="22:27" x14ac:dyDescent="0.25">
      <c r="V1823" s="231"/>
      <c r="W1823" s="186"/>
      <c r="X1823" s="186"/>
      <c r="Y1823" s="186"/>
      <c r="Z1823" s="186"/>
      <c r="AA1823" s="186"/>
    </row>
    <row r="1824" spans="22:27" x14ac:dyDescent="0.25">
      <c r="V1824" s="231"/>
      <c r="W1824" s="186"/>
      <c r="X1824" s="186"/>
      <c r="Y1824" s="186"/>
      <c r="Z1824" s="186"/>
      <c r="AA1824" s="186"/>
    </row>
    <row r="1825" spans="22:27" x14ac:dyDescent="0.25">
      <c r="V1825" s="231"/>
      <c r="W1825" s="186"/>
      <c r="X1825" s="186"/>
      <c r="Y1825" s="186"/>
      <c r="Z1825" s="186"/>
      <c r="AA1825" s="186"/>
    </row>
    <row r="1826" spans="22:27" x14ac:dyDescent="0.25">
      <c r="V1826" s="231"/>
      <c r="W1826" s="186"/>
      <c r="X1826" s="186"/>
      <c r="Y1826" s="186"/>
      <c r="Z1826" s="186"/>
      <c r="AA1826" s="186"/>
    </row>
    <row r="1827" spans="22:27" x14ac:dyDescent="0.25">
      <c r="V1827" s="231"/>
      <c r="W1827" s="186"/>
      <c r="X1827" s="186"/>
      <c r="Y1827" s="186"/>
      <c r="Z1827" s="186"/>
      <c r="AA1827" s="186"/>
    </row>
    <row r="1828" spans="22:27" x14ac:dyDescent="0.25">
      <c r="V1828" s="231"/>
      <c r="W1828" s="186"/>
      <c r="X1828" s="186"/>
      <c r="Y1828" s="186"/>
      <c r="Z1828" s="186"/>
      <c r="AA1828" s="186"/>
    </row>
    <row r="1829" spans="22:27" x14ac:dyDescent="0.25">
      <c r="V1829" s="231"/>
      <c r="W1829" s="186"/>
      <c r="X1829" s="186"/>
      <c r="Y1829" s="186"/>
      <c r="Z1829" s="186"/>
      <c r="AA1829" s="186"/>
    </row>
    <row r="1830" spans="22:27" x14ac:dyDescent="0.25">
      <c r="V1830" s="231"/>
      <c r="W1830" s="186"/>
      <c r="X1830" s="186"/>
      <c r="Y1830" s="186"/>
      <c r="Z1830" s="186"/>
      <c r="AA1830" s="186"/>
    </row>
    <row r="1831" spans="22:27" x14ac:dyDescent="0.25">
      <c r="V1831" s="231"/>
      <c r="W1831" s="186"/>
      <c r="X1831" s="186"/>
      <c r="Y1831" s="186"/>
      <c r="Z1831" s="186"/>
      <c r="AA1831" s="186"/>
    </row>
    <row r="1832" spans="22:27" x14ac:dyDescent="0.25">
      <c r="V1832" s="231"/>
      <c r="W1832" s="186"/>
      <c r="X1832" s="186"/>
      <c r="Y1832" s="186"/>
      <c r="Z1832" s="186"/>
      <c r="AA1832" s="186"/>
    </row>
    <row r="1833" spans="22:27" x14ac:dyDescent="0.25">
      <c r="V1833" s="231"/>
      <c r="W1833" s="186"/>
      <c r="X1833" s="186"/>
      <c r="Y1833" s="186"/>
      <c r="Z1833" s="186"/>
      <c r="AA1833" s="186"/>
    </row>
    <row r="1834" spans="22:27" x14ac:dyDescent="0.25">
      <c r="V1834" s="231"/>
      <c r="W1834" s="186"/>
      <c r="X1834" s="186"/>
      <c r="Y1834" s="186"/>
      <c r="Z1834" s="186"/>
      <c r="AA1834" s="186"/>
    </row>
    <row r="1835" spans="22:27" x14ac:dyDescent="0.25">
      <c r="V1835" s="231"/>
      <c r="W1835" s="186"/>
      <c r="X1835" s="186"/>
      <c r="Y1835" s="186"/>
      <c r="Z1835" s="186"/>
      <c r="AA1835" s="186"/>
    </row>
    <row r="1836" spans="22:27" x14ac:dyDescent="0.25">
      <c r="V1836" s="231"/>
      <c r="W1836" s="186"/>
      <c r="X1836" s="186"/>
      <c r="Y1836" s="186"/>
      <c r="Z1836" s="186"/>
      <c r="AA1836" s="186"/>
    </row>
    <row r="1837" spans="22:27" x14ac:dyDescent="0.25">
      <c r="V1837" s="231"/>
      <c r="W1837" s="186"/>
      <c r="X1837" s="186"/>
      <c r="Y1837" s="186"/>
      <c r="Z1837" s="186"/>
      <c r="AA1837" s="186"/>
    </row>
    <row r="1838" spans="22:27" x14ac:dyDescent="0.25">
      <c r="V1838" s="231"/>
      <c r="W1838" s="186"/>
      <c r="X1838" s="186"/>
      <c r="Y1838" s="186"/>
      <c r="Z1838" s="186"/>
      <c r="AA1838" s="186"/>
    </row>
    <row r="1839" spans="22:27" x14ac:dyDescent="0.25">
      <c r="V1839" s="231"/>
      <c r="W1839" s="186"/>
      <c r="X1839" s="186"/>
      <c r="Y1839" s="186"/>
      <c r="Z1839" s="186"/>
      <c r="AA1839" s="186"/>
    </row>
    <row r="1840" spans="22:27" x14ac:dyDescent="0.25">
      <c r="V1840" s="231"/>
      <c r="W1840" s="186"/>
      <c r="X1840" s="186"/>
      <c r="Y1840" s="186"/>
      <c r="Z1840" s="186"/>
      <c r="AA1840" s="186"/>
    </row>
    <row r="1841" spans="22:27" x14ac:dyDescent="0.25">
      <c r="V1841" s="231"/>
      <c r="W1841" s="186"/>
      <c r="X1841" s="186"/>
      <c r="Y1841" s="186"/>
      <c r="Z1841" s="186"/>
      <c r="AA1841" s="186"/>
    </row>
    <row r="1842" spans="22:27" x14ac:dyDescent="0.25">
      <c r="V1842" s="231"/>
      <c r="W1842" s="186"/>
      <c r="X1842" s="186"/>
      <c r="Y1842" s="186"/>
      <c r="Z1842" s="186"/>
      <c r="AA1842" s="186"/>
    </row>
    <row r="1843" spans="22:27" x14ac:dyDescent="0.25">
      <c r="V1843" s="231"/>
      <c r="W1843" s="186"/>
      <c r="X1843" s="186"/>
      <c r="Y1843" s="186"/>
      <c r="Z1843" s="186"/>
      <c r="AA1843" s="186"/>
    </row>
    <row r="1844" spans="22:27" x14ac:dyDescent="0.25">
      <c r="V1844" s="231"/>
      <c r="W1844" s="186"/>
      <c r="X1844" s="186"/>
      <c r="Y1844" s="186"/>
      <c r="Z1844" s="186"/>
      <c r="AA1844" s="186"/>
    </row>
    <row r="1845" spans="22:27" x14ac:dyDescent="0.25">
      <c r="V1845" s="231"/>
      <c r="W1845" s="186"/>
      <c r="X1845" s="186"/>
      <c r="Y1845" s="186"/>
      <c r="Z1845" s="186"/>
      <c r="AA1845" s="186"/>
    </row>
    <row r="1846" spans="22:27" x14ac:dyDescent="0.25">
      <c r="V1846" s="231"/>
      <c r="W1846" s="186"/>
      <c r="X1846" s="186"/>
      <c r="Y1846" s="186"/>
      <c r="Z1846" s="186"/>
      <c r="AA1846" s="186"/>
    </row>
    <row r="1847" spans="22:27" x14ac:dyDescent="0.25">
      <c r="V1847" s="231"/>
      <c r="W1847" s="186"/>
      <c r="X1847" s="186"/>
      <c r="Y1847" s="186"/>
      <c r="Z1847" s="186"/>
      <c r="AA1847" s="186"/>
    </row>
    <row r="1848" spans="22:27" x14ac:dyDescent="0.25">
      <c r="V1848" s="231"/>
      <c r="W1848" s="186"/>
      <c r="X1848" s="186"/>
      <c r="Y1848" s="186"/>
      <c r="Z1848" s="186"/>
      <c r="AA1848" s="186"/>
    </row>
    <row r="1849" spans="22:27" x14ac:dyDescent="0.25">
      <c r="V1849" s="231"/>
      <c r="W1849" s="186"/>
      <c r="X1849" s="186"/>
      <c r="Y1849" s="186"/>
      <c r="Z1849" s="186"/>
      <c r="AA1849" s="186"/>
    </row>
    <row r="1850" spans="22:27" x14ac:dyDescent="0.25">
      <c r="V1850" s="231"/>
      <c r="W1850" s="186"/>
      <c r="X1850" s="186"/>
      <c r="Y1850" s="186"/>
      <c r="Z1850" s="186"/>
      <c r="AA1850" s="186"/>
    </row>
    <row r="1851" spans="22:27" x14ac:dyDescent="0.25">
      <c r="V1851" s="231"/>
      <c r="W1851" s="186"/>
      <c r="X1851" s="186"/>
      <c r="Y1851" s="186"/>
      <c r="Z1851" s="186"/>
      <c r="AA1851" s="186"/>
    </row>
    <row r="1852" spans="22:27" x14ac:dyDescent="0.25">
      <c r="V1852" s="231"/>
      <c r="W1852" s="186"/>
      <c r="X1852" s="186"/>
      <c r="Y1852" s="186"/>
      <c r="Z1852" s="186"/>
      <c r="AA1852" s="186"/>
    </row>
    <row r="1853" spans="22:27" x14ac:dyDescent="0.25">
      <c r="V1853" s="231"/>
      <c r="W1853" s="186"/>
      <c r="X1853" s="186"/>
      <c r="Y1853" s="186"/>
      <c r="Z1853" s="186"/>
      <c r="AA1853" s="186"/>
    </row>
    <row r="1854" spans="22:27" x14ac:dyDescent="0.25">
      <c r="V1854" s="231"/>
      <c r="W1854" s="186"/>
      <c r="X1854" s="186"/>
      <c r="Y1854" s="186"/>
      <c r="Z1854" s="186"/>
      <c r="AA1854" s="186"/>
    </row>
    <row r="1855" spans="22:27" x14ac:dyDescent="0.25">
      <c r="V1855" s="231"/>
      <c r="W1855" s="186"/>
      <c r="X1855" s="186"/>
      <c r="Y1855" s="186"/>
      <c r="Z1855" s="186"/>
      <c r="AA1855" s="186"/>
    </row>
    <row r="1856" spans="22:27" x14ac:dyDescent="0.25">
      <c r="V1856" s="231"/>
      <c r="W1856" s="186"/>
      <c r="X1856" s="186"/>
      <c r="Y1856" s="186"/>
      <c r="Z1856" s="186"/>
      <c r="AA1856" s="186"/>
    </row>
    <row r="1857" spans="22:27" x14ac:dyDescent="0.25">
      <c r="V1857" s="231"/>
      <c r="W1857" s="186"/>
      <c r="X1857" s="186"/>
      <c r="Y1857" s="186"/>
      <c r="Z1857" s="186"/>
      <c r="AA1857" s="186"/>
    </row>
    <row r="1858" spans="22:27" x14ac:dyDescent="0.25">
      <c r="V1858" s="231"/>
      <c r="W1858" s="186"/>
      <c r="X1858" s="186"/>
      <c r="Y1858" s="186"/>
      <c r="Z1858" s="186"/>
      <c r="AA1858" s="186"/>
    </row>
    <row r="1859" spans="22:27" x14ac:dyDescent="0.25">
      <c r="V1859" s="231"/>
      <c r="W1859" s="186"/>
      <c r="X1859" s="186"/>
      <c r="Y1859" s="186"/>
      <c r="Z1859" s="186"/>
      <c r="AA1859" s="186"/>
    </row>
    <row r="1860" spans="22:27" x14ac:dyDescent="0.25">
      <c r="V1860" s="231"/>
      <c r="W1860" s="186"/>
      <c r="X1860" s="186"/>
      <c r="Y1860" s="186"/>
      <c r="Z1860" s="186"/>
      <c r="AA1860" s="186"/>
    </row>
    <row r="1861" spans="22:27" x14ac:dyDescent="0.25">
      <c r="V1861" s="231"/>
      <c r="W1861" s="186"/>
      <c r="X1861" s="186"/>
      <c r="Y1861" s="186"/>
      <c r="Z1861" s="186"/>
      <c r="AA1861" s="186"/>
    </row>
    <row r="1862" spans="22:27" x14ac:dyDescent="0.25">
      <c r="V1862" s="231"/>
      <c r="W1862" s="186"/>
      <c r="X1862" s="186"/>
      <c r="Y1862" s="186"/>
      <c r="Z1862" s="186"/>
      <c r="AA1862" s="186"/>
    </row>
    <row r="1863" spans="22:27" x14ac:dyDescent="0.25">
      <c r="V1863" s="231"/>
      <c r="W1863" s="186"/>
      <c r="X1863" s="186"/>
      <c r="Y1863" s="186"/>
      <c r="Z1863" s="186"/>
      <c r="AA1863" s="186"/>
    </row>
    <row r="1864" spans="22:27" x14ac:dyDescent="0.25">
      <c r="V1864" s="231"/>
      <c r="W1864" s="186"/>
      <c r="X1864" s="186"/>
      <c r="Y1864" s="186"/>
      <c r="Z1864" s="186"/>
      <c r="AA1864" s="186"/>
    </row>
    <row r="1865" spans="22:27" x14ac:dyDescent="0.25">
      <c r="V1865" s="231"/>
      <c r="W1865" s="186"/>
      <c r="X1865" s="186"/>
      <c r="Y1865" s="186"/>
      <c r="Z1865" s="186"/>
      <c r="AA1865" s="186"/>
    </row>
    <row r="1866" spans="22:27" x14ac:dyDescent="0.25">
      <c r="V1866" s="231"/>
      <c r="W1866" s="186"/>
      <c r="X1866" s="186"/>
      <c r="Y1866" s="186"/>
      <c r="Z1866" s="186"/>
      <c r="AA1866" s="186"/>
    </row>
    <row r="1867" spans="22:27" x14ac:dyDescent="0.25">
      <c r="V1867" s="231"/>
      <c r="W1867" s="186"/>
      <c r="X1867" s="186"/>
      <c r="Y1867" s="186"/>
      <c r="Z1867" s="186"/>
      <c r="AA1867" s="186"/>
    </row>
    <row r="1868" spans="22:27" x14ac:dyDescent="0.25">
      <c r="V1868" s="231"/>
      <c r="W1868" s="186"/>
      <c r="X1868" s="186"/>
      <c r="Y1868" s="186"/>
      <c r="Z1868" s="186"/>
      <c r="AA1868" s="186"/>
    </row>
    <row r="1869" spans="22:27" x14ac:dyDescent="0.25">
      <c r="V1869" s="231"/>
      <c r="W1869" s="186"/>
      <c r="X1869" s="186"/>
      <c r="Y1869" s="186"/>
      <c r="Z1869" s="186"/>
      <c r="AA1869" s="186"/>
    </row>
    <row r="1870" spans="22:27" x14ac:dyDescent="0.25">
      <c r="V1870" s="231"/>
      <c r="W1870" s="186"/>
      <c r="X1870" s="186"/>
      <c r="Y1870" s="186"/>
      <c r="Z1870" s="186"/>
      <c r="AA1870" s="186"/>
    </row>
    <row r="1871" spans="22:27" x14ac:dyDescent="0.25">
      <c r="V1871" s="231"/>
      <c r="W1871" s="186"/>
      <c r="X1871" s="186"/>
      <c r="Y1871" s="186"/>
      <c r="Z1871" s="186"/>
      <c r="AA1871" s="186"/>
    </row>
    <row r="1872" spans="22:27" x14ac:dyDescent="0.25">
      <c r="V1872" s="231"/>
      <c r="W1872" s="186"/>
      <c r="X1872" s="186"/>
      <c r="Y1872" s="186"/>
      <c r="Z1872" s="186"/>
      <c r="AA1872" s="186"/>
    </row>
    <row r="1873" spans="22:27" x14ac:dyDescent="0.25">
      <c r="V1873" s="231"/>
      <c r="W1873" s="186"/>
      <c r="X1873" s="186"/>
      <c r="Y1873" s="186"/>
      <c r="Z1873" s="186"/>
      <c r="AA1873" s="186"/>
    </row>
    <row r="1874" spans="22:27" x14ac:dyDescent="0.25">
      <c r="V1874" s="231"/>
      <c r="W1874" s="186"/>
      <c r="X1874" s="186"/>
      <c r="Y1874" s="186"/>
      <c r="Z1874" s="186"/>
      <c r="AA1874" s="186"/>
    </row>
    <row r="1875" spans="22:27" x14ac:dyDescent="0.25">
      <c r="V1875" s="231"/>
      <c r="W1875" s="186"/>
      <c r="X1875" s="186"/>
      <c r="Y1875" s="186"/>
      <c r="Z1875" s="186"/>
      <c r="AA1875" s="186"/>
    </row>
    <row r="1876" spans="22:27" x14ac:dyDescent="0.25">
      <c r="V1876" s="231"/>
      <c r="W1876" s="186"/>
      <c r="X1876" s="186"/>
      <c r="Y1876" s="186"/>
      <c r="Z1876" s="186"/>
      <c r="AA1876" s="186"/>
    </row>
    <row r="1877" spans="22:27" x14ac:dyDescent="0.25">
      <c r="V1877" s="231"/>
      <c r="W1877" s="186"/>
      <c r="X1877" s="186"/>
      <c r="Y1877" s="186"/>
      <c r="Z1877" s="186"/>
      <c r="AA1877" s="186"/>
    </row>
    <row r="1878" spans="22:27" x14ac:dyDescent="0.25">
      <c r="V1878" s="231"/>
      <c r="W1878" s="186"/>
      <c r="X1878" s="186"/>
      <c r="Y1878" s="186"/>
      <c r="Z1878" s="186"/>
      <c r="AA1878" s="186"/>
    </row>
    <row r="1879" spans="22:27" x14ac:dyDescent="0.25">
      <c r="V1879" s="231"/>
      <c r="W1879" s="186"/>
      <c r="X1879" s="186"/>
      <c r="Y1879" s="186"/>
      <c r="Z1879" s="186"/>
      <c r="AA1879" s="186"/>
    </row>
    <row r="1880" spans="22:27" x14ac:dyDescent="0.25">
      <c r="V1880" s="231"/>
      <c r="W1880" s="186"/>
      <c r="X1880" s="186"/>
      <c r="Y1880" s="186"/>
      <c r="Z1880" s="186"/>
      <c r="AA1880" s="186"/>
    </row>
    <row r="1881" spans="22:27" x14ac:dyDescent="0.25">
      <c r="V1881" s="231"/>
      <c r="W1881" s="186"/>
      <c r="X1881" s="186"/>
      <c r="Y1881" s="186"/>
      <c r="Z1881" s="186"/>
      <c r="AA1881" s="186"/>
    </row>
    <row r="1882" spans="22:27" x14ac:dyDescent="0.25">
      <c r="V1882" s="231"/>
      <c r="W1882" s="186"/>
      <c r="X1882" s="186"/>
      <c r="Y1882" s="186"/>
      <c r="Z1882" s="186"/>
      <c r="AA1882" s="186"/>
    </row>
    <row r="1883" spans="22:27" x14ac:dyDescent="0.25">
      <c r="V1883" s="231"/>
      <c r="W1883" s="186"/>
      <c r="X1883" s="186"/>
      <c r="Y1883" s="186"/>
      <c r="Z1883" s="186"/>
      <c r="AA1883" s="186"/>
    </row>
    <row r="1884" spans="22:27" x14ac:dyDescent="0.25">
      <c r="V1884" s="231"/>
      <c r="W1884" s="186"/>
      <c r="X1884" s="186"/>
      <c r="Y1884" s="186"/>
      <c r="Z1884" s="186"/>
      <c r="AA1884" s="186"/>
    </row>
    <row r="1885" spans="22:27" x14ac:dyDescent="0.25">
      <c r="V1885" s="231"/>
      <c r="W1885" s="186"/>
      <c r="X1885" s="186"/>
      <c r="Y1885" s="186"/>
      <c r="Z1885" s="186"/>
      <c r="AA1885" s="186"/>
    </row>
    <row r="1886" spans="22:27" x14ac:dyDescent="0.25">
      <c r="V1886" s="231"/>
      <c r="W1886" s="186"/>
      <c r="X1886" s="186"/>
      <c r="Y1886" s="186"/>
      <c r="Z1886" s="186"/>
      <c r="AA1886" s="186"/>
    </row>
    <row r="1887" spans="22:27" x14ac:dyDescent="0.25">
      <c r="V1887" s="231"/>
      <c r="W1887" s="186"/>
      <c r="X1887" s="186"/>
      <c r="Y1887" s="186"/>
      <c r="Z1887" s="186"/>
      <c r="AA1887" s="186"/>
    </row>
    <row r="1888" spans="22:27" x14ac:dyDescent="0.25">
      <c r="V1888" s="231"/>
      <c r="W1888" s="186"/>
      <c r="X1888" s="186"/>
      <c r="Y1888" s="186"/>
      <c r="Z1888" s="186"/>
      <c r="AA1888" s="186"/>
    </row>
    <row r="1889" spans="22:27" x14ac:dyDescent="0.25">
      <c r="V1889" s="231"/>
      <c r="W1889" s="186"/>
      <c r="X1889" s="186"/>
      <c r="Y1889" s="186"/>
      <c r="Z1889" s="186"/>
      <c r="AA1889" s="186"/>
    </row>
    <row r="1890" spans="22:27" x14ac:dyDescent="0.25">
      <c r="V1890" s="231"/>
      <c r="W1890" s="186"/>
      <c r="X1890" s="186"/>
      <c r="Y1890" s="186"/>
      <c r="Z1890" s="186"/>
      <c r="AA1890" s="186"/>
    </row>
    <row r="1891" spans="22:27" x14ac:dyDescent="0.25">
      <c r="V1891" s="231"/>
      <c r="W1891" s="186"/>
      <c r="X1891" s="186"/>
      <c r="Y1891" s="186"/>
      <c r="Z1891" s="186"/>
      <c r="AA1891" s="186"/>
    </row>
    <row r="1892" spans="22:27" x14ac:dyDescent="0.25">
      <c r="V1892" s="231"/>
      <c r="W1892" s="186"/>
      <c r="X1892" s="186"/>
      <c r="Y1892" s="186"/>
      <c r="Z1892" s="186"/>
      <c r="AA1892" s="186"/>
    </row>
    <row r="1893" spans="22:27" x14ac:dyDescent="0.25">
      <c r="V1893" s="231"/>
      <c r="W1893" s="186"/>
      <c r="X1893" s="186"/>
      <c r="Y1893" s="186"/>
      <c r="Z1893" s="186"/>
      <c r="AA1893" s="186"/>
    </row>
    <row r="1894" spans="22:27" x14ac:dyDescent="0.25">
      <c r="V1894" s="231"/>
      <c r="W1894" s="186"/>
      <c r="X1894" s="186"/>
      <c r="Y1894" s="186"/>
      <c r="Z1894" s="186"/>
      <c r="AA1894" s="186"/>
    </row>
    <row r="1895" spans="22:27" x14ac:dyDescent="0.25">
      <c r="V1895" s="231"/>
      <c r="W1895" s="186"/>
      <c r="X1895" s="186"/>
      <c r="Y1895" s="186"/>
      <c r="Z1895" s="186"/>
      <c r="AA1895" s="186"/>
    </row>
    <row r="1896" spans="22:27" x14ac:dyDescent="0.25">
      <c r="V1896" s="231"/>
      <c r="W1896" s="186"/>
      <c r="X1896" s="186"/>
      <c r="Y1896" s="186"/>
      <c r="Z1896" s="186"/>
      <c r="AA1896" s="186"/>
    </row>
    <row r="1897" spans="22:27" x14ac:dyDescent="0.25">
      <c r="V1897" s="231"/>
      <c r="W1897" s="186"/>
      <c r="X1897" s="186"/>
      <c r="Y1897" s="186"/>
      <c r="Z1897" s="186"/>
      <c r="AA1897" s="186"/>
    </row>
    <row r="1898" spans="22:27" x14ac:dyDescent="0.25">
      <c r="V1898" s="231"/>
      <c r="W1898" s="186"/>
      <c r="X1898" s="186"/>
      <c r="Y1898" s="186"/>
      <c r="Z1898" s="186"/>
      <c r="AA1898" s="186"/>
    </row>
    <row r="1899" spans="22:27" x14ac:dyDescent="0.25">
      <c r="V1899" s="231"/>
      <c r="W1899" s="186"/>
      <c r="X1899" s="186"/>
      <c r="Y1899" s="186"/>
      <c r="Z1899" s="186"/>
      <c r="AA1899" s="186"/>
    </row>
    <row r="1900" spans="22:27" x14ac:dyDescent="0.25">
      <c r="V1900" s="231"/>
      <c r="W1900" s="186"/>
      <c r="X1900" s="186"/>
      <c r="Y1900" s="186"/>
      <c r="Z1900" s="186"/>
      <c r="AA1900" s="186"/>
    </row>
    <row r="1901" spans="22:27" x14ac:dyDescent="0.25">
      <c r="V1901" s="231"/>
      <c r="W1901" s="186"/>
      <c r="X1901" s="186"/>
      <c r="Y1901" s="186"/>
      <c r="Z1901" s="186"/>
      <c r="AA1901" s="186"/>
    </row>
    <row r="1902" spans="22:27" x14ac:dyDescent="0.25">
      <c r="V1902" s="231"/>
      <c r="W1902" s="186"/>
      <c r="X1902" s="186"/>
      <c r="Y1902" s="186"/>
      <c r="Z1902" s="186"/>
      <c r="AA1902" s="186"/>
    </row>
    <row r="1903" spans="22:27" x14ac:dyDescent="0.25">
      <c r="V1903" s="231"/>
      <c r="W1903" s="186"/>
      <c r="X1903" s="186"/>
      <c r="Y1903" s="186"/>
      <c r="Z1903" s="186"/>
      <c r="AA1903" s="186"/>
    </row>
    <row r="1904" spans="22:27" x14ac:dyDescent="0.25">
      <c r="V1904" s="231"/>
      <c r="W1904" s="186"/>
      <c r="X1904" s="186"/>
      <c r="Y1904" s="186"/>
      <c r="Z1904" s="186"/>
      <c r="AA1904" s="186"/>
    </row>
    <row r="1905" spans="22:27" x14ac:dyDescent="0.25">
      <c r="V1905" s="231"/>
      <c r="W1905" s="186"/>
      <c r="X1905" s="186"/>
      <c r="Y1905" s="186"/>
      <c r="Z1905" s="186"/>
      <c r="AA1905" s="186"/>
    </row>
    <row r="1906" spans="22:27" x14ac:dyDescent="0.25">
      <c r="V1906" s="231"/>
      <c r="W1906" s="186"/>
      <c r="X1906" s="186"/>
      <c r="Y1906" s="186"/>
      <c r="Z1906" s="186"/>
      <c r="AA1906" s="186"/>
    </row>
    <row r="1907" spans="22:27" x14ac:dyDescent="0.25">
      <c r="V1907" s="231"/>
      <c r="W1907" s="186"/>
      <c r="X1907" s="186"/>
      <c r="Y1907" s="186"/>
      <c r="Z1907" s="186"/>
      <c r="AA1907" s="186"/>
    </row>
    <row r="1908" spans="22:27" x14ac:dyDescent="0.25">
      <c r="V1908" s="231"/>
      <c r="W1908" s="186"/>
      <c r="X1908" s="186"/>
      <c r="Y1908" s="186"/>
      <c r="Z1908" s="186"/>
      <c r="AA1908" s="186"/>
    </row>
    <row r="1909" spans="22:27" x14ac:dyDescent="0.25">
      <c r="V1909" s="231"/>
      <c r="W1909" s="186"/>
      <c r="X1909" s="186"/>
      <c r="Y1909" s="186"/>
      <c r="Z1909" s="186"/>
      <c r="AA1909" s="186"/>
    </row>
    <row r="1910" spans="22:27" x14ac:dyDescent="0.25">
      <c r="V1910" s="231"/>
      <c r="W1910" s="186"/>
      <c r="X1910" s="186"/>
      <c r="Y1910" s="186"/>
      <c r="Z1910" s="186"/>
      <c r="AA1910" s="186"/>
    </row>
    <row r="1911" spans="22:27" x14ac:dyDescent="0.25">
      <c r="V1911" s="231"/>
      <c r="W1911" s="186"/>
      <c r="X1911" s="186"/>
      <c r="Y1911" s="186"/>
      <c r="Z1911" s="186"/>
      <c r="AA1911" s="186"/>
    </row>
    <row r="1912" spans="22:27" x14ac:dyDescent="0.25">
      <c r="V1912" s="231"/>
      <c r="W1912" s="186"/>
      <c r="X1912" s="186"/>
      <c r="Y1912" s="186"/>
      <c r="Z1912" s="186"/>
      <c r="AA1912" s="186"/>
    </row>
    <row r="1913" spans="22:27" x14ac:dyDescent="0.25">
      <c r="V1913" s="231"/>
      <c r="W1913" s="186"/>
      <c r="X1913" s="186"/>
      <c r="Y1913" s="186"/>
      <c r="Z1913" s="186"/>
      <c r="AA1913" s="186"/>
    </row>
    <row r="1914" spans="22:27" x14ac:dyDescent="0.25">
      <c r="V1914" s="231"/>
      <c r="W1914" s="186"/>
      <c r="X1914" s="186"/>
      <c r="Y1914" s="186"/>
      <c r="Z1914" s="186"/>
      <c r="AA1914" s="186"/>
    </row>
    <row r="1915" spans="22:27" x14ac:dyDescent="0.25">
      <c r="V1915" s="231"/>
      <c r="W1915" s="186"/>
      <c r="X1915" s="186"/>
      <c r="Y1915" s="186"/>
      <c r="Z1915" s="186"/>
      <c r="AA1915" s="186"/>
    </row>
    <row r="1916" spans="22:27" x14ac:dyDescent="0.25">
      <c r="V1916" s="231"/>
      <c r="W1916" s="186"/>
      <c r="X1916" s="186"/>
      <c r="Y1916" s="186"/>
      <c r="Z1916" s="186"/>
      <c r="AA1916" s="186"/>
    </row>
    <row r="1917" spans="22:27" x14ac:dyDescent="0.25">
      <c r="V1917" s="231"/>
      <c r="W1917" s="186"/>
      <c r="X1917" s="186"/>
      <c r="Y1917" s="186"/>
      <c r="Z1917" s="186"/>
      <c r="AA1917" s="186"/>
    </row>
    <row r="1918" spans="22:27" x14ac:dyDescent="0.25">
      <c r="V1918" s="231"/>
      <c r="W1918" s="186"/>
      <c r="X1918" s="186"/>
      <c r="Y1918" s="186"/>
      <c r="Z1918" s="186"/>
      <c r="AA1918" s="186"/>
    </row>
    <row r="1919" spans="22:27" x14ac:dyDescent="0.25">
      <c r="V1919" s="231"/>
      <c r="W1919" s="186"/>
      <c r="X1919" s="186"/>
      <c r="Y1919" s="186"/>
      <c r="Z1919" s="186"/>
      <c r="AA1919" s="186"/>
    </row>
    <row r="1920" spans="22:27" x14ac:dyDescent="0.25">
      <c r="V1920" s="231"/>
      <c r="W1920" s="186"/>
      <c r="X1920" s="186"/>
      <c r="Y1920" s="186"/>
      <c r="Z1920" s="186"/>
      <c r="AA1920" s="186"/>
    </row>
    <row r="1921" spans="22:27" x14ac:dyDescent="0.25">
      <c r="V1921" s="231"/>
      <c r="W1921" s="186"/>
      <c r="X1921" s="186"/>
      <c r="Y1921" s="186"/>
      <c r="Z1921" s="186"/>
      <c r="AA1921" s="186"/>
    </row>
    <row r="1922" spans="22:27" x14ac:dyDescent="0.25">
      <c r="V1922" s="231"/>
      <c r="W1922" s="186"/>
      <c r="X1922" s="186"/>
      <c r="Y1922" s="186"/>
      <c r="Z1922" s="186"/>
      <c r="AA1922" s="186"/>
    </row>
    <row r="1923" spans="22:27" x14ac:dyDescent="0.25">
      <c r="V1923" s="231"/>
      <c r="W1923" s="186"/>
      <c r="X1923" s="186"/>
      <c r="Y1923" s="186"/>
      <c r="Z1923" s="186"/>
      <c r="AA1923" s="186"/>
    </row>
    <row r="1924" spans="22:27" x14ac:dyDescent="0.25">
      <c r="V1924" s="231"/>
      <c r="W1924" s="186"/>
      <c r="X1924" s="186"/>
      <c r="Y1924" s="186"/>
      <c r="Z1924" s="186"/>
      <c r="AA1924" s="186"/>
    </row>
    <row r="1925" spans="22:27" x14ac:dyDescent="0.25">
      <c r="V1925" s="231"/>
      <c r="W1925" s="186"/>
      <c r="X1925" s="186"/>
      <c r="Y1925" s="186"/>
      <c r="Z1925" s="186"/>
      <c r="AA1925" s="186"/>
    </row>
    <row r="1926" spans="22:27" x14ac:dyDescent="0.25">
      <c r="V1926" s="231"/>
      <c r="W1926" s="186"/>
      <c r="X1926" s="186"/>
      <c r="Y1926" s="186"/>
      <c r="Z1926" s="186"/>
      <c r="AA1926" s="186"/>
    </row>
    <row r="1927" spans="22:27" x14ac:dyDescent="0.25">
      <c r="V1927" s="231"/>
      <c r="W1927" s="186"/>
      <c r="X1927" s="186"/>
      <c r="Y1927" s="186"/>
      <c r="Z1927" s="186"/>
      <c r="AA1927" s="186"/>
    </row>
    <row r="1928" spans="22:27" x14ac:dyDescent="0.25">
      <c r="V1928" s="231"/>
      <c r="W1928" s="186"/>
      <c r="X1928" s="186"/>
      <c r="Y1928" s="186"/>
      <c r="Z1928" s="186"/>
      <c r="AA1928" s="186"/>
    </row>
    <row r="1929" spans="22:27" x14ac:dyDescent="0.25">
      <c r="V1929" s="231"/>
      <c r="W1929" s="186"/>
      <c r="X1929" s="186"/>
      <c r="Y1929" s="186"/>
      <c r="Z1929" s="186"/>
      <c r="AA1929" s="186"/>
    </row>
    <row r="1930" spans="22:27" x14ac:dyDescent="0.25">
      <c r="V1930" s="231"/>
      <c r="W1930" s="186"/>
      <c r="X1930" s="186"/>
      <c r="Y1930" s="186"/>
      <c r="Z1930" s="186"/>
      <c r="AA1930" s="186"/>
    </row>
    <row r="1931" spans="22:27" x14ac:dyDescent="0.25">
      <c r="V1931" s="231"/>
      <c r="W1931" s="186"/>
      <c r="X1931" s="186"/>
      <c r="Y1931" s="186"/>
      <c r="Z1931" s="186"/>
      <c r="AA1931" s="186"/>
    </row>
    <row r="1932" spans="22:27" x14ac:dyDescent="0.25">
      <c r="V1932" s="231"/>
      <c r="W1932" s="186"/>
      <c r="X1932" s="186"/>
      <c r="Y1932" s="186"/>
      <c r="Z1932" s="186"/>
      <c r="AA1932" s="186"/>
    </row>
    <row r="1933" spans="22:27" x14ac:dyDescent="0.25">
      <c r="V1933" s="231"/>
      <c r="W1933" s="186"/>
      <c r="X1933" s="186"/>
      <c r="Y1933" s="186"/>
      <c r="Z1933" s="186"/>
      <c r="AA1933" s="186"/>
    </row>
    <row r="1934" spans="22:27" x14ac:dyDescent="0.25">
      <c r="V1934" s="231"/>
      <c r="W1934" s="186"/>
      <c r="X1934" s="186"/>
      <c r="Y1934" s="186"/>
      <c r="Z1934" s="186"/>
      <c r="AA1934" s="186"/>
    </row>
    <row r="1935" spans="22:27" x14ac:dyDescent="0.25">
      <c r="V1935" s="231"/>
      <c r="W1935" s="186"/>
      <c r="X1935" s="186"/>
      <c r="Y1935" s="186"/>
      <c r="Z1935" s="186"/>
      <c r="AA1935" s="186"/>
    </row>
    <row r="1936" spans="22:27" x14ac:dyDescent="0.25">
      <c r="V1936" s="231"/>
      <c r="W1936" s="186"/>
      <c r="X1936" s="186"/>
      <c r="Y1936" s="186"/>
      <c r="Z1936" s="186"/>
      <c r="AA1936" s="186"/>
    </row>
    <row r="1937" spans="22:27" x14ac:dyDescent="0.25">
      <c r="V1937" s="231"/>
      <c r="W1937" s="186"/>
      <c r="X1937" s="186"/>
      <c r="Y1937" s="186"/>
      <c r="Z1937" s="186"/>
      <c r="AA1937" s="186"/>
    </row>
    <row r="1938" spans="22:27" x14ac:dyDescent="0.25">
      <c r="V1938" s="231"/>
      <c r="W1938" s="186"/>
      <c r="X1938" s="186"/>
      <c r="Y1938" s="186"/>
      <c r="Z1938" s="186"/>
      <c r="AA1938" s="186"/>
    </row>
    <row r="1939" spans="22:27" x14ac:dyDescent="0.25">
      <c r="V1939" s="231"/>
      <c r="W1939" s="186"/>
      <c r="X1939" s="186"/>
      <c r="Y1939" s="186"/>
      <c r="Z1939" s="186"/>
      <c r="AA1939" s="186"/>
    </row>
    <row r="1940" spans="22:27" x14ac:dyDescent="0.25">
      <c r="V1940" s="231"/>
      <c r="W1940" s="186"/>
      <c r="X1940" s="186"/>
      <c r="Y1940" s="186"/>
      <c r="Z1940" s="186"/>
      <c r="AA1940" s="186"/>
    </row>
    <row r="1941" spans="22:27" x14ac:dyDescent="0.25">
      <c r="V1941" s="231"/>
      <c r="W1941" s="186"/>
      <c r="X1941" s="186"/>
      <c r="Y1941" s="186"/>
      <c r="Z1941" s="186"/>
      <c r="AA1941" s="186"/>
    </row>
    <row r="1942" spans="22:27" x14ac:dyDescent="0.25">
      <c r="V1942" s="231"/>
      <c r="W1942" s="186"/>
      <c r="X1942" s="186"/>
      <c r="Y1942" s="186"/>
      <c r="Z1942" s="186"/>
      <c r="AA1942" s="186"/>
    </row>
    <row r="1943" spans="22:27" x14ac:dyDescent="0.25">
      <c r="V1943" s="231"/>
      <c r="W1943" s="186"/>
      <c r="X1943" s="186"/>
      <c r="Y1943" s="186"/>
      <c r="Z1943" s="186"/>
      <c r="AA1943" s="186"/>
    </row>
    <row r="1944" spans="22:27" x14ac:dyDescent="0.25">
      <c r="V1944" s="231"/>
      <c r="W1944" s="186"/>
      <c r="X1944" s="186"/>
      <c r="Y1944" s="186"/>
      <c r="Z1944" s="186"/>
      <c r="AA1944" s="186"/>
    </row>
    <row r="1945" spans="22:27" x14ac:dyDescent="0.25">
      <c r="V1945" s="231"/>
      <c r="W1945" s="186"/>
      <c r="X1945" s="186"/>
      <c r="Y1945" s="186"/>
      <c r="Z1945" s="186"/>
      <c r="AA1945" s="186"/>
    </row>
    <row r="1946" spans="22:27" x14ac:dyDescent="0.25">
      <c r="V1946" s="231"/>
      <c r="W1946" s="186"/>
      <c r="X1946" s="186"/>
      <c r="Y1946" s="186"/>
      <c r="Z1946" s="186"/>
      <c r="AA1946" s="186"/>
    </row>
    <row r="1947" spans="22:27" x14ac:dyDescent="0.25">
      <c r="V1947" s="231"/>
      <c r="W1947" s="186"/>
      <c r="X1947" s="186"/>
      <c r="Y1947" s="186"/>
      <c r="Z1947" s="186"/>
      <c r="AA1947" s="186"/>
    </row>
    <row r="1948" spans="22:27" x14ac:dyDescent="0.25">
      <c r="V1948" s="231"/>
      <c r="W1948" s="186"/>
      <c r="X1948" s="186"/>
      <c r="Y1948" s="186"/>
      <c r="Z1948" s="186"/>
      <c r="AA1948" s="186"/>
    </row>
    <row r="1949" spans="22:27" x14ac:dyDescent="0.25">
      <c r="V1949" s="231"/>
      <c r="W1949" s="186"/>
      <c r="X1949" s="186"/>
      <c r="Y1949" s="186"/>
      <c r="Z1949" s="186"/>
      <c r="AA1949" s="186"/>
    </row>
    <row r="1950" spans="22:27" x14ac:dyDescent="0.25">
      <c r="V1950" s="231"/>
      <c r="W1950" s="186"/>
      <c r="X1950" s="186"/>
      <c r="Y1950" s="186"/>
      <c r="Z1950" s="186"/>
      <c r="AA1950" s="186"/>
    </row>
    <row r="1951" spans="22:27" x14ac:dyDescent="0.25">
      <c r="V1951" s="231"/>
      <c r="W1951" s="186"/>
      <c r="X1951" s="186"/>
      <c r="Y1951" s="186"/>
      <c r="Z1951" s="186"/>
      <c r="AA1951" s="186"/>
    </row>
    <row r="1952" spans="22:27" x14ac:dyDescent="0.25">
      <c r="V1952" s="231"/>
      <c r="W1952" s="186"/>
      <c r="X1952" s="186"/>
      <c r="Y1952" s="186"/>
      <c r="Z1952" s="186"/>
      <c r="AA1952" s="186"/>
    </row>
    <row r="1953" spans="22:27" x14ac:dyDescent="0.25">
      <c r="V1953" s="231"/>
      <c r="W1953" s="186"/>
      <c r="X1953" s="186"/>
      <c r="Y1953" s="186"/>
      <c r="Z1953" s="186"/>
      <c r="AA1953" s="186"/>
    </row>
    <row r="1954" spans="22:27" x14ac:dyDescent="0.25">
      <c r="V1954" s="231"/>
      <c r="W1954" s="186"/>
      <c r="X1954" s="186"/>
      <c r="Y1954" s="186"/>
      <c r="Z1954" s="186"/>
      <c r="AA1954" s="186"/>
    </row>
    <row r="1955" spans="22:27" x14ac:dyDescent="0.25">
      <c r="V1955" s="231"/>
      <c r="W1955" s="186"/>
      <c r="X1955" s="186"/>
      <c r="Y1955" s="186"/>
      <c r="Z1955" s="186"/>
      <c r="AA1955" s="186"/>
    </row>
    <row r="1956" spans="22:27" x14ac:dyDescent="0.25">
      <c r="V1956" s="231"/>
      <c r="W1956" s="186"/>
      <c r="X1956" s="186"/>
      <c r="Y1956" s="186"/>
      <c r="Z1956" s="186"/>
      <c r="AA1956" s="186"/>
    </row>
    <row r="1957" spans="22:27" x14ac:dyDescent="0.25">
      <c r="V1957" s="231"/>
      <c r="W1957" s="186"/>
      <c r="X1957" s="186"/>
      <c r="Y1957" s="186"/>
      <c r="Z1957" s="186"/>
      <c r="AA1957" s="186"/>
    </row>
    <row r="1958" spans="22:27" x14ac:dyDescent="0.25">
      <c r="V1958" s="231"/>
      <c r="W1958" s="186"/>
      <c r="X1958" s="186"/>
      <c r="Y1958" s="186"/>
      <c r="Z1958" s="186"/>
      <c r="AA1958" s="186"/>
    </row>
  </sheetData>
  <conditionalFormatting sqref="E4:F9">
    <cfRule type="iconSet" priority="3">
      <iconSet>
        <cfvo type="percent" val="0"/>
        <cfvo type="percent" val="33"/>
        <cfvo type="percent" val="67"/>
      </iconSet>
    </cfRule>
  </conditionalFormatting>
  <conditionalFormatting sqref="N15:O54 N55:N66">
    <cfRule type="cellIs" dxfId="10" priority="22" operator="equal">
      <formula>"ok"</formula>
    </cfRule>
  </conditionalFormatting>
  <conditionalFormatting sqref="N67:P75">
    <cfRule type="cellIs" dxfId="9" priority="17" operator="equal">
      <formula>"ok"</formula>
    </cfRule>
  </conditionalFormatting>
  <conditionalFormatting sqref="N2:Q54 Q55:Q60 N55:P65 N68:P75">
    <cfRule type="cellIs" dxfId="8" priority="18" operator="greaterThan">
      <formula>0</formula>
    </cfRule>
  </conditionalFormatting>
  <conditionalFormatting sqref="O55:O65 O66:P75">
    <cfRule type="cellIs" dxfId="7" priority="19" operator="equal">
      <formula>"ok"</formula>
    </cfRule>
  </conditionalFormatting>
  <conditionalFormatting sqref="O70">
    <cfRule type="cellIs" dxfId="6" priority="20" operator="greaterThan">
      <formula>0</formula>
    </cfRule>
  </conditionalFormatting>
  <conditionalFormatting sqref="Q65 N66:Q67 N70">
    <cfRule type="cellIs" dxfId="5" priority="21" operator="greaterThan">
      <formula>0</formula>
    </cfRule>
  </conditionalFormatting>
  <conditionalFormatting sqref="V50 X50:Y50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V48:Y48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V49:Y49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V51:Y54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V55:Y55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V56:Y56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V57:Y57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V58:Y58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V59:Y59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W5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3:D44">
    <cfRule type="expression" dxfId="4" priority="24">
      <formula>#REF!=0</formula>
    </cfRule>
    <cfRule type="expression" dxfId="3" priority="25">
      <formula>#REF!&gt;0</formula>
    </cfRule>
  </conditionalFormatting>
  <conditionalFormatting sqref="AF2:AF75">
    <cfRule type="cellIs" dxfId="2" priority="27" operator="lessThan">
      <formula>#REF!</formula>
    </cfRule>
  </conditionalFormatting>
  <conditionalFormatting sqref="AI2:AI75">
    <cfRule type="cellIs" dxfId="1" priority="1" operator="lessThan">
      <formula>#REF!</formula>
    </cfRule>
  </conditionalFormatting>
  <hyperlinks>
    <hyperlink ref="E1" location="Menu!A1" display="CLIENTE" xr:uid="{9E8CAA60-4406-4748-AE60-CED72451E9E2}"/>
  </hyperlinks>
  <pageMargins left="0.511811024" right="0.511811024" top="0.78740157499999996" bottom="0.78740157499999996" header="0.31496062000000002" footer="0.31496062000000002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AFC8D7E8-BBEA-4EEF-8AE5-4DA287476EE6}">
            <xm:f>NOT(ISERROR(SEARCH("ABR",A2)))</xm:f>
            <xm:f>"ABR"</xm:f>
            <x14:dxf>
              <font>
                <b/>
                <i val="0"/>
                <color rgb="FFC00000"/>
              </font>
            </x14:dxf>
          </x14:cfRule>
          <xm:sqref>A2:B75</xm:sqref>
        </x14:conditionalFormatting>
        <x14:conditionalFormatting xmlns:xm="http://schemas.microsoft.com/office/excel/2006/main">
          <x14:cfRule type="iconSet" priority="26" id="{49D1CA72-61B6-4CC6-9A02-8255FA57CCD6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0"/>
              <x14:cfIcon iconSet="3Symbols" iconId="1"/>
              <x14:cfIcon iconSet="3Symbols" iconId="2"/>
            </x14:iconSet>
          </x14:cfRule>
          <xm:sqref>E4:F4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PAINEL</vt:lpstr>
      <vt:lpstr>MES_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Fabrica 02</dc:creator>
  <cp:lastModifiedBy>Fabrica 02</cp:lastModifiedBy>
  <dcterms:created xsi:type="dcterms:W3CDTF">2026-08-24T13:38:59Z</dcterms:created>
  <dcterms:modified xsi:type="dcterms:W3CDTF">2026-08-24T13:53:30Z</dcterms:modified>
</cp:coreProperties>
</file>