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9CD36E93-3549-5640-9C54-116428DB90E7}" xr6:coauthVersionLast="47" xr6:coauthVersionMax="47" xr10:uidLastSave="{00000000-0000-0000-0000-000000000000}"/>
  <bookViews>
    <workbookView xWindow="0" yWindow="500" windowWidth="27320" windowHeight="14860" activeTab="5" xr2:uid="{00000000-000D-0000-FFFF-FFFF00000000}"/>
  </bookViews>
  <sheets>
    <sheet name="answers" sheetId="13" r:id="rId1"/>
    <sheet name="Momentum" sheetId="6" r:id="rId2"/>
    <sheet name="Value" sheetId="5" r:id="rId3"/>
    <sheet name="Value + Momentum combined" sheetId="7" r:id="rId4"/>
    <sheet name="Calculation of turnover" sheetId="14" r:id="rId5"/>
    <sheet name="equity index returns" sheetId="4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82" i="4" l="1"/>
  <c r="AA483" i="4"/>
  <c r="AB483" i="4"/>
  <c r="AC483" i="4"/>
  <c r="AD483" i="4"/>
  <c r="AE483" i="4"/>
  <c r="AF483" i="4"/>
  <c r="AG483" i="4"/>
  <c r="AH483" i="4"/>
  <c r="AI483" i="4"/>
  <c r="AJ483" i="4"/>
  <c r="AA484" i="4"/>
  <c r="AB484" i="4"/>
  <c r="AC484" i="4"/>
  <c r="AD484" i="4"/>
  <c r="AE484" i="4"/>
  <c r="AF484" i="4"/>
  <c r="AG484" i="4"/>
  <c r="AH484" i="4"/>
  <c r="AI484" i="4"/>
  <c r="AJ484" i="4"/>
  <c r="AA485" i="4"/>
  <c r="AB485" i="4"/>
  <c r="AC485" i="4"/>
  <c r="AD485" i="4"/>
  <c r="AE485" i="4"/>
  <c r="AF485" i="4"/>
  <c r="AG485" i="4"/>
  <c r="AH485" i="4"/>
  <c r="AI485" i="4"/>
  <c r="AJ485" i="4"/>
  <c r="AA486" i="4"/>
  <c r="AB486" i="4"/>
  <c r="AC486" i="4"/>
  <c r="AD486" i="4"/>
  <c r="AE486" i="4"/>
  <c r="AF486" i="4"/>
  <c r="AG486" i="4"/>
  <c r="AH486" i="4"/>
  <c r="AI486" i="4"/>
  <c r="AJ486" i="4"/>
  <c r="AA487" i="4"/>
  <c r="AB487" i="4"/>
  <c r="AC487" i="4"/>
  <c r="AD487" i="4"/>
  <c r="AE487" i="4"/>
  <c r="AF487" i="4"/>
  <c r="AG487" i="4"/>
  <c r="AH487" i="4"/>
  <c r="AI487" i="4"/>
  <c r="AJ487" i="4"/>
  <c r="AA488" i="4"/>
  <c r="AB488" i="4"/>
  <c r="AC488" i="4"/>
  <c r="AD488" i="4"/>
  <c r="AE488" i="4"/>
  <c r="AF488" i="4"/>
  <c r="AG488" i="4"/>
  <c r="AH488" i="4"/>
  <c r="AI488" i="4"/>
  <c r="AJ488" i="4"/>
  <c r="AA489" i="4"/>
  <c r="AB489" i="4"/>
  <c r="AC489" i="4"/>
  <c r="AD489" i="4"/>
  <c r="AE489" i="4"/>
  <c r="AF489" i="4"/>
  <c r="AG489" i="4"/>
  <c r="AH489" i="4"/>
  <c r="AI489" i="4"/>
  <c r="AJ489" i="4"/>
  <c r="AA490" i="4"/>
  <c r="AB490" i="4"/>
  <c r="AC490" i="4"/>
  <c r="AD490" i="4"/>
  <c r="AE490" i="4"/>
  <c r="AF490" i="4"/>
  <c r="AG490" i="4"/>
  <c r="AH490" i="4"/>
  <c r="AI490" i="4"/>
  <c r="AJ490" i="4"/>
  <c r="AA491" i="4"/>
  <c r="AB491" i="4"/>
  <c r="AC491" i="4"/>
  <c r="AD491" i="4"/>
  <c r="AE491" i="4"/>
  <c r="AF491" i="4"/>
  <c r="AG491" i="4"/>
  <c r="AH491" i="4"/>
  <c r="AI491" i="4"/>
  <c r="AJ491" i="4"/>
  <c r="AB482" i="4"/>
  <c r="AC482" i="4"/>
  <c r="AD482" i="4"/>
  <c r="AE482" i="4"/>
  <c r="AF482" i="4"/>
  <c r="AG482" i="4"/>
  <c r="AH482" i="4"/>
  <c r="AI482" i="4"/>
  <c r="AJ482" i="4"/>
  <c r="M3" i="4" a="1"/>
  <c r="M3" i="4" s="1"/>
  <c r="P1" i="4" s="1" a="1"/>
  <c r="P1" i="4" s="1"/>
  <c r="FN470" i="4"/>
  <c r="FO470" i="4"/>
  <c r="FP470" i="4"/>
  <c r="FQ470" i="4"/>
  <c r="FR470" i="4"/>
  <c r="FS470" i="4"/>
  <c r="FT470" i="4"/>
  <c r="FU470" i="4"/>
  <c r="FV470" i="4"/>
  <c r="FW470" i="4"/>
  <c r="FN471" i="4"/>
  <c r="FO471" i="4"/>
  <c r="FP471" i="4"/>
  <c r="FQ471" i="4"/>
  <c r="FR471" i="4"/>
  <c r="FS471" i="4"/>
  <c r="FT471" i="4"/>
  <c r="FU471" i="4"/>
  <c r="FV471" i="4"/>
  <c r="FW471" i="4"/>
  <c r="FN472" i="4"/>
  <c r="FO472" i="4"/>
  <c r="FP472" i="4"/>
  <c r="FQ472" i="4"/>
  <c r="FR472" i="4"/>
  <c r="FS472" i="4"/>
  <c r="FT472" i="4"/>
  <c r="FU472" i="4"/>
  <c r="FV472" i="4"/>
  <c r="FW472" i="4"/>
  <c r="FN473" i="4"/>
  <c r="FO473" i="4"/>
  <c r="FP473" i="4"/>
  <c r="FQ473" i="4"/>
  <c r="FR473" i="4"/>
  <c r="FS473" i="4"/>
  <c r="FT473" i="4"/>
  <c r="FU473" i="4"/>
  <c r="FV473" i="4"/>
  <c r="FW473" i="4"/>
  <c r="FN474" i="4"/>
  <c r="FO474" i="4"/>
  <c r="FP474" i="4"/>
  <c r="FQ474" i="4"/>
  <c r="FR474" i="4"/>
  <c r="FS474" i="4"/>
  <c r="FT474" i="4"/>
  <c r="FU474" i="4"/>
  <c r="FV474" i="4"/>
  <c r="FW474" i="4"/>
  <c r="FN475" i="4"/>
  <c r="FO475" i="4"/>
  <c r="FP475" i="4"/>
  <c r="FQ475" i="4"/>
  <c r="FR475" i="4"/>
  <c r="FS475" i="4"/>
  <c r="FT475" i="4"/>
  <c r="FU475" i="4"/>
  <c r="FV475" i="4"/>
  <c r="FW475" i="4"/>
  <c r="FN476" i="4"/>
  <c r="FO476" i="4"/>
  <c r="FP476" i="4"/>
  <c r="FQ476" i="4"/>
  <c r="FR476" i="4"/>
  <c r="FS476" i="4"/>
  <c r="FT476" i="4"/>
  <c r="FU476" i="4"/>
  <c r="FV476" i="4"/>
  <c r="FW476" i="4"/>
  <c r="FN477" i="4"/>
  <c r="FO477" i="4"/>
  <c r="FP477" i="4"/>
  <c r="FQ477" i="4"/>
  <c r="FR477" i="4"/>
  <c r="FS477" i="4"/>
  <c r="FT477" i="4"/>
  <c r="FU477" i="4"/>
  <c r="FV477" i="4"/>
  <c r="FW477" i="4"/>
  <c r="FN478" i="4"/>
  <c r="FO478" i="4"/>
  <c r="FP478" i="4"/>
  <c r="FQ478" i="4"/>
  <c r="FR478" i="4"/>
  <c r="FS478" i="4"/>
  <c r="FT478" i="4"/>
  <c r="FU478" i="4"/>
  <c r="FV478" i="4"/>
  <c r="FW478" i="4"/>
  <c r="FO469" i="4"/>
  <c r="FP469" i="4"/>
  <c r="FQ469" i="4"/>
  <c r="FR469" i="4"/>
  <c r="FS469" i="4"/>
  <c r="FT469" i="4"/>
  <c r="FU469" i="4"/>
  <c r="FV469" i="4"/>
  <c r="FW469" i="4"/>
  <c r="FN469" i="4"/>
  <c r="FC471" i="4"/>
  <c r="FD471" i="4"/>
  <c r="FE471" i="4"/>
  <c r="FF471" i="4"/>
  <c r="FG471" i="4"/>
  <c r="FH471" i="4"/>
  <c r="FI471" i="4"/>
  <c r="FJ471" i="4"/>
  <c r="FK471" i="4"/>
  <c r="FL471" i="4"/>
  <c r="FC472" i="4"/>
  <c r="FD472" i="4"/>
  <c r="FE472" i="4"/>
  <c r="FF472" i="4"/>
  <c r="FG472" i="4"/>
  <c r="FH472" i="4"/>
  <c r="FI472" i="4"/>
  <c r="FJ472" i="4"/>
  <c r="FK472" i="4"/>
  <c r="FL472" i="4"/>
  <c r="FC473" i="4"/>
  <c r="FD473" i="4"/>
  <c r="FE473" i="4"/>
  <c r="FF473" i="4"/>
  <c r="FG473" i="4"/>
  <c r="FH473" i="4"/>
  <c r="FI473" i="4"/>
  <c r="FJ473" i="4"/>
  <c r="FK473" i="4"/>
  <c r="FL473" i="4"/>
  <c r="FC474" i="4"/>
  <c r="FD474" i="4"/>
  <c r="FE474" i="4"/>
  <c r="FF474" i="4"/>
  <c r="FG474" i="4"/>
  <c r="FH474" i="4"/>
  <c r="FI474" i="4"/>
  <c r="FJ474" i="4"/>
  <c r="FK474" i="4"/>
  <c r="FL474" i="4"/>
  <c r="FC475" i="4"/>
  <c r="FD475" i="4"/>
  <c r="FE475" i="4"/>
  <c r="FF475" i="4"/>
  <c r="FG475" i="4"/>
  <c r="FH475" i="4"/>
  <c r="FI475" i="4"/>
  <c r="FJ475" i="4"/>
  <c r="FK475" i="4"/>
  <c r="FL475" i="4"/>
  <c r="FC476" i="4"/>
  <c r="FD476" i="4"/>
  <c r="FE476" i="4"/>
  <c r="FF476" i="4"/>
  <c r="FG476" i="4"/>
  <c r="FH476" i="4"/>
  <c r="FI476" i="4"/>
  <c r="FJ476" i="4"/>
  <c r="FK476" i="4"/>
  <c r="FL476" i="4"/>
  <c r="FC477" i="4"/>
  <c r="FD477" i="4"/>
  <c r="FE477" i="4"/>
  <c r="FF477" i="4"/>
  <c r="FG477" i="4"/>
  <c r="FH477" i="4"/>
  <c r="FI477" i="4"/>
  <c r="FJ477" i="4"/>
  <c r="FK477" i="4"/>
  <c r="FL477" i="4"/>
  <c r="FC478" i="4"/>
  <c r="FD478" i="4"/>
  <c r="FE478" i="4"/>
  <c r="FF478" i="4"/>
  <c r="FG478" i="4"/>
  <c r="FH478" i="4"/>
  <c r="FI478" i="4"/>
  <c r="FJ478" i="4"/>
  <c r="FK478" i="4"/>
  <c r="FL478" i="4"/>
  <c r="FC479" i="4"/>
  <c r="FD479" i="4"/>
  <c r="FE479" i="4"/>
  <c r="FF479" i="4"/>
  <c r="FG479" i="4"/>
  <c r="FH479" i="4"/>
  <c r="FI479" i="4"/>
  <c r="FJ479" i="4"/>
  <c r="FK479" i="4"/>
  <c r="FL479" i="4"/>
  <c r="FD470" i="4"/>
  <c r="FE470" i="4"/>
  <c r="FF470" i="4"/>
  <c r="FG470" i="4"/>
  <c r="FH470" i="4"/>
  <c r="FI470" i="4"/>
  <c r="FJ470" i="4"/>
  <c r="FK470" i="4"/>
  <c r="FL470" i="4"/>
  <c r="FC470" i="4"/>
  <c r="ER472" i="4"/>
  <c r="ES472" i="4"/>
  <c r="ET472" i="4"/>
  <c r="EU472" i="4"/>
  <c r="EV472" i="4"/>
  <c r="EW472" i="4"/>
  <c r="EX472" i="4"/>
  <c r="EY472" i="4"/>
  <c r="EZ472" i="4"/>
  <c r="FA472" i="4"/>
  <c r="ER473" i="4"/>
  <c r="ES473" i="4"/>
  <c r="ET473" i="4"/>
  <c r="EU473" i="4"/>
  <c r="EV473" i="4"/>
  <c r="EW473" i="4"/>
  <c r="EX473" i="4"/>
  <c r="EY473" i="4"/>
  <c r="EZ473" i="4"/>
  <c r="FA473" i="4"/>
  <c r="ER474" i="4"/>
  <c r="ES474" i="4"/>
  <c r="ET474" i="4"/>
  <c r="EU474" i="4"/>
  <c r="EV474" i="4"/>
  <c r="EW474" i="4"/>
  <c r="EX474" i="4"/>
  <c r="EY474" i="4"/>
  <c r="EZ474" i="4"/>
  <c r="FA474" i="4"/>
  <c r="ER475" i="4"/>
  <c r="ES475" i="4"/>
  <c r="ET475" i="4"/>
  <c r="EU475" i="4"/>
  <c r="EV475" i="4"/>
  <c r="EW475" i="4"/>
  <c r="EX475" i="4"/>
  <c r="EY475" i="4"/>
  <c r="EZ475" i="4"/>
  <c r="FA475" i="4"/>
  <c r="ER476" i="4"/>
  <c r="ES476" i="4"/>
  <c r="ET476" i="4"/>
  <c r="EU476" i="4"/>
  <c r="EV476" i="4"/>
  <c r="EW476" i="4"/>
  <c r="EX476" i="4"/>
  <c r="EY476" i="4"/>
  <c r="EZ476" i="4"/>
  <c r="FA476" i="4"/>
  <c r="ER477" i="4"/>
  <c r="ES477" i="4"/>
  <c r="ET477" i="4"/>
  <c r="EU477" i="4"/>
  <c r="EV477" i="4"/>
  <c r="EW477" i="4"/>
  <c r="EX477" i="4"/>
  <c r="EY477" i="4"/>
  <c r="EZ477" i="4"/>
  <c r="FA477" i="4"/>
  <c r="ER478" i="4"/>
  <c r="ES478" i="4"/>
  <c r="ET478" i="4"/>
  <c r="EU478" i="4"/>
  <c r="EV478" i="4"/>
  <c r="EW478" i="4"/>
  <c r="EX478" i="4"/>
  <c r="EY478" i="4"/>
  <c r="EZ478" i="4"/>
  <c r="FA478" i="4"/>
  <c r="ER479" i="4"/>
  <c r="ES479" i="4"/>
  <c r="ET479" i="4"/>
  <c r="EU479" i="4"/>
  <c r="EV479" i="4"/>
  <c r="EW479" i="4"/>
  <c r="EX479" i="4"/>
  <c r="EY479" i="4"/>
  <c r="EZ479" i="4"/>
  <c r="FA479" i="4"/>
  <c r="ER480" i="4"/>
  <c r="ES480" i="4"/>
  <c r="ET480" i="4"/>
  <c r="EU480" i="4"/>
  <c r="EV480" i="4"/>
  <c r="EW480" i="4"/>
  <c r="EX480" i="4"/>
  <c r="EY480" i="4"/>
  <c r="EZ480" i="4"/>
  <c r="FA480" i="4"/>
  <c r="ES471" i="4"/>
  <c r="ET471" i="4"/>
  <c r="EU471" i="4"/>
  <c r="EV471" i="4"/>
  <c r="EW471" i="4"/>
  <c r="EX471" i="4"/>
  <c r="EY471" i="4"/>
  <c r="EZ471" i="4"/>
  <c r="FA471" i="4"/>
  <c r="ER471" i="4"/>
  <c r="EG473" i="4"/>
  <c r="EH473" i="4"/>
  <c r="EI473" i="4"/>
  <c r="EJ473" i="4"/>
  <c r="EK473" i="4"/>
  <c r="EL473" i="4"/>
  <c r="EM473" i="4"/>
  <c r="EN473" i="4"/>
  <c r="EO473" i="4"/>
  <c r="EP473" i="4"/>
  <c r="EG474" i="4"/>
  <c r="EH474" i="4"/>
  <c r="EI474" i="4"/>
  <c r="EJ474" i="4"/>
  <c r="EK474" i="4"/>
  <c r="EL474" i="4"/>
  <c r="EM474" i="4"/>
  <c r="EN474" i="4"/>
  <c r="EO474" i="4"/>
  <c r="EP474" i="4"/>
  <c r="EG475" i="4"/>
  <c r="EH475" i="4"/>
  <c r="EI475" i="4"/>
  <c r="EJ475" i="4"/>
  <c r="EK475" i="4"/>
  <c r="EL475" i="4"/>
  <c r="EM475" i="4"/>
  <c r="EN475" i="4"/>
  <c r="EO475" i="4"/>
  <c r="EP475" i="4"/>
  <c r="EG476" i="4"/>
  <c r="EH476" i="4"/>
  <c r="EI476" i="4"/>
  <c r="EJ476" i="4"/>
  <c r="EK476" i="4"/>
  <c r="EL476" i="4"/>
  <c r="EM476" i="4"/>
  <c r="EN476" i="4"/>
  <c r="EO476" i="4"/>
  <c r="EP476" i="4"/>
  <c r="EG477" i="4"/>
  <c r="EH477" i="4"/>
  <c r="EI477" i="4"/>
  <c r="EJ477" i="4"/>
  <c r="EK477" i="4"/>
  <c r="EL477" i="4"/>
  <c r="EM477" i="4"/>
  <c r="EN477" i="4"/>
  <c r="EO477" i="4"/>
  <c r="EP477" i="4"/>
  <c r="EG478" i="4"/>
  <c r="EH478" i="4"/>
  <c r="EI478" i="4"/>
  <c r="EJ478" i="4"/>
  <c r="EK478" i="4"/>
  <c r="EL478" i="4"/>
  <c r="EM478" i="4"/>
  <c r="EN478" i="4"/>
  <c r="EO478" i="4"/>
  <c r="EP478" i="4"/>
  <c r="EG479" i="4"/>
  <c r="EH479" i="4"/>
  <c r="EI479" i="4"/>
  <c r="EJ479" i="4"/>
  <c r="EK479" i="4"/>
  <c r="EL479" i="4"/>
  <c r="EM479" i="4"/>
  <c r="EN479" i="4"/>
  <c r="EO479" i="4"/>
  <c r="EP479" i="4"/>
  <c r="EG480" i="4"/>
  <c r="EH480" i="4"/>
  <c r="EI480" i="4"/>
  <c r="EJ480" i="4"/>
  <c r="EK480" i="4"/>
  <c r="EL480" i="4"/>
  <c r="EM480" i="4"/>
  <c r="EN480" i="4"/>
  <c r="EO480" i="4"/>
  <c r="EP480" i="4"/>
  <c r="EG481" i="4"/>
  <c r="EH481" i="4"/>
  <c r="EI481" i="4"/>
  <c r="EJ481" i="4"/>
  <c r="EK481" i="4"/>
  <c r="EL481" i="4"/>
  <c r="EM481" i="4"/>
  <c r="EN481" i="4"/>
  <c r="EO481" i="4"/>
  <c r="EP481" i="4"/>
  <c r="EH472" i="4"/>
  <c r="EI472" i="4"/>
  <c r="EJ472" i="4"/>
  <c r="EK472" i="4"/>
  <c r="EL472" i="4"/>
  <c r="EM472" i="4"/>
  <c r="EN472" i="4"/>
  <c r="EO472" i="4"/>
  <c r="EP472" i="4"/>
  <c r="EG472" i="4"/>
  <c r="DV474" i="4"/>
  <c r="DW474" i="4"/>
  <c r="DX474" i="4"/>
  <c r="DY474" i="4"/>
  <c r="DZ474" i="4"/>
  <c r="EA474" i="4"/>
  <c r="EB474" i="4"/>
  <c r="EC474" i="4"/>
  <c r="ED474" i="4"/>
  <c r="EE474" i="4"/>
  <c r="DV475" i="4"/>
  <c r="DW475" i="4"/>
  <c r="DX475" i="4"/>
  <c r="DY475" i="4"/>
  <c r="DZ475" i="4"/>
  <c r="EA475" i="4"/>
  <c r="EB475" i="4"/>
  <c r="EC475" i="4"/>
  <c r="ED475" i="4"/>
  <c r="EE475" i="4"/>
  <c r="DV476" i="4"/>
  <c r="DW476" i="4"/>
  <c r="DX476" i="4"/>
  <c r="DY476" i="4"/>
  <c r="DZ476" i="4"/>
  <c r="EA476" i="4"/>
  <c r="EB476" i="4"/>
  <c r="EC476" i="4"/>
  <c r="ED476" i="4"/>
  <c r="EE476" i="4"/>
  <c r="DV477" i="4"/>
  <c r="DW477" i="4"/>
  <c r="DX477" i="4"/>
  <c r="DY477" i="4"/>
  <c r="DZ477" i="4"/>
  <c r="EA477" i="4"/>
  <c r="EB477" i="4"/>
  <c r="EC477" i="4"/>
  <c r="ED477" i="4"/>
  <c r="EE477" i="4"/>
  <c r="DV478" i="4"/>
  <c r="DW478" i="4"/>
  <c r="DX478" i="4"/>
  <c r="DY478" i="4"/>
  <c r="DZ478" i="4"/>
  <c r="EA478" i="4"/>
  <c r="EB478" i="4"/>
  <c r="EC478" i="4"/>
  <c r="ED478" i="4"/>
  <c r="EE478" i="4"/>
  <c r="DV479" i="4"/>
  <c r="DW479" i="4"/>
  <c r="DX479" i="4"/>
  <c r="DY479" i="4"/>
  <c r="DZ479" i="4"/>
  <c r="EA479" i="4"/>
  <c r="EB479" i="4"/>
  <c r="EC479" i="4"/>
  <c r="ED479" i="4"/>
  <c r="EE479" i="4"/>
  <c r="DV480" i="4"/>
  <c r="DW480" i="4"/>
  <c r="DX480" i="4"/>
  <c r="DY480" i="4"/>
  <c r="DZ480" i="4"/>
  <c r="EA480" i="4"/>
  <c r="EB480" i="4"/>
  <c r="EC480" i="4"/>
  <c r="ED480" i="4"/>
  <c r="EE480" i="4"/>
  <c r="DV481" i="4"/>
  <c r="DW481" i="4"/>
  <c r="DX481" i="4"/>
  <c r="DY481" i="4"/>
  <c r="DZ481" i="4"/>
  <c r="EA481" i="4"/>
  <c r="EB481" i="4"/>
  <c r="EC481" i="4"/>
  <c r="ED481" i="4"/>
  <c r="EE481" i="4"/>
  <c r="DV482" i="4"/>
  <c r="DW482" i="4"/>
  <c r="DX482" i="4"/>
  <c r="DY482" i="4"/>
  <c r="DZ482" i="4"/>
  <c r="EA482" i="4"/>
  <c r="EB482" i="4"/>
  <c r="EC482" i="4"/>
  <c r="ED482" i="4"/>
  <c r="EE482" i="4"/>
  <c r="DW473" i="4"/>
  <c r="DX473" i="4"/>
  <c r="DY473" i="4"/>
  <c r="DZ473" i="4"/>
  <c r="EA473" i="4"/>
  <c r="EB473" i="4"/>
  <c r="EC473" i="4"/>
  <c r="ED473" i="4"/>
  <c r="EE473" i="4"/>
  <c r="DV473" i="4"/>
  <c r="DK475" i="4"/>
  <c r="DL475" i="4"/>
  <c r="DM475" i="4"/>
  <c r="DN475" i="4"/>
  <c r="DO475" i="4"/>
  <c r="DP475" i="4"/>
  <c r="DQ475" i="4"/>
  <c r="DR475" i="4"/>
  <c r="DS475" i="4"/>
  <c r="DT475" i="4"/>
  <c r="DK476" i="4"/>
  <c r="DL476" i="4"/>
  <c r="DM476" i="4"/>
  <c r="DN476" i="4"/>
  <c r="DO476" i="4"/>
  <c r="DP476" i="4"/>
  <c r="DQ476" i="4"/>
  <c r="DR476" i="4"/>
  <c r="DS476" i="4"/>
  <c r="DT476" i="4"/>
  <c r="DK477" i="4"/>
  <c r="DL477" i="4"/>
  <c r="DM477" i="4"/>
  <c r="DN477" i="4"/>
  <c r="DO477" i="4"/>
  <c r="DP477" i="4"/>
  <c r="DQ477" i="4"/>
  <c r="DR477" i="4"/>
  <c r="DS477" i="4"/>
  <c r="DT477" i="4"/>
  <c r="DK478" i="4"/>
  <c r="DL478" i="4"/>
  <c r="DM478" i="4"/>
  <c r="DN478" i="4"/>
  <c r="DO478" i="4"/>
  <c r="DP478" i="4"/>
  <c r="DQ478" i="4"/>
  <c r="DR478" i="4"/>
  <c r="DS478" i="4"/>
  <c r="DT478" i="4"/>
  <c r="DK479" i="4"/>
  <c r="DL479" i="4"/>
  <c r="DM479" i="4"/>
  <c r="DN479" i="4"/>
  <c r="DO479" i="4"/>
  <c r="DP479" i="4"/>
  <c r="DQ479" i="4"/>
  <c r="DR479" i="4"/>
  <c r="DS479" i="4"/>
  <c r="DT479" i="4"/>
  <c r="DK480" i="4"/>
  <c r="DL480" i="4"/>
  <c r="DM480" i="4"/>
  <c r="DN480" i="4"/>
  <c r="DO480" i="4"/>
  <c r="DP480" i="4"/>
  <c r="DQ480" i="4"/>
  <c r="DR480" i="4"/>
  <c r="DS480" i="4"/>
  <c r="DT480" i="4"/>
  <c r="DK481" i="4"/>
  <c r="DL481" i="4"/>
  <c r="DM481" i="4"/>
  <c r="DN481" i="4"/>
  <c r="DO481" i="4"/>
  <c r="DP481" i="4"/>
  <c r="DQ481" i="4"/>
  <c r="DR481" i="4"/>
  <c r="DS481" i="4"/>
  <c r="DT481" i="4"/>
  <c r="DK482" i="4"/>
  <c r="DL482" i="4"/>
  <c r="DM482" i="4"/>
  <c r="DN482" i="4"/>
  <c r="DO482" i="4"/>
  <c r="DP482" i="4"/>
  <c r="DQ482" i="4"/>
  <c r="DR482" i="4"/>
  <c r="DS482" i="4"/>
  <c r="DT482" i="4"/>
  <c r="DK483" i="4"/>
  <c r="DL483" i="4"/>
  <c r="DM483" i="4"/>
  <c r="DN483" i="4"/>
  <c r="DO483" i="4"/>
  <c r="DP483" i="4"/>
  <c r="DQ483" i="4"/>
  <c r="DR483" i="4"/>
  <c r="DS483" i="4"/>
  <c r="DT483" i="4"/>
  <c r="DL474" i="4"/>
  <c r="DM474" i="4"/>
  <c r="DN474" i="4"/>
  <c r="DO474" i="4"/>
  <c r="DP474" i="4"/>
  <c r="DQ474" i="4"/>
  <c r="DR474" i="4"/>
  <c r="DS474" i="4"/>
  <c r="DT474" i="4"/>
  <c r="DK474" i="4"/>
  <c r="CZ476" i="4"/>
  <c r="DA476" i="4"/>
  <c r="DB476" i="4"/>
  <c r="DC476" i="4"/>
  <c r="DD476" i="4"/>
  <c r="DE476" i="4"/>
  <c r="DF476" i="4"/>
  <c r="DG476" i="4"/>
  <c r="DH476" i="4"/>
  <c r="DI476" i="4"/>
  <c r="CZ477" i="4"/>
  <c r="DA477" i="4"/>
  <c r="DB477" i="4"/>
  <c r="DC477" i="4"/>
  <c r="DD477" i="4"/>
  <c r="DE477" i="4"/>
  <c r="DF477" i="4"/>
  <c r="DG477" i="4"/>
  <c r="DH477" i="4"/>
  <c r="DI477" i="4"/>
  <c r="CZ478" i="4"/>
  <c r="DA478" i="4"/>
  <c r="DB478" i="4"/>
  <c r="DC478" i="4"/>
  <c r="DD478" i="4"/>
  <c r="DE478" i="4"/>
  <c r="DF478" i="4"/>
  <c r="DG478" i="4"/>
  <c r="DH478" i="4"/>
  <c r="DI478" i="4"/>
  <c r="CZ479" i="4"/>
  <c r="DA479" i="4"/>
  <c r="DB479" i="4"/>
  <c r="DC479" i="4"/>
  <c r="DD479" i="4"/>
  <c r="DE479" i="4"/>
  <c r="DF479" i="4"/>
  <c r="DG479" i="4"/>
  <c r="DH479" i="4"/>
  <c r="DI479" i="4"/>
  <c r="CZ480" i="4"/>
  <c r="DA480" i="4"/>
  <c r="DB480" i="4"/>
  <c r="DC480" i="4"/>
  <c r="DD480" i="4"/>
  <c r="DE480" i="4"/>
  <c r="DF480" i="4"/>
  <c r="DG480" i="4"/>
  <c r="DH480" i="4"/>
  <c r="DI480" i="4"/>
  <c r="CZ481" i="4"/>
  <c r="DA481" i="4"/>
  <c r="DB481" i="4"/>
  <c r="DC481" i="4"/>
  <c r="DD481" i="4"/>
  <c r="DE481" i="4"/>
  <c r="DF481" i="4"/>
  <c r="DG481" i="4"/>
  <c r="DH481" i="4"/>
  <c r="DI481" i="4"/>
  <c r="CZ482" i="4"/>
  <c r="DA482" i="4"/>
  <c r="DB482" i="4"/>
  <c r="DC482" i="4"/>
  <c r="DD482" i="4"/>
  <c r="DE482" i="4"/>
  <c r="DF482" i="4"/>
  <c r="DG482" i="4"/>
  <c r="DH482" i="4"/>
  <c r="DI482" i="4"/>
  <c r="CZ483" i="4"/>
  <c r="DA483" i="4"/>
  <c r="DB483" i="4"/>
  <c r="DC483" i="4"/>
  <c r="DD483" i="4"/>
  <c r="DE483" i="4"/>
  <c r="DF483" i="4"/>
  <c r="DG483" i="4"/>
  <c r="DH483" i="4"/>
  <c r="DI483" i="4"/>
  <c r="CZ484" i="4"/>
  <c r="DA484" i="4"/>
  <c r="DB484" i="4"/>
  <c r="DC484" i="4"/>
  <c r="DD484" i="4"/>
  <c r="DE484" i="4"/>
  <c r="DF484" i="4"/>
  <c r="DG484" i="4"/>
  <c r="DH484" i="4"/>
  <c r="DI484" i="4"/>
  <c r="DA475" i="4"/>
  <c r="DB475" i="4"/>
  <c r="DC475" i="4"/>
  <c r="DD475" i="4"/>
  <c r="DE475" i="4"/>
  <c r="DF475" i="4"/>
  <c r="DG475" i="4"/>
  <c r="DH475" i="4"/>
  <c r="DI475" i="4"/>
  <c r="CZ475" i="4"/>
  <c r="CO477" i="4"/>
  <c r="CP477" i="4"/>
  <c r="CQ477" i="4"/>
  <c r="CR477" i="4"/>
  <c r="CS477" i="4"/>
  <c r="CT477" i="4"/>
  <c r="CU477" i="4"/>
  <c r="CV477" i="4"/>
  <c r="CW477" i="4"/>
  <c r="CX477" i="4"/>
  <c r="CO478" i="4"/>
  <c r="CP478" i="4"/>
  <c r="CQ478" i="4"/>
  <c r="CR478" i="4"/>
  <c r="CS478" i="4"/>
  <c r="CT478" i="4"/>
  <c r="CU478" i="4"/>
  <c r="CV478" i="4"/>
  <c r="CW478" i="4"/>
  <c r="CX478" i="4"/>
  <c r="CO479" i="4"/>
  <c r="CP479" i="4"/>
  <c r="CQ479" i="4"/>
  <c r="CR479" i="4"/>
  <c r="CS479" i="4"/>
  <c r="CT479" i="4"/>
  <c r="CU479" i="4"/>
  <c r="CV479" i="4"/>
  <c r="CW479" i="4"/>
  <c r="CX479" i="4"/>
  <c r="CO480" i="4"/>
  <c r="CP480" i="4"/>
  <c r="CQ480" i="4"/>
  <c r="CR480" i="4"/>
  <c r="CS480" i="4"/>
  <c r="CT480" i="4"/>
  <c r="CU480" i="4"/>
  <c r="CV480" i="4"/>
  <c r="CW480" i="4"/>
  <c r="CX480" i="4"/>
  <c r="CO481" i="4"/>
  <c r="CP481" i="4"/>
  <c r="CQ481" i="4"/>
  <c r="CR481" i="4"/>
  <c r="CS481" i="4"/>
  <c r="CT481" i="4"/>
  <c r="CU481" i="4"/>
  <c r="CV481" i="4"/>
  <c r="CW481" i="4"/>
  <c r="CX481" i="4"/>
  <c r="CO482" i="4"/>
  <c r="CP482" i="4"/>
  <c r="CQ482" i="4"/>
  <c r="CR482" i="4"/>
  <c r="CS482" i="4"/>
  <c r="CT482" i="4"/>
  <c r="CU482" i="4"/>
  <c r="CV482" i="4"/>
  <c r="CW482" i="4"/>
  <c r="CX482" i="4"/>
  <c r="CO483" i="4"/>
  <c r="CP483" i="4"/>
  <c r="CQ483" i="4"/>
  <c r="CR483" i="4"/>
  <c r="CS483" i="4"/>
  <c r="CT483" i="4"/>
  <c r="CU483" i="4"/>
  <c r="CV483" i="4"/>
  <c r="CW483" i="4"/>
  <c r="CX483" i="4"/>
  <c r="CO484" i="4"/>
  <c r="CP484" i="4"/>
  <c r="CQ484" i="4"/>
  <c r="CR484" i="4"/>
  <c r="CS484" i="4"/>
  <c r="CT484" i="4"/>
  <c r="CU484" i="4"/>
  <c r="CV484" i="4"/>
  <c r="CW484" i="4"/>
  <c r="CX484" i="4"/>
  <c r="CO485" i="4"/>
  <c r="CP485" i="4"/>
  <c r="CQ485" i="4"/>
  <c r="CR485" i="4"/>
  <c r="CS485" i="4"/>
  <c r="CT485" i="4"/>
  <c r="CU485" i="4"/>
  <c r="CV485" i="4"/>
  <c r="CW485" i="4"/>
  <c r="CX485" i="4"/>
  <c r="CP476" i="4"/>
  <c r="CQ476" i="4"/>
  <c r="CR476" i="4"/>
  <c r="CS476" i="4"/>
  <c r="CT476" i="4"/>
  <c r="CU476" i="4"/>
  <c r="CV476" i="4"/>
  <c r="CW476" i="4"/>
  <c r="CX476" i="4"/>
  <c r="CO476" i="4"/>
  <c r="CD478" i="4"/>
  <c r="CE478" i="4"/>
  <c r="CF478" i="4"/>
  <c r="CG478" i="4"/>
  <c r="CH478" i="4"/>
  <c r="CI478" i="4"/>
  <c r="CJ478" i="4"/>
  <c r="CK478" i="4"/>
  <c r="CL478" i="4"/>
  <c r="CM478" i="4"/>
  <c r="CD479" i="4"/>
  <c r="CE479" i="4"/>
  <c r="CF479" i="4"/>
  <c r="CG479" i="4"/>
  <c r="CH479" i="4"/>
  <c r="CI479" i="4"/>
  <c r="CJ479" i="4"/>
  <c r="CK479" i="4"/>
  <c r="CL479" i="4"/>
  <c r="CM479" i="4"/>
  <c r="CD480" i="4"/>
  <c r="CE480" i="4"/>
  <c r="CF480" i="4"/>
  <c r="CG480" i="4"/>
  <c r="CH480" i="4"/>
  <c r="CI480" i="4"/>
  <c r="CJ480" i="4"/>
  <c r="CK480" i="4"/>
  <c r="CL480" i="4"/>
  <c r="CM480" i="4"/>
  <c r="CD481" i="4"/>
  <c r="CE481" i="4"/>
  <c r="CF481" i="4"/>
  <c r="CG481" i="4"/>
  <c r="CH481" i="4"/>
  <c r="CI481" i="4"/>
  <c r="CJ481" i="4"/>
  <c r="CK481" i="4"/>
  <c r="CL481" i="4"/>
  <c r="CM481" i="4"/>
  <c r="CD482" i="4"/>
  <c r="CE482" i="4"/>
  <c r="CF482" i="4"/>
  <c r="CG482" i="4"/>
  <c r="CH482" i="4"/>
  <c r="CI482" i="4"/>
  <c r="CJ482" i="4"/>
  <c r="CK482" i="4"/>
  <c r="CL482" i="4"/>
  <c r="CM482" i="4"/>
  <c r="CD483" i="4"/>
  <c r="CE483" i="4"/>
  <c r="CF483" i="4"/>
  <c r="CG483" i="4"/>
  <c r="CH483" i="4"/>
  <c r="CI483" i="4"/>
  <c r="CJ483" i="4"/>
  <c r="CK483" i="4"/>
  <c r="CL483" i="4"/>
  <c r="CM483" i="4"/>
  <c r="CD484" i="4"/>
  <c r="CE484" i="4"/>
  <c r="CF484" i="4"/>
  <c r="CG484" i="4"/>
  <c r="CH484" i="4"/>
  <c r="CI484" i="4"/>
  <c r="CJ484" i="4"/>
  <c r="CK484" i="4"/>
  <c r="CL484" i="4"/>
  <c r="CM484" i="4"/>
  <c r="CD485" i="4"/>
  <c r="CE485" i="4"/>
  <c r="CF485" i="4"/>
  <c r="CG485" i="4"/>
  <c r="CH485" i="4"/>
  <c r="CI485" i="4"/>
  <c r="CJ485" i="4"/>
  <c r="CK485" i="4"/>
  <c r="CL485" i="4"/>
  <c r="CM485" i="4"/>
  <c r="CD486" i="4"/>
  <c r="CE486" i="4"/>
  <c r="CF486" i="4"/>
  <c r="CG486" i="4"/>
  <c r="CH486" i="4"/>
  <c r="CI486" i="4"/>
  <c r="CJ486" i="4"/>
  <c r="CK486" i="4"/>
  <c r="CL486" i="4"/>
  <c r="CM486" i="4"/>
  <c r="CE477" i="4"/>
  <c r="CF477" i="4"/>
  <c r="CG477" i="4"/>
  <c r="CH477" i="4"/>
  <c r="CI477" i="4"/>
  <c r="CJ477" i="4"/>
  <c r="CK477" i="4"/>
  <c r="CL477" i="4"/>
  <c r="CM477" i="4"/>
  <c r="CD477" i="4"/>
  <c r="BS479" i="4"/>
  <c r="BT479" i="4"/>
  <c r="BU479" i="4"/>
  <c r="BV479" i="4"/>
  <c r="BW479" i="4"/>
  <c r="BX479" i="4"/>
  <c r="BY479" i="4"/>
  <c r="BZ479" i="4"/>
  <c r="CA479" i="4"/>
  <c r="CB479" i="4"/>
  <c r="BS480" i="4"/>
  <c r="BT480" i="4"/>
  <c r="BU480" i="4"/>
  <c r="BV480" i="4"/>
  <c r="BW480" i="4"/>
  <c r="BX480" i="4"/>
  <c r="BY480" i="4"/>
  <c r="BZ480" i="4"/>
  <c r="CA480" i="4"/>
  <c r="CB480" i="4"/>
  <c r="BS481" i="4"/>
  <c r="BT481" i="4"/>
  <c r="BU481" i="4"/>
  <c r="BV481" i="4"/>
  <c r="BW481" i="4"/>
  <c r="BX481" i="4"/>
  <c r="BY481" i="4"/>
  <c r="BZ481" i="4"/>
  <c r="CA481" i="4"/>
  <c r="CB481" i="4"/>
  <c r="BS482" i="4"/>
  <c r="BT482" i="4"/>
  <c r="BU482" i="4"/>
  <c r="BV482" i="4"/>
  <c r="BW482" i="4"/>
  <c r="BX482" i="4"/>
  <c r="BY482" i="4"/>
  <c r="BZ482" i="4"/>
  <c r="CA482" i="4"/>
  <c r="CB482" i="4"/>
  <c r="BS483" i="4"/>
  <c r="BT483" i="4"/>
  <c r="BU483" i="4"/>
  <c r="BV483" i="4"/>
  <c r="BW483" i="4"/>
  <c r="BX483" i="4"/>
  <c r="BY483" i="4"/>
  <c r="BZ483" i="4"/>
  <c r="CA483" i="4"/>
  <c r="CB483" i="4"/>
  <c r="BS484" i="4"/>
  <c r="BT484" i="4"/>
  <c r="BU484" i="4"/>
  <c r="BV484" i="4"/>
  <c r="BW484" i="4"/>
  <c r="BX484" i="4"/>
  <c r="BY484" i="4"/>
  <c r="BZ484" i="4"/>
  <c r="CA484" i="4"/>
  <c r="CB484" i="4"/>
  <c r="BS485" i="4"/>
  <c r="BT485" i="4"/>
  <c r="BU485" i="4"/>
  <c r="BV485" i="4"/>
  <c r="BW485" i="4"/>
  <c r="BX485" i="4"/>
  <c r="BY485" i="4"/>
  <c r="BZ485" i="4"/>
  <c r="CA485" i="4"/>
  <c r="CB485" i="4"/>
  <c r="BS486" i="4"/>
  <c r="BT486" i="4"/>
  <c r="BU486" i="4"/>
  <c r="BV486" i="4"/>
  <c r="BW486" i="4"/>
  <c r="BX486" i="4"/>
  <c r="BY486" i="4"/>
  <c r="BZ486" i="4"/>
  <c r="CA486" i="4"/>
  <c r="CB486" i="4"/>
  <c r="BS487" i="4"/>
  <c r="BT487" i="4"/>
  <c r="BU487" i="4"/>
  <c r="BV487" i="4"/>
  <c r="BW487" i="4"/>
  <c r="BX487" i="4"/>
  <c r="BY487" i="4"/>
  <c r="BZ487" i="4"/>
  <c r="CA487" i="4"/>
  <c r="CB487" i="4"/>
  <c r="BT478" i="4"/>
  <c r="BU478" i="4"/>
  <c r="BV478" i="4"/>
  <c r="BW478" i="4"/>
  <c r="BX478" i="4"/>
  <c r="BY478" i="4"/>
  <c r="BZ478" i="4"/>
  <c r="CA478" i="4"/>
  <c r="CB478" i="4"/>
  <c r="BS478" i="4"/>
  <c r="BH480" i="4"/>
  <c r="BI480" i="4"/>
  <c r="BJ480" i="4"/>
  <c r="BK480" i="4"/>
  <c r="BL480" i="4"/>
  <c r="BM480" i="4"/>
  <c r="BN480" i="4"/>
  <c r="BO480" i="4"/>
  <c r="BP480" i="4"/>
  <c r="BQ480" i="4"/>
  <c r="BH481" i="4"/>
  <c r="BI481" i="4"/>
  <c r="BJ481" i="4"/>
  <c r="BK481" i="4"/>
  <c r="BL481" i="4"/>
  <c r="BM481" i="4"/>
  <c r="BN481" i="4"/>
  <c r="BO481" i="4"/>
  <c r="BP481" i="4"/>
  <c r="BQ481" i="4"/>
  <c r="BH482" i="4"/>
  <c r="BI482" i="4"/>
  <c r="BJ482" i="4"/>
  <c r="BK482" i="4"/>
  <c r="BL482" i="4"/>
  <c r="BM482" i="4"/>
  <c r="BN482" i="4"/>
  <c r="BO482" i="4"/>
  <c r="BP482" i="4"/>
  <c r="BQ482" i="4"/>
  <c r="BH483" i="4"/>
  <c r="BI483" i="4"/>
  <c r="BJ483" i="4"/>
  <c r="BK483" i="4"/>
  <c r="BL483" i="4"/>
  <c r="BM483" i="4"/>
  <c r="BN483" i="4"/>
  <c r="BO483" i="4"/>
  <c r="BP483" i="4"/>
  <c r="BQ483" i="4"/>
  <c r="BH484" i="4"/>
  <c r="BI484" i="4"/>
  <c r="BJ484" i="4"/>
  <c r="BK484" i="4"/>
  <c r="BL484" i="4"/>
  <c r="BM484" i="4"/>
  <c r="BN484" i="4"/>
  <c r="BO484" i="4"/>
  <c r="BP484" i="4"/>
  <c r="BQ484" i="4"/>
  <c r="BH485" i="4"/>
  <c r="BI485" i="4"/>
  <c r="BJ485" i="4"/>
  <c r="BK485" i="4"/>
  <c r="BL485" i="4"/>
  <c r="BM485" i="4"/>
  <c r="BN485" i="4"/>
  <c r="BO485" i="4"/>
  <c r="BP485" i="4"/>
  <c r="BQ485" i="4"/>
  <c r="BH486" i="4"/>
  <c r="BI486" i="4"/>
  <c r="BJ486" i="4"/>
  <c r="BK486" i="4"/>
  <c r="BL486" i="4"/>
  <c r="BM486" i="4"/>
  <c r="BN486" i="4"/>
  <c r="BO486" i="4"/>
  <c r="BP486" i="4"/>
  <c r="BQ486" i="4"/>
  <c r="BH487" i="4"/>
  <c r="BI487" i="4"/>
  <c r="BJ487" i="4"/>
  <c r="BK487" i="4"/>
  <c r="BL487" i="4"/>
  <c r="BM487" i="4"/>
  <c r="BN487" i="4"/>
  <c r="BO487" i="4"/>
  <c r="BP487" i="4"/>
  <c r="BQ487" i="4"/>
  <c r="BH488" i="4"/>
  <c r="BI488" i="4"/>
  <c r="BJ488" i="4"/>
  <c r="BK488" i="4"/>
  <c r="BL488" i="4"/>
  <c r="BM488" i="4"/>
  <c r="BN488" i="4"/>
  <c r="BO488" i="4"/>
  <c r="BP488" i="4"/>
  <c r="BQ488" i="4"/>
  <c r="BI479" i="4"/>
  <c r="BJ479" i="4"/>
  <c r="BK479" i="4"/>
  <c r="BL479" i="4"/>
  <c r="BM479" i="4"/>
  <c r="BN479" i="4"/>
  <c r="BO479" i="4"/>
  <c r="BP479" i="4"/>
  <c r="BQ479" i="4"/>
  <c r="BH479" i="4"/>
  <c r="AW481" i="4"/>
  <c r="AX481" i="4"/>
  <c r="AY481" i="4"/>
  <c r="AZ481" i="4"/>
  <c r="BA481" i="4"/>
  <c r="BB481" i="4"/>
  <c r="BC481" i="4"/>
  <c r="BD481" i="4"/>
  <c r="BE481" i="4"/>
  <c r="BF481" i="4"/>
  <c r="AW482" i="4"/>
  <c r="AX482" i="4"/>
  <c r="AY482" i="4"/>
  <c r="AZ482" i="4"/>
  <c r="BA482" i="4"/>
  <c r="BB482" i="4"/>
  <c r="BC482" i="4"/>
  <c r="BD482" i="4"/>
  <c r="BE482" i="4"/>
  <c r="BF482" i="4"/>
  <c r="AW483" i="4"/>
  <c r="AX483" i="4"/>
  <c r="AY483" i="4"/>
  <c r="AZ483" i="4"/>
  <c r="BA483" i="4"/>
  <c r="BB483" i="4"/>
  <c r="BC483" i="4"/>
  <c r="BD483" i="4"/>
  <c r="BE483" i="4"/>
  <c r="BF483" i="4"/>
  <c r="AW484" i="4"/>
  <c r="AX484" i="4"/>
  <c r="AY484" i="4"/>
  <c r="AZ484" i="4"/>
  <c r="BA484" i="4"/>
  <c r="BB484" i="4"/>
  <c r="BC484" i="4"/>
  <c r="BD484" i="4"/>
  <c r="BE484" i="4"/>
  <c r="BF484" i="4"/>
  <c r="AW485" i="4"/>
  <c r="AX485" i="4"/>
  <c r="AY485" i="4"/>
  <c r="AZ485" i="4"/>
  <c r="BA485" i="4"/>
  <c r="BB485" i="4"/>
  <c r="BC485" i="4"/>
  <c r="BD485" i="4"/>
  <c r="BE485" i="4"/>
  <c r="BF485" i="4"/>
  <c r="AW486" i="4"/>
  <c r="AX486" i="4"/>
  <c r="AY486" i="4"/>
  <c r="AZ486" i="4"/>
  <c r="BA486" i="4"/>
  <c r="BB486" i="4"/>
  <c r="BC486" i="4"/>
  <c r="BD486" i="4"/>
  <c r="BE486" i="4"/>
  <c r="BF486" i="4"/>
  <c r="AW487" i="4"/>
  <c r="AX487" i="4"/>
  <c r="AY487" i="4"/>
  <c r="AZ487" i="4"/>
  <c r="BA487" i="4"/>
  <c r="BB487" i="4"/>
  <c r="BC487" i="4"/>
  <c r="BD487" i="4"/>
  <c r="BE487" i="4"/>
  <c r="BF487" i="4"/>
  <c r="AW488" i="4"/>
  <c r="AX488" i="4"/>
  <c r="AY488" i="4"/>
  <c r="AZ488" i="4"/>
  <c r="BA488" i="4"/>
  <c r="BB488" i="4"/>
  <c r="BC488" i="4"/>
  <c r="BD488" i="4"/>
  <c r="BE488" i="4"/>
  <c r="BF488" i="4"/>
  <c r="AW489" i="4"/>
  <c r="AX489" i="4"/>
  <c r="AY489" i="4"/>
  <c r="AZ489" i="4"/>
  <c r="BA489" i="4"/>
  <c r="BB489" i="4"/>
  <c r="BC489" i="4"/>
  <c r="BD489" i="4"/>
  <c r="BE489" i="4"/>
  <c r="BF489" i="4"/>
  <c r="AX480" i="4"/>
  <c r="AY480" i="4"/>
  <c r="AZ480" i="4"/>
  <c r="BA480" i="4"/>
  <c r="BB480" i="4"/>
  <c r="BC480" i="4"/>
  <c r="BD480" i="4"/>
  <c r="BE480" i="4"/>
  <c r="BF480" i="4"/>
  <c r="AW480" i="4"/>
  <c r="AL481" i="4"/>
  <c r="AL482" i="4"/>
  <c r="AM482" i="4"/>
  <c r="AN482" i="4"/>
  <c r="AO482" i="4"/>
  <c r="AP482" i="4"/>
  <c r="AQ482" i="4"/>
  <c r="AR482" i="4"/>
  <c r="AS482" i="4"/>
  <c r="AT482" i="4"/>
  <c r="AU482" i="4"/>
  <c r="AL483" i="4"/>
  <c r="AM483" i="4"/>
  <c r="AN483" i="4"/>
  <c r="AO483" i="4"/>
  <c r="AP483" i="4"/>
  <c r="AQ483" i="4"/>
  <c r="AR483" i="4"/>
  <c r="AS483" i="4"/>
  <c r="AT483" i="4"/>
  <c r="AU483" i="4"/>
  <c r="AL484" i="4"/>
  <c r="AM484" i="4"/>
  <c r="AN484" i="4"/>
  <c r="AO484" i="4"/>
  <c r="AP484" i="4"/>
  <c r="AQ484" i="4"/>
  <c r="AR484" i="4"/>
  <c r="AS484" i="4"/>
  <c r="AT484" i="4"/>
  <c r="AU484" i="4"/>
  <c r="AL485" i="4"/>
  <c r="AM485" i="4"/>
  <c r="AN485" i="4"/>
  <c r="AO485" i="4"/>
  <c r="AP485" i="4"/>
  <c r="AQ485" i="4"/>
  <c r="AR485" i="4"/>
  <c r="AS485" i="4"/>
  <c r="AT485" i="4"/>
  <c r="AU485" i="4"/>
  <c r="AL486" i="4"/>
  <c r="AM486" i="4"/>
  <c r="AN486" i="4"/>
  <c r="AO486" i="4"/>
  <c r="AP486" i="4"/>
  <c r="AQ486" i="4"/>
  <c r="AR486" i="4"/>
  <c r="AS486" i="4"/>
  <c r="AT486" i="4"/>
  <c r="AU486" i="4"/>
  <c r="AL487" i="4"/>
  <c r="AM487" i="4"/>
  <c r="AN487" i="4"/>
  <c r="AO487" i="4"/>
  <c r="AP487" i="4"/>
  <c r="AQ487" i="4"/>
  <c r="AR487" i="4"/>
  <c r="AS487" i="4"/>
  <c r="AT487" i="4"/>
  <c r="AU487" i="4"/>
  <c r="AL488" i="4"/>
  <c r="AM488" i="4"/>
  <c r="AN488" i="4"/>
  <c r="AO488" i="4"/>
  <c r="AP488" i="4"/>
  <c r="AQ488" i="4"/>
  <c r="AR488" i="4"/>
  <c r="AS488" i="4"/>
  <c r="AT488" i="4"/>
  <c r="AU488" i="4"/>
  <c r="AL489" i="4"/>
  <c r="AM489" i="4"/>
  <c r="AN489" i="4"/>
  <c r="AO489" i="4"/>
  <c r="AP489" i="4"/>
  <c r="AQ489" i="4"/>
  <c r="AR489" i="4"/>
  <c r="AS489" i="4"/>
  <c r="AT489" i="4"/>
  <c r="AU489" i="4"/>
  <c r="AL490" i="4"/>
  <c r="AM490" i="4"/>
  <c r="AN490" i="4"/>
  <c r="AO490" i="4"/>
  <c r="AP490" i="4"/>
  <c r="AQ490" i="4"/>
  <c r="AR490" i="4"/>
  <c r="AS490" i="4"/>
  <c r="AT490" i="4"/>
  <c r="AU490" i="4"/>
  <c r="AM481" i="4"/>
  <c r="AN481" i="4"/>
  <c r="AO481" i="4"/>
  <c r="AP481" i="4"/>
  <c r="AQ481" i="4"/>
  <c r="AR481" i="4"/>
  <c r="AS481" i="4"/>
  <c r="AT481" i="4"/>
  <c r="AU481" i="4"/>
  <c r="Z476" i="4"/>
  <c r="AK40" i="4"/>
  <c r="AL40" i="4"/>
  <c r="AM40" i="4"/>
  <c r="AN40" i="4"/>
  <c r="AO40" i="4"/>
  <c r="AP40" i="4"/>
  <c r="AQ40" i="4"/>
  <c r="AR40" i="4"/>
  <c r="AS40" i="4"/>
  <c r="AT40" i="4"/>
  <c r="AK41" i="4"/>
  <c r="AL41" i="4"/>
  <c r="AM41" i="4"/>
  <c r="AN41" i="4"/>
  <c r="AO41" i="4"/>
  <c r="AP41" i="4"/>
  <c r="AQ41" i="4"/>
  <c r="AR41" i="4"/>
  <c r="AS41" i="4"/>
  <c r="AT41" i="4"/>
  <c r="AK42" i="4"/>
  <c r="AL42" i="4"/>
  <c r="AM42" i="4"/>
  <c r="AN42" i="4"/>
  <c r="AO42" i="4"/>
  <c r="AP42" i="4"/>
  <c r="AQ42" i="4"/>
  <c r="AR42" i="4"/>
  <c r="AS42" i="4"/>
  <c r="AT42" i="4"/>
  <c r="AK43" i="4"/>
  <c r="AL43" i="4"/>
  <c r="AM43" i="4"/>
  <c r="AN43" i="4"/>
  <c r="AO43" i="4"/>
  <c r="AP43" i="4"/>
  <c r="AQ43" i="4"/>
  <c r="AR43" i="4"/>
  <c r="AS43" i="4"/>
  <c r="AT43" i="4"/>
  <c r="AK44" i="4"/>
  <c r="AL44" i="4"/>
  <c r="AM44" i="4"/>
  <c r="AN44" i="4"/>
  <c r="AO44" i="4"/>
  <c r="AP44" i="4"/>
  <c r="AQ44" i="4"/>
  <c r="AR44" i="4"/>
  <c r="AS44" i="4"/>
  <c r="AT44" i="4"/>
  <c r="AK45" i="4"/>
  <c r="AL45" i="4"/>
  <c r="AM45" i="4"/>
  <c r="AN45" i="4"/>
  <c r="AO45" i="4"/>
  <c r="AP45" i="4"/>
  <c r="AQ45" i="4"/>
  <c r="AR45" i="4"/>
  <c r="AS45" i="4"/>
  <c r="AT45" i="4"/>
  <c r="AK46" i="4"/>
  <c r="AL46" i="4"/>
  <c r="AM46" i="4"/>
  <c r="AN46" i="4"/>
  <c r="AO46" i="4"/>
  <c r="AP46" i="4"/>
  <c r="AQ46" i="4"/>
  <c r="AR46" i="4"/>
  <c r="AS46" i="4"/>
  <c r="AT46" i="4"/>
  <c r="AK47" i="4"/>
  <c r="AL47" i="4"/>
  <c r="AM47" i="4"/>
  <c r="AN47" i="4"/>
  <c r="AO47" i="4"/>
  <c r="AP47" i="4"/>
  <c r="AQ47" i="4"/>
  <c r="AR47" i="4"/>
  <c r="AS47" i="4"/>
  <c r="AT47" i="4"/>
  <c r="AK48" i="4"/>
  <c r="AL48" i="4"/>
  <c r="AM48" i="4"/>
  <c r="AN48" i="4"/>
  <c r="AO48" i="4"/>
  <c r="AP48" i="4"/>
  <c r="AQ48" i="4"/>
  <c r="AR48" i="4"/>
  <c r="AS48" i="4"/>
  <c r="AT48" i="4"/>
  <c r="AL39" i="4"/>
  <c r="AM39" i="4"/>
  <c r="AN39" i="4"/>
  <c r="AO39" i="4"/>
  <c r="AP39" i="4"/>
  <c r="AQ39" i="4"/>
  <c r="AR39" i="4"/>
  <c r="AS39" i="4"/>
  <c r="AT39" i="4"/>
  <c r="AK39" i="4"/>
  <c r="AA39" i="4"/>
  <c r="AB39" i="4"/>
  <c r="AC39" i="4"/>
  <c r="AD39" i="4"/>
  <c r="AE39" i="4"/>
  <c r="AF39" i="4"/>
  <c r="AG39" i="4"/>
  <c r="AH39" i="4"/>
  <c r="AI39" i="4"/>
  <c r="AA40" i="4"/>
  <c r="AB40" i="4"/>
  <c r="AC40" i="4"/>
  <c r="AD40" i="4"/>
  <c r="AE40" i="4"/>
  <c r="AF40" i="4"/>
  <c r="AG40" i="4"/>
  <c r="AH40" i="4"/>
  <c r="AI40" i="4"/>
  <c r="AA41" i="4"/>
  <c r="AB41" i="4"/>
  <c r="AC41" i="4"/>
  <c r="AD41" i="4"/>
  <c r="AE41" i="4"/>
  <c r="AF41" i="4"/>
  <c r="AG41" i="4"/>
  <c r="AH41" i="4"/>
  <c r="AI41" i="4"/>
  <c r="AA42" i="4"/>
  <c r="AB42" i="4"/>
  <c r="AC42" i="4"/>
  <c r="AD42" i="4"/>
  <c r="AE42" i="4"/>
  <c r="AF42" i="4"/>
  <c r="AG42" i="4"/>
  <c r="AH42" i="4"/>
  <c r="AI42" i="4"/>
  <c r="AA43" i="4"/>
  <c r="AB43" i="4"/>
  <c r="AC43" i="4"/>
  <c r="AD43" i="4"/>
  <c r="AE43" i="4"/>
  <c r="AF43" i="4"/>
  <c r="AG43" i="4"/>
  <c r="AH43" i="4"/>
  <c r="AI43" i="4"/>
  <c r="AA44" i="4"/>
  <c r="AB44" i="4"/>
  <c r="AC44" i="4"/>
  <c r="AD44" i="4"/>
  <c r="AE44" i="4"/>
  <c r="AF44" i="4"/>
  <c r="AG44" i="4"/>
  <c r="AH44" i="4"/>
  <c r="AI44" i="4"/>
  <c r="Z45" i="4"/>
  <c r="AA45" i="4"/>
  <c r="AB45" i="4"/>
  <c r="AC45" i="4"/>
  <c r="AD45" i="4"/>
  <c r="AE45" i="4"/>
  <c r="AF45" i="4"/>
  <c r="AG45" i="4"/>
  <c r="AH45" i="4"/>
  <c r="AI45" i="4"/>
  <c r="Z46" i="4"/>
  <c r="AA46" i="4"/>
  <c r="AB46" i="4"/>
  <c r="AC46" i="4"/>
  <c r="AD46" i="4"/>
  <c r="AE46" i="4"/>
  <c r="AF46" i="4"/>
  <c r="AG46" i="4"/>
  <c r="AH46" i="4"/>
  <c r="AI46" i="4"/>
  <c r="Z47" i="4"/>
  <c r="AA47" i="4"/>
  <c r="AB47" i="4"/>
  <c r="AC47" i="4"/>
  <c r="AD47" i="4"/>
  <c r="AE47" i="4"/>
  <c r="AF47" i="4"/>
  <c r="AG47" i="4"/>
  <c r="AH47" i="4"/>
  <c r="AI47" i="4"/>
  <c r="N45" i="4"/>
  <c r="O45" i="4"/>
  <c r="P45" i="4"/>
  <c r="Q45" i="4"/>
  <c r="R45" i="4"/>
  <c r="S45" i="4"/>
  <c r="T45" i="4"/>
  <c r="U45" i="4"/>
  <c r="V45" i="4"/>
  <c r="W45" i="4"/>
  <c r="N46" i="4"/>
  <c r="O46" i="4"/>
  <c r="P46" i="4"/>
  <c r="Q46" i="4"/>
  <c r="R46" i="4"/>
  <c r="S46" i="4"/>
  <c r="T46" i="4"/>
  <c r="U46" i="4"/>
  <c r="V46" i="4"/>
  <c r="W46" i="4"/>
  <c r="N47" i="4"/>
  <c r="O47" i="4"/>
  <c r="P47" i="4"/>
  <c r="Q47" i="4"/>
  <c r="R47" i="4"/>
  <c r="S47" i="4"/>
  <c r="T47" i="4"/>
  <c r="U47" i="4"/>
  <c r="V47" i="4"/>
  <c r="W47" i="4"/>
  <c r="N48" i="4"/>
  <c r="O48" i="4"/>
  <c r="P48" i="4"/>
  <c r="Q48" i="4"/>
  <c r="R48" i="4"/>
  <c r="S48" i="4"/>
  <c r="T48" i="4"/>
  <c r="U48" i="4"/>
  <c r="V48" i="4"/>
  <c r="W48" i="4"/>
  <c r="N49" i="4"/>
  <c r="O49" i="4"/>
  <c r="P49" i="4"/>
  <c r="Q49" i="4"/>
  <c r="R49" i="4"/>
  <c r="S49" i="4"/>
  <c r="T49" i="4"/>
  <c r="U49" i="4"/>
  <c r="V49" i="4"/>
  <c r="W49" i="4"/>
  <c r="N50" i="4"/>
  <c r="O50" i="4"/>
  <c r="P50" i="4"/>
  <c r="Q50" i="4"/>
  <c r="R50" i="4"/>
  <c r="S50" i="4"/>
  <c r="T50" i="4"/>
  <c r="U50" i="4"/>
  <c r="V50" i="4"/>
  <c r="W50" i="4"/>
  <c r="N51" i="4"/>
  <c r="O51" i="4"/>
  <c r="P51" i="4"/>
  <c r="Q51" i="4"/>
  <c r="R51" i="4"/>
  <c r="S51" i="4"/>
  <c r="T51" i="4"/>
  <c r="U51" i="4"/>
  <c r="V51" i="4"/>
  <c r="W51" i="4"/>
  <c r="N52" i="4"/>
  <c r="O52" i="4"/>
  <c r="P52" i="4"/>
  <c r="Q52" i="4"/>
  <c r="R52" i="4"/>
  <c r="S52" i="4"/>
  <c r="T52" i="4"/>
  <c r="U52" i="4"/>
  <c r="V52" i="4"/>
  <c r="W52" i="4"/>
  <c r="N53" i="4"/>
  <c r="O53" i="4"/>
  <c r="P53" i="4"/>
  <c r="Q53" i="4"/>
  <c r="R53" i="4"/>
  <c r="S53" i="4"/>
  <c r="T53" i="4"/>
  <c r="U53" i="4"/>
  <c r="V53" i="4"/>
  <c r="W53" i="4"/>
  <c r="N54" i="4"/>
  <c r="O54" i="4"/>
  <c r="P54" i="4"/>
  <c r="Q54" i="4"/>
  <c r="R54" i="4"/>
  <c r="S54" i="4"/>
  <c r="T54" i="4"/>
  <c r="U54" i="4"/>
  <c r="V54" i="4"/>
  <c r="W54" i="4"/>
  <c r="N55" i="4"/>
  <c r="O55" i="4"/>
  <c r="P55" i="4"/>
  <c r="Q55" i="4"/>
  <c r="R55" i="4"/>
  <c r="S55" i="4"/>
  <c r="T55" i="4"/>
  <c r="U55" i="4"/>
  <c r="V55" i="4"/>
  <c r="W55" i="4"/>
  <c r="N56" i="4"/>
  <c r="O56" i="4"/>
  <c r="P56" i="4"/>
  <c r="Q56" i="4"/>
  <c r="R56" i="4"/>
  <c r="S56" i="4"/>
  <c r="T56" i="4"/>
  <c r="U56" i="4"/>
  <c r="V56" i="4"/>
  <c r="W56" i="4"/>
  <c r="N57" i="4"/>
  <c r="O57" i="4"/>
  <c r="P57" i="4"/>
  <c r="Q57" i="4"/>
  <c r="R57" i="4"/>
  <c r="S57" i="4"/>
  <c r="T57" i="4"/>
  <c r="U57" i="4"/>
  <c r="V57" i="4"/>
  <c r="W57" i="4"/>
  <c r="N58" i="4"/>
  <c r="O58" i="4"/>
  <c r="P58" i="4"/>
  <c r="Q58" i="4"/>
  <c r="R58" i="4"/>
  <c r="S58" i="4"/>
  <c r="T58" i="4"/>
  <c r="U58" i="4"/>
  <c r="V58" i="4"/>
  <c r="W58" i="4"/>
  <c r="N59" i="4"/>
  <c r="O59" i="4"/>
  <c r="P59" i="4"/>
  <c r="Q59" i="4"/>
  <c r="R59" i="4"/>
  <c r="S59" i="4"/>
  <c r="T59" i="4"/>
  <c r="U59" i="4"/>
  <c r="V59" i="4"/>
  <c r="W59" i="4"/>
  <c r="N60" i="4"/>
  <c r="O60" i="4"/>
  <c r="P60" i="4"/>
  <c r="Q60" i="4"/>
  <c r="R60" i="4"/>
  <c r="S60" i="4"/>
  <c r="T60" i="4"/>
  <c r="U60" i="4"/>
  <c r="V60" i="4"/>
  <c r="W60" i="4"/>
  <c r="N61" i="4"/>
  <c r="O61" i="4"/>
  <c r="P61" i="4"/>
  <c r="Q61" i="4"/>
  <c r="R61" i="4"/>
  <c r="S61" i="4"/>
  <c r="T61" i="4"/>
  <c r="U61" i="4"/>
  <c r="V61" i="4"/>
  <c r="W61" i="4"/>
  <c r="N62" i="4"/>
  <c r="O62" i="4"/>
  <c r="P62" i="4"/>
  <c r="Q62" i="4"/>
  <c r="R62" i="4"/>
  <c r="S62" i="4"/>
  <c r="T62" i="4"/>
  <c r="U62" i="4"/>
  <c r="V62" i="4"/>
  <c r="W62" i="4"/>
  <c r="N63" i="4"/>
  <c r="O63" i="4"/>
  <c r="P63" i="4"/>
  <c r="Q63" i="4"/>
  <c r="R63" i="4"/>
  <c r="S63" i="4"/>
  <c r="T63" i="4"/>
  <c r="U63" i="4"/>
  <c r="V63" i="4"/>
  <c r="W63" i="4"/>
  <c r="N64" i="4"/>
  <c r="O64" i="4"/>
  <c r="P64" i="4"/>
  <c r="Q64" i="4"/>
  <c r="R64" i="4"/>
  <c r="S64" i="4"/>
  <c r="T64" i="4"/>
  <c r="U64" i="4"/>
  <c r="V64" i="4"/>
  <c r="W64" i="4"/>
  <c r="N65" i="4"/>
  <c r="O65" i="4"/>
  <c r="P65" i="4"/>
  <c r="Q65" i="4"/>
  <c r="R65" i="4"/>
  <c r="S65" i="4"/>
  <c r="T65" i="4"/>
  <c r="U65" i="4"/>
  <c r="V65" i="4"/>
  <c r="W65" i="4"/>
  <c r="N66" i="4"/>
  <c r="O66" i="4"/>
  <c r="P66" i="4"/>
  <c r="Q66" i="4"/>
  <c r="R66" i="4"/>
  <c r="S66" i="4"/>
  <c r="T66" i="4"/>
  <c r="U66" i="4"/>
  <c r="V66" i="4"/>
  <c r="W66" i="4"/>
  <c r="N67" i="4"/>
  <c r="O67" i="4"/>
  <c r="P67" i="4"/>
  <c r="Q67" i="4"/>
  <c r="R67" i="4"/>
  <c r="S67" i="4"/>
  <c r="T67" i="4"/>
  <c r="U67" i="4"/>
  <c r="V67" i="4"/>
  <c r="W67" i="4"/>
  <c r="N68" i="4"/>
  <c r="O68" i="4"/>
  <c r="P68" i="4"/>
  <c r="Q68" i="4"/>
  <c r="R68" i="4"/>
  <c r="S68" i="4"/>
  <c r="T68" i="4"/>
  <c r="U68" i="4"/>
  <c r="V68" i="4"/>
  <c r="W68" i="4"/>
  <c r="N69" i="4"/>
  <c r="O69" i="4"/>
  <c r="P69" i="4"/>
  <c r="Q69" i="4"/>
  <c r="R69" i="4"/>
  <c r="S69" i="4"/>
  <c r="T69" i="4"/>
  <c r="U69" i="4"/>
  <c r="V69" i="4"/>
  <c r="W69" i="4"/>
  <c r="N70" i="4"/>
  <c r="O70" i="4"/>
  <c r="P70" i="4"/>
  <c r="Q70" i="4"/>
  <c r="R70" i="4"/>
  <c r="S70" i="4"/>
  <c r="T70" i="4"/>
  <c r="U70" i="4"/>
  <c r="V70" i="4"/>
  <c r="W70" i="4"/>
  <c r="N71" i="4"/>
  <c r="O71" i="4"/>
  <c r="P71" i="4"/>
  <c r="Q71" i="4"/>
  <c r="R71" i="4"/>
  <c r="S71" i="4"/>
  <c r="T71" i="4"/>
  <c r="U71" i="4"/>
  <c r="V71" i="4"/>
  <c r="W71" i="4"/>
  <c r="N72" i="4"/>
  <c r="O72" i="4"/>
  <c r="P72" i="4"/>
  <c r="Q72" i="4"/>
  <c r="R72" i="4"/>
  <c r="S72" i="4"/>
  <c r="T72" i="4"/>
  <c r="U72" i="4"/>
  <c r="V72" i="4"/>
  <c r="W72" i="4"/>
  <c r="N73" i="4"/>
  <c r="O73" i="4"/>
  <c r="P73" i="4"/>
  <c r="Q73" i="4"/>
  <c r="R73" i="4"/>
  <c r="S73" i="4"/>
  <c r="T73" i="4"/>
  <c r="U73" i="4"/>
  <c r="V73" i="4"/>
  <c r="W73" i="4"/>
  <c r="N74" i="4"/>
  <c r="O74" i="4"/>
  <c r="P74" i="4"/>
  <c r="Q74" i="4"/>
  <c r="R74" i="4"/>
  <c r="S74" i="4"/>
  <c r="T74" i="4"/>
  <c r="U74" i="4"/>
  <c r="V74" i="4"/>
  <c r="W74" i="4"/>
  <c r="N75" i="4"/>
  <c r="O75" i="4"/>
  <c r="P75" i="4"/>
  <c r="Q75" i="4"/>
  <c r="R75" i="4"/>
  <c r="S75" i="4"/>
  <c r="T75" i="4"/>
  <c r="U75" i="4"/>
  <c r="V75" i="4"/>
  <c r="W75" i="4"/>
  <c r="N76" i="4"/>
  <c r="O76" i="4"/>
  <c r="P76" i="4"/>
  <c r="Q76" i="4"/>
  <c r="R76" i="4"/>
  <c r="S76" i="4"/>
  <c r="T76" i="4"/>
  <c r="U76" i="4"/>
  <c r="V76" i="4"/>
  <c r="W76" i="4"/>
  <c r="N77" i="4"/>
  <c r="O77" i="4"/>
  <c r="P77" i="4"/>
  <c r="Q77" i="4"/>
  <c r="R77" i="4"/>
  <c r="S77" i="4"/>
  <c r="T77" i="4"/>
  <c r="U77" i="4"/>
  <c r="V77" i="4"/>
  <c r="W77" i="4"/>
  <c r="N78" i="4"/>
  <c r="O78" i="4"/>
  <c r="P78" i="4"/>
  <c r="Q78" i="4"/>
  <c r="R78" i="4"/>
  <c r="S78" i="4"/>
  <c r="T78" i="4"/>
  <c r="U78" i="4"/>
  <c r="V78" i="4"/>
  <c r="W78" i="4"/>
  <c r="N79" i="4"/>
  <c r="O79" i="4"/>
  <c r="P79" i="4"/>
  <c r="Q79" i="4"/>
  <c r="R79" i="4"/>
  <c r="S79" i="4"/>
  <c r="T79" i="4"/>
  <c r="U79" i="4"/>
  <c r="V79" i="4"/>
  <c r="W79" i="4"/>
  <c r="N80" i="4"/>
  <c r="O80" i="4"/>
  <c r="P80" i="4"/>
  <c r="Q80" i="4"/>
  <c r="R80" i="4"/>
  <c r="S80" i="4"/>
  <c r="T80" i="4"/>
  <c r="U80" i="4"/>
  <c r="V80" i="4"/>
  <c r="W80" i="4"/>
  <c r="N81" i="4"/>
  <c r="O81" i="4"/>
  <c r="P81" i="4"/>
  <c r="Q81" i="4"/>
  <c r="R81" i="4"/>
  <c r="S81" i="4"/>
  <c r="T81" i="4"/>
  <c r="U81" i="4"/>
  <c r="V81" i="4"/>
  <c r="W81" i="4"/>
  <c r="N82" i="4"/>
  <c r="O82" i="4"/>
  <c r="P82" i="4"/>
  <c r="Q82" i="4"/>
  <c r="R82" i="4"/>
  <c r="S82" i="4"/>
  <c r="T82" i="4"/>
  <c r="U82" i="4"/>
  <c r="V82" i="4"/>
  <c r="W82" i="4"/>
  <c r="N83" i="4"/>
  <c r="O83" i="4"/>
  <c r="P83" i="4"/>
  <c r="Q83" i="4"/>
  <c r="R83" i="4"/>
  <c r="S83" i="4"/>
  <c r="T83" i="4"/>
  <c r="U83" i="4"/>
  <c r="V83" i="4"/>
  <c r="W83" i="4"/>
  <c r="N84" i="4"/>
  <c r="O84" i="4"/>
  <c r="P84" i="4"/>
  <c r="Q84" i="4"/>
  <c r="R84" i="4"/>
  <c r="S84" i="4"/>
  <c r="T84" i="4"/>
  <c r="U84" i="4"/>
  <c r="V84" i="4"/>
  <c r="W84" i="4"/>
  <c r="N85" i="4"/>
  <c r="O85" i="4"/>
  <c r="P85" i="4"/>
  <c r="Q85" i="4"/>
  <c r="R85" i="4"/>
  <c r="S85" i="4"/>
  <c r="T85" i="4"/>
  <c r="U85" i="4"/>
  <c r="V85" i="4"/>
  <c r="W85" i="4"/>
  <c r="N86" i="4"/>
  <c r="O86" i="4"/>
  <c r="P86" i="4"/>
  <c r="Q86" i="4"/>
  <c r="R86" i="4"/>
  <c r="S86" i="4"/>
  <c r="T86" i="4"/>
  <c r="U86" i="4"/>
  <c r="V86" i="4"/>
  <c r="W86" i="4"/>
  <c r="N87" i="4"/>
  <c r="O87" i="4"/>
  <c r="P87" i="4"/>
  <c r="Q87" i="4"/>
  <c r="R87" i="4"/>
  <c r="S87" i="4"/>
  <c r="T87" i="4"/>
  <c r="U87" i="4"/>
  <c r="V87" i="4"/>
  <c r="W87" i="4"/>
  <c r="N88" i="4"/>
  <c r="O88" i="4"/>
  <c r="P88" i="4"/>
  <c r="Q88" i="4"/>
  <c r="R88" i="4"/>
  <c r="S88" i="4"/>
  <c r="T88" i="4"/>
  <c r="U88" i="4"/>
  <c r="V88" i="4"/>
  <c r="W88" i="4"/>
  <c r="N89" i="4"/>
  <c r="O89" i="4"/>
  <c r="P89" i="4"/>
  <c r="Q89" i="4"/>
  <c r="R89" i="4"/>
  <c r="S89" i="4"/>
  <c r="T89" i="4"/>
  <c r="U89" i="4"/>
  <c r="V89" i="4"/>
  <c r="W89" i="4"/>
  <c r="N90" i="4"/>
  <c r="O90" i="4"/>
  <c r="P90" i="4"/>
  <c r="Q90" i="4"/>
  <c r="R90" i="4"/>
  <c r="S90" i="4"/>
  <c r="T90" i="4"/>
  <c r="U90" i="4"/>
  <c r="V90" i="4"/>
  <c r="W90" i="4"/>
  <c r="N91" i="4"/>
  <c r="O91" i="4"/>
  <c r="P91" i="4"/>
  <c r="Q91" i="4"/>
  <c r="R91" i="4"/>
  <c r="S91" i="4"/>
  <c r="T91" i="4"/>
  <c r="U91" i="4"/>
  <c r="V91" i="4"/>
  <c r="W91" i="4"/>
  <c r="N92" i="4"/>
  <c r="O92" i="4"/>
  <c r="P92" i="4"/>
  <c r="Q92" i="4"/>
  <c r="R92" i="4"/>
  <c r="S92" i="4"/>
  <c r="T92" i="4"/>
  <c r="U92" i="4"/>
  <c r="V92" i="4"/>
  <c r="W92" i="4"/>
  <c r="N93" i="4"/>
  <c r="O93" i="4"/>
  <c r="P93" i="4"/>
  <c r="Q93" i="4"/>
  <c r="R93" i="4"/>
  <c r="S93" i="4"/>
  <c r="T93" i="4"/>
  <c r="U93" i="4"/>
  <c r="V93" i="4"/>
  <c r="W93" i="4"/>
  <c r="N94" i="4"/>
  <c r="O94" i="4"/>
  <c r="P94" i="4"/>
  <c r="Q94" i="4"/>
  <c r="R94" i="4"/>
  <c r="S94" i="4"/>
  <c r="T94" i="4"/>
  <c r="U94" i="4"/>
  <c r="V94" i="4"/>
  <c r="W94" i="4"/>
  <c r="N95" i="4"/>
  <c r="O95" i="4"/>
  <c r="P95" i="4"/>
  <c r="Q95" i="4"/>
  <c r="R95" i="4"/>
  <c r="S95" i="4"/>
  <c r="T95" i="4"/>
  <c r="U95" i="4"/>
  <c r="V95" i="4"/>
  <c r="W95" i="4"/>
  <c r="N96" i="4"/>
  <c r="O96" i="4"/>
  <c r="P96" i="4"/>
  <c r="Q96" i="4"/>
  <c r="R96" i="4"/>
  <c r="S96" i="4"/>
  <c r="T96" i="4"/>
  <c r="U96" i="4"/>
  <c r="V96" i="4"/>
  <c r="W96" i="4"/>
  <c r="N97" i="4"/>
  <c r="O97" i="4"/>
  <c r="P97" i="4"/>
  <c r="Q97" i="4"/>
  <c r="R97" i="4"/>
  <c r="S97" i="4"/>
  <c r="T97" i="4"/>
  <c r="U97" i="4"/>
  <c r="V97" i="4"/>
  <c r="W97" i="4"/>
  <c r="N98" i="4"/>
  <c r="O98" i="4"/>
  <c r="P98" i="4"/>
  <c r="Q98" i="4"/>
  <c r="R98" i="4"/>
  <c r="S98" i="4"/>
  <c r="T98" i="4"/>
  <c r="U98" i="4"/>
  <c r="V98" i="4"/>
  <c r="W98" i="4"/>
  <c r="N99" i="4"/>
  <c r="O99" i="4"/>
  <c r="P99" i="4"/>
  <c r="Q99" i="4"/>
  <c r="R99" i="4"/>
  <c r="S99" i="4"/>
  <c r="T99" i="4"/>
  <c r="U99" i="4"/>
  <c r="V99" i="4"/>
  <c r="W99" i="4"/>
  <c r="N100" i="4"/>
  <c r="O100" i="4"/>
  <c r="P100" i="4"/>
  <c r="Q100" i="4"/>
  <c r="R100" i="4"/>
  <c r="S100" i="4"/>
  <c r="T100" i="4"/>
  <c r="U100" i="4"/>
  <c r="V100" i="4"/>
  <c r="W100" i="4"/>
  <c r="N101" i="4"/>
  <c r="O101" i="4"/>
  <c r="P101" i="4"/>
  <c r="Q101" i="4"/>
  <c r="R101" i="4"/>
  <c r="S101" i="4"/>
  <c r="T101" i="4"/>
  <c r="U101" i="4"/>
  <c r="V101" i="4"/>
  <c r="W101" i="4"/>
  <c r="N102" i="4"/>
  <c r="O102" i="4"/>
  <c r="P102" i="4"/>
  <c r="Q102" i="4"/>
  <c r="R102" i="4"/>
  <c r="S102" i="4"/>
  <c r="T102" i="4"/>
  <c r="U102" i="4"/>
  <c r="V102" i="4"/>
  <c r="W102" i="4"/>
  <c r="N103" i="4"/>
  <c r="O103" i="4"/>
  <c r="P103" i="4"/>
  <c r="Q103" i="4"/>
  <c r="R103" i="4"/>
  <c r="S103" i="4"/>
  <c r="T103" i="4"/>
  <c r="U103" i="4"/>
  <c r="V103" i="4"/>
  <c r="W103" i="4"/>
  <c r="N104" i="4"/>
  <c r="O104" i="4"/>
  <c r="P104" i="4"/>
  <c r="Q104" i="4"/>
  <c r="R104" i="4"/>
  <c r="S104" i="4"/>
  <c r="T104" i="4"/>
  <c r="U104" i="4"/>
  <c r="V104" i="4"/>
  <c r="W104" i="4"/>
  <c r="N105" i="4"/>
  <c r="O105" i="4"/>
  <c r="P105" i="4"/>
  <c r="Q105" i="4"/>
  <c r="R105" i="4"/>
  <c r="S105" i="4"/>
  <c r="T105" i="4"/>
  <c r="U105" i="4"/>
  <c r="V105" i="4"/>
  <c r="W105" i="4"/>
  <c r="N106" i="4"/>
  <c r="O106" i="4"/>
  <c r="P106" i="4"/>
  <c r="Q106" i="4"/>
  <c r="R106" i="4"/>
  <c r="S106" i="4"/>
  <c r="T106" i="4"/>
  <c r="U106" i="4"/>
  <c r="V106" i="4"/>
  <c r="W106" i="4"/>
  <c r="N107" i="4"/>
  <c r="O107" i="4"/>
  <c r="P107" i="4"/>
  <c r="Q107" i="4"/>
  <c r="R107" i="4"/>
  <c r="S107" i="4"/>
  <c r="T107" i="4"/>
  <c r="U107" i="4"/>
  <c r="V107" i="4"/>
  <c r="W107" i="4"/>
  <c r="N108" i="4"/>
  <c r="O108" i="4"/>
  <c r="P108" i="4"/>
  <c r="Q108" i="4"/>
  <c r="R108" i="4"/>
  <c r="S108" i="4"/>
  <c r="T108" i="4"/>
  <c r="U108" i="4"/>
  <c r="V108" i="4"/>
  <c r="W108" i="4"/>
  <c r="N109" i="4"/>
  <c r="O109" i="4"/>
  <c r="P109" i="4"/>
  <c r="Q109" i="4"/>
  <c r="R109" i="4"/>
  <c r="S109" i="4"/>
  <c r="T109" i="4"/>
  <c r="U109" i="4"/>
  <c r="V109" i="4"/>
  <c r="W109" i="4"/>
  <c r="N110" i="4"/>
  <c r="O110" i="4"/>
  <c r="P110" i="4"/>
  <c r="Q110" i="4"/>
  <c r="R110" i="4"/>
  <c r="S110" i="4"/>
  <c r="T110" i="4"/>
  <c r="U110" i="4"/>
  <c r="V110" i="4"/>
  <c r="W110" i="4"/>
  <c r="N111" i="4"/>
  <c r="O111" i="4"/>
  <c r="P111" i="4"/>
  <c r="Q111" i="4"/>
  <c r="R111" i="4"/>
  <c r="S111" i="4"/>
  <c r="T111" i="4"/>
  <c r="U111" i="4"/>
  <c r="V111" i="4"/>
  <c r="W111" i="4"/>
  <c r="N112" i="4"/>
  <c r="O112" i="4"/>
  <c r="P112" i="4"/>
  <c r="Q112" i="4"/>
  <c r="R112" i="4"/>
  <c r="S112" i="4"/>
  <c r="T112" i="4"/>
  <c r="U112" i="4"/>
  <c r="V112" i="4"/>
  <c r="W112" i="4"/>
  <c r="N113" i="4"/>
  <c r="O113" i="4"/>
  <c r="P113" i="4"/>
  <c r="Q113" i="4"/>
  <c r="R113" i="4"/>
  <c r="S113" i="4"/>
  <c r="T113" i="4"/>
  <c r="U113" i="4"/>
  <c r="V113" i="4"/>
  <c r="W113" i="4"/>
  <c r="N114" i="4"/>
  <c r="O114" i="4"/>
  <c r="P114" i="4"/>
  <c r="Q114" i="4"/>
  <c r="R114" i="4"/>
  <c r="S114" i="4"/>
  <c r="T114" i="4"/>
  <c r="U114" i="4"/>
  <c r="V114" i="4"/>
  <c r="W114" i="4"/>
  <c r="N115" i="4"/>
  <c r="O115" i="4"/>
  <c r="P115" i="4"/>
  <c r="Q115" i="4"/>
  <c r="R115" i="4"/>
  <c r="S115" i="4"/>
  <c r="T115" i="4"/>
  <c r="U115" i="4"/>
  <c r="V115" i="4"/>
  <c r="W115" i="4"/>
  <c r="N116" i="4"/>
  <c r="O116" i="4"/>
  <c r="P116" i="4"/>
  <c r="Q116" i="4"/>
  <c r="R116" i="4"/>
  <c r="S116" i="4"/>
  <c r="T116" i="4"/>
  <c r="U116" i="4"/>
  <c r="V116" i="4"/>
  <c r="W116" i="4"/>
  <c r="N117" i="4"/>
  <c r="O117" i="4"/>
  <c r="P117" i="4"/>
  <c r="Q117" i="4"/>
  <c r="R117" i="4"/>
  <c r="S117" i="4"/>
  <c r="T117" i="4"/>
  <c r="U117" i="4"/>
  <c r="V117" i="4"/>
  <c r="W117" i="4"/>
  <c r="N118" i="4"/>
  <c r="O118" i="4"/>
  <c r="P118" i="4"/>
  <c r="Q118" i="4"/>
  <c r="R118" i="4"/>
  <c r="S118" i="4"/>
  <c r="T118" i="4"/>
  <c r="U118" i="4"/>
  <c r="V118" i="4"/>
  <c r="W118" i="4"/>
  <c r="N119" i="4"/>
  <c r="O119" i="4"/>
  <c r="P119" i="4"/>
  <c r="Q119" i="4"/>
  <c r="R119" i="4"/>
  <c r="S119" i="4"/>
  <c r="T119" i="4"/>
  <c r="U119" i="4"/>
  <c r="V119" i="4"/>
  <c r="W119" i="4"/>
  <c r="N120" i="4"/>
  <c r="O120" i="4"/>
  <c r="P120" i="4"/>
  <c r="Q120" i="4"/>
  <c r="R120" i="4"/>
  <c r="S120" i="4"/>
  <c r="T120" i="4"/>
  <c r="U120" i="4"/>
  <c r="V120" i="4"/>
  <c r="W120" i="4"/>
  <c r="N121" i="4"/>
  <c r="O121" i="4"/>
  <c r="P121" i="4"/>
  <c r="Q121" i="4"/>
  <c r="R121" i="4"/>
  <c r="S121" i="4"/>
  <c r="T121" i="4"/>
  <c r="U121" i="4"/>
  <c r="V121" i="4"/>
  <c r="W121" i="4"/>
  <c r="N122" i="4"/>
  <c r="O122" i="4"/>
  <c r="P122" i="4"/>
  <c r="Q122" i="4"/>
  <c r="R122" i="4"/>
  <c r="S122" i="4"/>
  <c r="T122" i="4"/>
  <c r="U122" i="4"/>
  <c r="V122" i="4"/>
  <c r="W122" i="4"/>
  <c r="N123" i="4"/>
  <c r="O123" i="4"/>
  <c r="P123" i="4"/>
  <c r="Q123" i="4"/>
  <c r="R123" i="4"/>
  <c r="S123" i="4"/>
  <c r="T123" i="4"/>
  <c r="U123" i="4"/>
  <c r="V123" i="4"/>
  <c r="W123" i="4"/>
  <c r="N124" i="4"/>
  <c r="O124" i="4"/>
  <c r="P124" i="4"/>
  <c r="Q124" i="4"/>
  <c r="R124" i="4"/>
  <c r="S124" i="4"/>
  <c r="T124" i="4"/>
  <c r="U124" i="4"/>
  <c r="V124" i="4"/>
  <c r="W124" i="4"/>
  <c r="N125" i="4"/>
  <c r="O125" i="4"/>
  <c r="P125" i="4"/>
  <c r="Q125" i="4"/>
  <c r="R125" i="4"/>
  <c r="S125" i="4"/>
  <c r="T125" i="4"/>
  <c r="U125" i="4"/>
  <c r="V125" i="4"/>
  <c r="W125" i="4"/>
  <c r="N126" i="4"/>
  <c r="O126" i="4"/>
  <c r="P126" i="4"/>
  <c r="Q126" i="4"/>
  <c r="R126" i="4"/>
  <c r="S126" i="4"/>
  <c r="T126" i="4"/>
  <c r="U126" i="4"/>
  <c r="V126" i="4"/>
  <c r="W126" i="4"/>
  <c r="N127" i="4"/>
  <c r="O127" i="4"/>
  <c r="P127" i="4"/>
  <c r="Q127" i="4"/>
  <c r="R127" i="4"/>
  <c r="S127" i="4"/>
  <c r="T127" i="4"/>
  <c r="U127" i="4"/>
  <c r="V127" i="4"/>
  <c r="W127" i="4"/>
  <c r="N128" i="4"/>
  <c r="O128" i="4"/>
  <c r="P128" i="4"/>
  <c r="Q128" i="4"/>
  <c r="R128" i="4"/>
  <c r="S128" i="4"/>
  <c r="T128" i="4"/>
  <c r="U128" i="4"/>
  <c r="V128" i="4"/>
  <c r="W128" i="4"/>
  <c r="N129" i="4"/>
  <c r="O129" i="4"/>
  <c r="P129" i="4"/>
  <c r="Q129" i="4"/>
  <c r="R129" i="4"/>
  <c r="S129" i="4"/>
  <c r="T129" i="4"/>
  <c r="U129" i="4"/>
  <c r="V129" i="4"/>
  <c r="W129" i="4"/>
  <c r="N130" i="4"/>
  <c r="O130" i="4"/>
  <c r="P130" i="4"/>
  <c r="Q130" i="4"/>
  <c r="R130" i="4"/>
  <c r="S130" i="4"/>
  <c r="T130" i="4"/>
  <c r="U130" i="4"/>
  <c r="V130" i="4"/>
  <c r="W130" i="4"/>
  <c r="N131" i="4"/>
  <c r="O131" i="4"/>
  <c r="P131" i="4"/>
  <c r="Q131" i="4"/>
  <c r="R131" i="4"/>
  <c r="S131" i="4"/>
  <c r="T131" i="4"/>
  <c r="U131" i="4"/>
  <c r="V131" i="4"/>
  <c r="W131" i="4"/>
  <c r="N132" i="4"/>
  <c r="O132" i="4"/>
  <c r="P132" i="4"/>
  <c r="Q132" i="4"/>
  <c r="R132" i="4"/>
  <c r="S132" i="4"/>
  <c r="T132" i="4"/>
  <c r="U132" i="4"/>
  <c r="V132" i="4"/>
  <c r="W132" i="4"/>
  <c r="N133" i="4"/>
  <c r="O133" i="4"/>
  <c r="P133" i="4"/>
  <c r="Q133" i="4"/>
  <c r="R133" i="4"/>
  <c r="S133" i="4"/>
  <c r="T133" i="4"/>
  <c r="U133" i="4"/>
  <c r="V133" i="4"/>
  <c r="W133" i="4"/>
  <c r="N134" i="4"/>
  <c r="O134" i="4"/>
  <c r="P134" i="4"/>
  <c r="Q134" i="4"/>
  <c r="R134" i="4"/>
  <c r="S134" i="4"/>
  <c r="T134" i="4"/>
  <c r="U134" i="4"/>
  <c r="V134" i="4"/>
  <c r="W134" i="4"/>
  <c r="N135" i="4"/>
  <c r="O135" i="4"/>
  <c r="P135" i="4"/>
  <c r="Q135" i="4"/>
  <c r="R135" i="4"/>
  <c r="S135" i="4"/>
  <c r="T135" i="4"/>
  <c r="U135" i="4"/>
  <c r="V135" i="4"/>
  <c r="W135" i="4"/>
  <c r="N136" i="4"/>
  <c r="O136" i="4"/>
  <c r="P136" i="4"/>
  <c r="Q136" i="4"/>
  <c r="R136" i="4"/>
  <c r="S136" i="4"/>
  <c r="T136" i="4"/>
  <c r="U136" i="4"/>
  <c r="V136" i="4"/>
  <c r="W136" i="4"/>
  <c r="N137" i="4"/>
  <c r="O137" i="4"/>
  <c r="P137" i="4"/>
  <c r="Q137" i="4"/>
  <c r="R137" i="4"/>
  <c r="S137" i="4"/>
  <c r="T137" i="4"/>
  <c r="U137" i="4"/>
  <c r="V137" i="4"/>
  <c r="W137" i="4"/>
  <c r="N138" i="4"/>
  <c r="O138" i="4"/>
  <c r="P138" i="4"/>
  <c r="Q138" i="4"/>
  <c r="R138" i="4"/>
  <c r="S138" i="4"/>
  <c r="T138" i="4"/>
  <c r="U138" i="4"/>
  <c r="V138" i="4"/>
  <c r="W138" i="4"/>
  <c r="N139" i="4"/>
  <c r="O139" i="4"/>
  <c r="P139" i="4"/>
  <c r="Q139" i="4"/>
  <c r="R139" i="4"/>
  <c r="S139" i="4"/>
  <c r="T139" i="4"/>
  <c r="U139" i="4"/>
  <c r="V139" i="4"/>
  <c r="W139" i="4"/>
  <c r="N140" i="4"/>
  <c r="O140" i="4"/>
  <c r="P140" i="4"/>
  <c r="Q140" i="4"/>
  <c r="R140" i="4"/>
  <c r="S140" i="4"/>
  <c r="T140" i="4"/>
  <c r="U140" i="4"/>
  <c r="V140" i="4"/>
  <c r="W140" i="4"/>
  <c r="N141" i="4"/>
  <c r="O141" i="4"/>
  <c r="P141" i="4"/>
  <c r="Q141" i="4"/>
  <c r="R141" i="4"/>
  <c r="S141" i="4"/>
  <c r="T141" i="4"/>
  <c r="U141" i="4"/>
  <c r="V141" i="4"/>
  <c r="W141" i="4"/>
  <c r="N142" i="4"/>
  <c r="O142" i="4"/>
  <c r="P142" i="4"/>
  <c r="Q142" i="4"/>
  <c r="R142" i="4"/>
  <c r="S142" i="4"/>
  <c r="T142" i="4"/>
  <c r="U142" i="4"/>
  <c r="V142" i="4"/>
  <c r="W142" i="4"/>
  <c r="N143" i="4"/>
  <c r="O143" i="4"/>
  <c r="P143" i="4"/>
  <c r="Q143" i="4"/>
  <c r="R143" i="4"/>
  <c r="S143" i="4"/>
  <c r="T143" i="4"/>
  <c r="U143" i="4"/>
  <c r="V143" i="4"/>
  <c r="W143" i="4"/>
  <c r="N144" i="4"/>
  <c r="O144" i="4"/>
  <c r="P144" i="4"/>
  <c r="Q144" i="4"/>
  <c r="R144" i="4"/>
  <c r="S144" i="4"/>
  <c r="T144" i="4"/>
  <c r="U144" i="4"/>
  <c r="V144" i="4"/>
  <c r="W144" i="4"/>
  <c r="N145" i="4"/>
  <c r="O145" i="4"/>
  <c r="P145" i="4"/>
  <c r="Q145" i="4"/>
  <c r="R145" i="4"/>
  <c r="S145" i="4"/>
  <c r="T145" i="4"/>
  <c r="U145" i="4"/>
  <c r="V145" i="4"/>
  <c r="W145" i="4"/>
  <c r="N146" i="4"/>
  <c r="O146" i="4"/>
  <c r="P146" i="4"/>
  <c r="Q146" i="4"/>
  <c r="R146" i="4"/>
  <c r="S146" i="4"/>
  <c r="T146" i="4"/>
  <c r="U146" i="4"/>
  <c r="V146" i="4"/>
  <c r="W146" i="4"/>
  <c r="N147" i="4"/>
  <c r="O147" i="4"/>
  <c r="P147" i="4"/>
  <c r="Q147" i="4"/>
  <c r="R147" i="4"/>
  <c r="S147" i="4"/>
  <c r="T147" i="4"/>
  <c r="U147" i="4"/>
  <c r="V147" i="4"/>
  <c r="W147" i="4"/>
  <c r="N148" i="4"/>
  <c r="O148" i="4"/>
  <c r="P148" i="4"/>
  <c r="Q148" i="4"/>
  <c r="R148" i="4"/>
  <c r="S148" i="4"/>
  <c r="T148" i="4"/>
  <c r="U148" i="4"/>
  <c r="V148" i="4"/>
  <c r="W148" i="4"/>
  <c r="N149" i="4"/>
  <c r="O149" i="4"/>
  <c r="P149" i="4"/>
  <c r="Q149" i="4"/>
  <c r="R149" i="4"/>
  <c r="S149" i="4"/>
  <c r="T149" i="4"/>
  <c r="U149" i="4"/>
  <c r="V149" i="4"/>
  <c r="W149" i="4"/>
  <c r="N150" i="4"/>
  <c r="O150" i="4"/>
  <c r="P150" i="4"/>
  <c r="Q150" i="4"/>
  <c r="R150" i="4"/>
  <c r="S150" i="4"/>
  <c r="T150" i="4"/>
  <c r="U150" i="4"/>
  <c r="V150" i="4"/>
  <c r="W150" i="4"/>
  <c r="N151" i="4"/>
  <c r="O151" i="4"/>
  <c r="P151" i="4"/>
  <c r="Q151" i="4"/>
  <c r="R151" i="4"/>
  <c r="S151" i="4"/>
  <c r="T151" i="4"/>
  <c r="U151" i="4"/>
  <c r="V151" i="4"/>
  <c r="W151" i="4"/>
  <c r="N152" i="4"/>
  <c r="O152" i="4"/>
  <c r="P152" i="4"/>
  <c r="Q152" i="4"/>
  <c r="R152" i="4"/>
  <c r="S152" i="4"/>
  <c r="T152" i="4"/>
  <c r="U152" i="4"/>
  <c r="V152" i="4"/>
  <c r="W152" i="4"/>
  <c r="N153" i="4"/>
  <c r="O153" i="4"/>
  <c r="P153" i="4"/>
  <c r="Q153" i="4"/>
  <c r="R153" i="4"/>
  <c r="S153" i="4"/>
  <c r="T153" i="4"/>
  <c r="U153" i="4"/>
  <c r="V153" i="4"/>
  <c r="W153" i="4"/>
  <c r="N154" i="4"/>
  <c r="O154" i="4"/>
  <c r="P154" i="4"/>
  <c r="Q154" i="4"/>
  <c r="R154" i="4"/>
  <c r="S154" i="4"/>
  <c r="T154" i="4"/>
  <c r="U154" i="4"/>
  <c r="V154" i="4"/>
  <c r="W154" i="4"/>
  <c r="N155" i="4"/>
  <c r="O155" i="4"/>
  <c r="P155" i="4"/>
  <c r="Q155" i="4"/>
  <c r="R155" i="4"/>
  <c r="S155" i="4"/>
  <c r="T155" i="4"/>
  <c r="U155" i="4"/>
  <c r="V155" i="4"/>
  <c r="W155" i="4"/>
  <c r="N156" i="4"/>
  <c r="O156" i="4"/>
  <c r="P156" i="4"/>
  <c r="Q156" i="4"/>
  <c r="R156" i="4"/>
  <c r="S156" i="4"/>
  <c r="T156" i="4"/>
  <c r="U156" i="4"/>
  <c r="V156" i="4"/>
  <c r="W156" i="4"/>
  <c r="N157" i="4"/>
  <c r="O157" i="4"/>
  <c r="P157" i="4"/>
  <c r="Q157" i="4"/>
  <c r="R157" i="4"/>
  <c r="S157" i="4"/>
  <c r="T157" i="4"/>
  <c r="U157" i="4"/>
  <c r="V157" i="4"/>
  <c r="W157" i="4"/>
  <c r="N158" i="4"/>
  <c r="O158" i="4"/>
  <c r="P158" i="4"/>
  <c r="Q158" i="4"/>
  <c r="R158" i="4"/>
  <c r="S158" i="4"/>
  <c r="T158" i="4"/>
  <c r="U158" i="4"/>
  <c r="V158" i="4"/>
  <c r="W158" i="4"/>
  <c r="N159" i="4"/>
  <c r="O159" i="4"/>
  <c r="P159" i="4"/>
  <c r="Q159" i="4"/>
  <c r="R159" i="4"/>
  <c r="S159" i="4"/>
  <c r="T159" i="4"/>
  <c r="U159" i="4"/>
  <c r="V159" i="4"/>
  <c r="W159" i="4"/>
  <c r="N160" i="4"/>
  <c r="O160" i="4"/>
  <c r="P160" i="4"/>
  <c r="Q160" i="4"/>
  <c r="R160" i="4"/>
  <c r="S160" i="4"/>
  <c r="T160" i="4"/>
  <c r="U160" i="4"/>
  <c r="V160" i="4"/>
  <c r="W160" i="4"/>
  <c r="N161" i="4"/>
  <c r="O161" i="4"/>
  <c r="P161" i="4"/>
  <c r="Q161" i="4"/>
  <c r="R161" i="4"/>
  <c r="S161" i="4"/>
  <c r="T161" i="4"/>
  <c r="U161" i="4"/>
  <c r="V161" i="4"/>
  <c r="W161" i="4"/>
  <c r="N162" i="4"/>
  <c r="O162" i="4"/>
  <c r="P162" i="4"/>
  <c r="Q162" i="4"/>
  <c r="R162" i="4"/>
  <c r="S162" i="4"/>
  <c r="T162" i="4"/>
  <c r="U162" i="4"/>
  <c r="V162" i="4"/>
  <c r="W162" i="4"/>
  <c r="N163" i="4"/>
  <c r="O163" i="4"/>
  <c r="P163" i="4"/>
  <c r="Q163" i="4"/>
  <c r="R163" i="4"/>
  <c r="S163" i="4"/>
  <c r="T163" i="4"/>
  <c r="U163" i="4"/>
  <c r="V163" i="4"/>
  <c r="W163" i="4"/>
  <c r="N164" i="4"/>
  <c r="O164" i="4"/>
  <c r="P164" i="4"/>
  <c r="Q164" i="4"/>
  <c r="R164" i="4"/>
  <c r="S164" i="4"/>
  <c r="T164" i="4"/>
  <c r="U164" i="4"/>
  <c r="V164" i="4"/>
  <c r="W164" i="4"/>
  <c r="N165" i="4"/>
  <c r="O165" i="4"/>
  <c r="P165" i="4"/>
  <c r="Q165" i="4"/>
  <c r="R165" i="4"/>
  <c r="S165" i="4"/>
  <c r="T165" i="4"/>
  <c r="U165" i="4"/>
  <c r="V165" i="4"/>
  <c r="W165" i="4"/>
  <c r="N166" i="4"/>
  <c r="O166" i="4"/>
  <c r="P166" i="4"/>
  <c r="Q166" i="4"/>
  <c r="R166" i="4"/>
  <c r="S166" i="4"/>
  <c r="T166" i="4"/>
  <c r="U166" i="4"/>
  <c r="V166" i="4"/>
  <c r="W166" i="4"/>
  <c r="N167" i="4"/>
  <c r="O167" i="4"/>
  <c r="P167" i="4"/>
  <c r="Q167" i="4"/>
  <c r="R167" i="4"/>
  <c r="S167" i="4"/>
  <c r="T167" i="4"/>
  <c r="U167" i="4"/>
  <c r="V167" i="4"/>
  <c r="W167" i="4"/>
  <c r="N168" i="4"/>
  <c r="O168" i="4"/>
  <c r="P168" i="4"/>
  <c r="Q168" i="4"/>
  <c r="R168" i="4"/>
  <c r="S168" i="4"/>
  <c r="T168" i="4"/>
  <c r="U168" i="4"/>
  <c r="V168" i="4"/>
  <c r="W168" i="4"/>
  <c r="N169" i="4"/>
  <c r="O169" i="4"/>
  <c r="P169" i="4"/>
  <c r="Q169" i="4"/>
  <c r="R169" i="4"/>
  <c r="S169" i="4"/>
  <c r="T169" i="4"/>
  <c r="U169" i="4"/>
  <c r="V169" i="4"/>
  <c r="W169" i="4"/>
  <c r="N170" i="4"/>
  <c r="O170" i="4"/>
  <c r="P170" i="4"/>
  <c r="Q170" i="4"/>
  <c r="R170" i="4"/>
  <c r="S170" i="4"/>
  <c r="T170" i="4"/>
  <c r="U170" i="4"/>
  <c r="V170" i="4"/>
  <c r="W170" i="4"/>
  <c r="N171" i="4"/>
  <c r="O171" i="4"/>
  <c r="P171" i="4"/>
  <c r="Q171" i="4"/>
  <c r="R171" i="4"/>
  <c r="S171" i="4"/>
  <c r="T171" i="4"/>
  <c r="U171" i="4"/>
  <c r="V171" i="4"/>
  <c r="W171" i="4"/>
  <c r="N172" i="4"/>
  <c r="O172" i="4"/>
  <c r="P172" i="4"/>
  <c r="Q172" i="4"/>
  <c r="R172" i="4"/>
  <c r="S172" i="4"/>
  <c r="T172" i="4"/>
  <c r="U172" i="4"/>
  <c r="V172" i="4"/>
  <c r="W172" i="4"/>
  <c r="N173" i="4"/>
  <c r="O173" i="4"/>
  <c r="P173" i="4"/>
  <c r="Q173" i="4"/>
  <c r="R173" i="4"/>
  <c r="S173" i="4"/>
  <c r="T173" i="4"/>
  <c r="U173" i="4"/>
  <c r="V173" i="4"/>
  <c r="W173" i="4"/>
  <c r="N174" i="4"/>
  <c r="O174" i="4"/>
  <c r="P174" i="4"/>
  <c r="Q174" i="4"/>
  <c r="R174" i="4"/>
  <c r="S174" i="4"/>
  <c r="T174" i="4"/>
  <c r="U174" i="4"/>
  <c r="V174" i="4"/>
  <c r="W174" i="4"/>
  <c r="N175" i="4"/>
  <c r="O175" i="4"/>
  <c r="P175" i="4"/>
  <c r="Q175" i="4"/>
  <c r="R175" i="4"/>
  <c r="S175" i="4"/>
  <c r="T175" i="4"/>
  <c r="U175" i="4"/>
  <c r="V175" i="4"/>
  <c r="W175" i="4"/>
  <c r="N176" i="4"/>
  <c r="O176" i="4"/>
  <c r="P176" i="4"/>
  <c r="Q176" i="4"/>
  <c r="R176" i="4"/>
  <c r="S176" i="4"/>
  <c r="T176" i="4"/>
  <c r="U176" i="4"/>
  <c r="V176" i="4"/>
  <c r="W176" i="4"/>
  <c r="N177" i="4"/>
  <c r="O177" i="4"/>
  <c r="P177" i="4"/>
  <c r="Q177" i="4"/>
  <c r="R177" i="4"/>
  <c r="S177" i="4"/>
  <c r="T177" i="4"/>
  <c r="U177" i="4"/>
  <c r="V177" i="4"/>
  <c r="W177" i="4"/>
  <c r="N178" i="4"/>
  <c r="O178" i="4"/>
  <c r="P178" i="4"/>
  <c r="Q178" i="4"/>
  <c r="R178" i="4"/>
  <c r="S178" i="4"/>
  <c r="T178" i="4"/>
  <c r="U178" i="4"/>
  <c r="V178" i="4"/>
  <c r="W178" i="4"/>
  <c r="N179" i="4"/>
  <c r="O179" i="4"/>
  <c r="P179" i="4"/>
  <c r="Q179" i="4"/>
  <c r="R179" i="4"/>
  <c r="S179" i="4"/>
  <c r="T179" i="4"/>
  <c r="U179" i="4"/>
  <c r="V179" i="4"/>
  <c r="W179" i="4"/>
  <c r="N180" i="4"/>
  <c r="O180" i="4"/>
  <c r="P180" i="4"/>
  <c r="Q180" i="4"/>
  <c r="R180" i="4"/>
  <c r="S180" i="4"/>
  <c r="T180" i="4"/>
  <c r="U180" i="4"/>
  <c r="V180" i="4"/>
  <c r="W180" i="4"/>
  <c r="N181" i="4"/>
  <c r="O181" i="4"/>
  <c r="P181" i="4"/>
  <c r="Q181" i="4"/>
  <c r="R181" i="4"/>
  <c r="S181" i="4"/>
  <c r="T181" i="4"/>
  <c r="U181" i="4"/>
  <c r="V181" i="4"/>
  <c r="W181" i="4"/>
  <c r="N182" i="4"/>
  <c r="O182" i="4"/>
  <c r="P182" i="4"/>
  <c r="Q182" i="4"/>
  <c r="R182" i="4"/>
  <c r="S182" i="4"/>
  <c r="T182" i="4"/>
  <c r="U182" i="4"/>
  <c r="V182" i="4"/>
  <c r="W182" i="4"/>
  <c r="N183" i="4"/>
  <c r="O183" i="4"/>
  <c r="P183" i="4"/>
  <c r="Q183" i="4"/>
  <c r="R183" i="4"/>
  <c r="S183" i="4"/>
  <c r="T183" i="4"/>
  <c r="U183" i="4"/>
  <c r="V183" i="4"/>
  <c r="W183" i="4"/>
  <c r="N184" i="4"/>
  <c r="O184" i="4"/>
  <c r="P184" i="4"/>
  <c r="Q184" i="4"/>
  <c r="R184" i="4"/>
  <c r="S184" i="4"/>
  <c r="T184" i="4"/>
  <c r="U184" i="4"/>
  <c r="V184" i="4"/>
  <c r="W184" i="4"/>
  <c r="N185" i="4"/>
  <c r="O185" i="4"/>
  <c r="P185" i="4"/>
  <c r="Q185" i="4"/>
  <c r="R185" i="4"/>
  <c r="S185" i="4"/>
  <c r="T185" i="4"/>
  <c r="U185" i="4"/>
  <c r="V185" i="4"/>
  <c r="W185" i="4"/>
  <c r="N186" i="4"/>
  <c r="O186" i="4"/>
  <c r="P186" i="4"/>
  <c r="Q186" i="4"/>
  <c r="R186" i="4"/>
  <c r="S186" i="4"/>
  <c r="T186" i="4"/>
  <c r="U186" i="4"/>
  <c r="V186" i="4"/>
  <c r="W186" i="4"/>
  <c r="N187" i="4"/>
  <c r="O187" i="4"/>
  <c r="P187" i="4"/>
  <c r="Q187" i="4"/>
  <c r="R187" i="4"/>
  <c r="S187" i="4"/>
  <c r="T187" i="4"/>
  <c r="U187" i="4"/>
  <c r="V187" i="4"/>
  <c r="W187" i="4"/>
  <c r="N188" i="4"/>
  <c r="O188" i="4"/>
  <c r="P188" i="4"/>
  <c r="Q188" i="4"/>
  <c r="R188" i="4"/>
  <c r="S188" i="4"/>
  <c r="T188" i="4"/>
  <c r="U188" i="4"/>
  <c r="V188" i="4"/>
  <c r="W188" i="4"/>
  <c r="N189" i="4"/>
  <c r="O189" i="4"/>
  <c r="P189" i="4"/>
  <c r="Q189" i="4"/>
  <c r="R189" i="4"/>
  <c r="S189" i="4"/>
  <c r="T189" i="4"/>
  <c r="U189" i="4"/>
  <c r="V189" i="4"/>
  <c r="W189" i="4"/>
  <c r="N190" i="4"/>
  <c r="O190" i="4"/>
  <c r="P190" i="4"/>
  <c r="Q190" i="4"/>
  <c r="R190" i="4"/>
  <c r="S190" i="4"/>
  <c r="T190" i="4"/>
  <c r="U190" i="4"/>
  <c r="V190" i="4"/>
  <c r="W190" i="4"/>
  <c r="N191" i="4"/>
  <c r="O191" i="4"/>
  <c r="P191" i="4"/>
  <c r="Q191" i="4"/>
  <c r="R191" i="4"/>
  <c r="S191" i="4"/>
  <c r="T191" i="4"/>
  <c r="U191" i="4"/>
  <c r="V191" i="4"/>
  <c r="W191" i="4"/>
  <c r="N192" i="4"/>
  <c r="O192" i="4"/>
  <c r="P192" i="4"/>
  <c r="Q192" i="4"/>
  <c r="R192" i="4"/>
  <c r="S192" i="4"/>
  <c r="T192" i="4"/>
  <c r="U192" i="4"/>
  <c r="V192" i="4"/>
  <c r="W192" i="4"/>
  <c r="N193" i="4"/>
  <c r="O193" i="4"/>
  <c r="P193" i="4"/>
  <c r="Q193" i="4"/>
  <c r="R193" i="4"/>
  <c r="S193" i="4"/>
  <c r="T193" i="4"/>
  <c r="U193" i="4"/>
  <c r="V193" i="4"/>
  <c r="W193" i="4"/>
  <c r="N194" i="4"/>
  <c r="O194" i="4"/>
  <c r="P194" i="4"/>
  <c r="Q194" i="4"/>
  <c r="R194" i="4"/>
  <c r="S194" i="4"/>
  <c r="T194" i="4"/>
  <c r="U194" i="4"/>
  <c r="V194" i="4"/>
  <c r="W194" i="4"/>
  <c r="N195" i="4"/>
  <c r="O195" i="4"/>
  <c r="P195" i="4"/>
  <c r="Q195" i="4"/>
  <c r="R195" i="4"/>
  <c r="S195" i="4"/>
  <c r="T195" i="4"/>
  <c r="U195" i="4"/>
  <c r="V195" i="4"/>
  <c r="W195" i="4"/>
  <c r="N196" i="4"/>
  <c r="O196" i="4"/>
  <c r="P196" i="4"/>
  <c r="Q196" i="4"/>
  <c r="R196" i="4"/>
  <c r="S196" i="4"/>
  <c r="T196" i="4"/>
  <c r="U196" i="4"/>
  <c r="V196" i="4"/>
  <c r="W196" i="4"/>
  <c r="N197" i="4"/>
  <c r="O197" i="4"/>
  <c r="P197" i="4"/>
  <c r="Q197" i="4"/>
  <c r="R197" i="4"/>
  <c r="S197" i="4"/>
  <c r="T197" i="4"/>
  <c r="U197" i="4"/>
  <c r="V197" i="4"/>
  <c r="W197" i="4"/>
  <c r="N198" i="4"/>
  <c r="O198" i="4"/>
  <c r="P198" i="4"/>
  <c r="Q198" i="4"/>
  <c r="R198" i="4"/>
  <c r="S198" i="4"/>
  <c r="T198" i="4"/>
  <c r="U198" i="4"/>
  <c r="V198" i="4"/>
  <c r="W198" i="4"/>
  <c r="N199" i="4"/>
  <c r="O199" i="4"/>
  <c r="P199" i="4"/>
  <c r="Q199" i="4"/>
  <c r="R199" i="4"/>
  <c r="S199" i="4"/>
  <c r="T199" i="4"/>
  <c r="U199" i="4"/>
  <c r="V199" i="4"/>
  <c r="W199" i="4"/>
  <c r="N200" i="4"/>
  <c r="O200" i="4"/>
  <c r="P200" i="4"/>
  <c r="Q200" i="4"/>
  <c r="R200" i="4"/>
  <c r="S200" i="4"/>
  <c r="T200" i="4"/>
  <c r="U200" i="4"/>
  <c r="V200" i="4"/>
  <c r="W200" i="4"/>
  <c r="N201" i="4"/>
  <c r="O201" i="4"/>
  <c r="P201" i="4"/>
  <c r="Q201" i="4"/>
  <c r="R201" i="4"/>
  <c r="S201" i="4"/>
  <c r="T201" i="4"/>
  <c r="U201" i="4"/>
  <c r="V201" i="4"/>
  <c r="W201" i="4"/>
  <c r="N202" i="4"/>
  <c r="O202" i="4"/>
  <c r="P202" i="4"/>
  <c r="Q202" i="4"/>
  <c r="R202" i="4"/>
  <c r="S202" i="4"/>
  <c r="T202" i="4"/>
  <c r="U202" i="4"/>
  <c r="V202" i="4"/>
  <c r="W202" i="4"/>
  <c r="N203" i="4"/>
  <c r="O203" i="4"/>
  <c r="P203" i="4"/>
  <c r="Q203" i="4"/>
  <c r="R203" i="4"/>
  <c r="S203" i="4"/>
  <c r="T203" i="4"/>
  <c r="U203" i="4"/>
  <c r="V203" i="4"/>
  <c r="W203" i="4"/>
  <c r="N204" i="4"/>
  <c r="O204" i="4"/>
  <c r="P204" i="4"/>
  <c r="Q204" i="4"/>
  <c r="R204" i="4"/>
  <c r="S204" i="4"/>
  <c r="T204" i="4"/>
  <c r="U204" i="4"/>
  <c r="V204" i="4"/>
  <c r="W204" i="4"/>
  <c r="N205" i="4"/>
  <c r="O205" i="4"/>
  <c r="P205" i="4"/>
  <c r="Q205" i="4"/>
  <c r="R205" i="4"/>
  <c r="S205" i="4"/>
  <c r="T205" i="4"/>
  <c r="U205" i="4"/>
  <c r="V205" i="4"/>
  <c r="W205" i="4"/>
  <c r="N206" i="4"/>
  <c r="O206" i="4"/>
  <c r="P206" i="4"/>
  <c r="Q206" i="4"/>
  <c r="R206" i="4"/>
  <c r="S206" i="4"/>
  <c r="T206" i="4"/>
  <c r="U206" i="4"/>
  <c r="V206" i="4"/>
  <c r="W206" i="4"/>
  <c r="N207" i="4"/>
  <c r="O207" i="4"/>
  <c r="P207" i="4"/>
  <c r="Q207" i="4"/>
  <c r="R207" i="4"/>
  <c r="S207" i="4"/>
  <c r="T207" i="4"/>
  <c r="U207" i="4"/>
  <c r="V207" i="4"/>
  <c r="W207" i="4"/>
  <c r="N208" i="4"/>
  <c r="O208" i="4"/>
  <c r="P208" i="4"/>
  <c r="Q208" i="4"/>
  <c r="R208" i="4"/>
  <c r="S208" i="4"/>
  <c r="T208" i="4"/>
  <c r="U208" i="4"/>
  <c r="V208" i="4"/>
  <c r="W208" i="4"/>
  <c r="N209" i="4"/>
  <c r="O209" i="4"/>
  <c r="P209" i="4"/>
  <c r="Q209" i="4"/>
  <c r="R209" i="4"/>
  <c r="S209" i="4"/>
  <c r="T209" i="4"/>
  <c r="U209" i="4"/>
  <c r="V209" i="4"/>
  <c r="W209" i="4"/>
  <c r="N210" i="4"/>
  <c r="O210" i="4"/>
  <c r="P210" i="4"/>
  <c r="Q210" i="4"/>
  <c r="R210" i="4"/>
  <c r="S210" i="4"/>
  <c r="T210" i="4"/>
  <c r="U210" i="4"/>
  <c r="V210" i="4"/>
  <c r="W210" i="4"/>
  <c r="N211" i="4"/>
  <c r="O211" i="4"/>
  <c r="P211" i="4"/>
  <c r="Q211" i="4"/>
  <c r="R211" i="4"/>
  <c r="S211" i="4"/>
  <c r="T211" i="4"/>
  <c r="U211" i="4"/>
  <c r="V211" i="4"/>
  <c r="W211" i="4"/>
  <c r="N212" i="4"/>
  <c r="O212" i="4"/>
  <c r="P212" i="4"/>
  <c r="Q212" i="4"/>
  <c r="R212" i="4"/>
  <c r="S212" i="4"/>
  <c r="T212" i="4"/>
  <c r="U212" i="4"/>
  <c r="V212" i="4"/>
  <c r="W212" i="4"/>
  <c r="N213" i="4"/>
  <c r="O213" i="4"/>
  <c r="P213" i="4"/>
  <c r="Q213" i="4"/>
  <c r="R213" i="4"/>
  <c r="S213" i="4"/>
  <c r="T213" i="4"/>
  <c r="U213" i="4"/>
  <c r="V213" i="4"/>
  <c r="W213" i="4"/>
  <c r="N214" i="4"/>
  <c r="O214" i="4"/>
  <c r="P214" i="4"/>
  <c r="Q214" i="4"/>
  <c r="R214" i="4"/>
  <c r="S214" i="4"/>
  <c r="T214" i="4"/>
  <c r="U214" i="4"/>
  <c r="V214" i="4"/>
  <c r="W214" i="4"/>
  <c r="N215" i="4"/>
  <c r="O215" i="4"/>
  <c r="P215" i="4"/>
  <c r="Q215" i="4"/>
  <c r="R215" i="4"/>
  <c r="S215" i="4"/>
  <c r="T215" i="4"/>
  <c r="U215" i="4"/>
  <c r="V215" i="4"/>
  <c r="W215" i="4"/>
  <c r="N216" i="4"/>
  <c r="O216" i="4"/>
  <c r="P216" i="4"/>
  <c r="Q216" i="4"/>
  <c r="R216" i="4"/>
  <c r="S216" i="4"/>
  <c r="T216" i="4"/>
  <c r="U216" i="4"/>
  <c r="V216" i="4"/>
  <c r="W216" i="4"/>
  <c r="N217" i="4"/>
  <c r="O217" i="4"/>
  <c r="P217" i="4"/>
  <c r="Q217" i="4"/>
  <c r="R217" i="4"/>
  <c r="S217" i="4"/>
  <c r="T217" i="4"/>
  <c r="U217" i="4"/>
  <c r="V217" i="4"/>
  <c r="W217" i="4"/>
  <c r="N218" i="4"/>
  <c r="O218" i="4"/>
  <c r="P218" i="4"/>
  <c r="Q218" i="4"/>
  <c r="R218" i="4"/>
  <c r="S218" i="4"/>
  <c r="T218" i="4"/>
  <c r="U218" i="4"/>
  <c r="V218" i="4"/>
  <c r="W218" i="4"/>
  <c r="N219" i="4"/>
  <c r="O219" i="4"/>
  <c r="P219" i="4"/>
  <c r="Q219" i="4"/>
  <c r="R219" i="4"/>
  <c r="S219" i="4"/>
  <c r="T219" i="4"/>
  <c r="U219" i="4"/>
  <c r="V219" i="4"/>
  <c r="W219" i="4"/>
  <c r="N220" i="4"/>
  <c r="O220" i="4"/>
  <c r="P220" i="4"/>
  <c r="Q220" i="4"/>
  <c r="R220" i="4"/>
  <c r="S220" i="4"/>
  <c r="T220" i="4"/>
  <c r="U220" i="4"/>
  <c r="V220" i="4"/>
  <c r="W220" i="4"/>
  <c r="N221" i="4"/>
  <c r="O221" i="4"/>
  <c r="P221" i="4"/>
  <c r="Q221" i="4"/>
  <c r="R221" i="4"/>
  <c r="S221" i="4"/>
  <c r="T221" i="4"/>
  <c r="U221" i="4"/>
  <c r="V221" i="4"/>
  <c r="W221" i="4"/>
  <c r="N222" i="4"/>
  <c r="O222" i="4"/>
  <c r="P222" i="4"/>
  <c r="Q222" i="4"/>
  <c r="R222" i="4"/>
  <c r="S222" i="4"/>
  <c r="T222" i="4"/>
  <c r="U222" i="4"/>
  <c r="V222" i="4"/>
  <c r="W222" i="4"/>
  <c r="N223" i="4"/>
  <c r="O223" i="4"/>
  <c r="P223" i="4"/>
  <c r="Q223" i="4"/>
  <c r="R223" i="4"/>
  <c r="S223" i="4"/>
  <c r="T223" i="4"/>
  <c r="U223" i="4"/>
  <c r="V223" i="4"/>
  <c r="W223" i="4"/>
  <c r="N224" i="4"/>
  <c r="O224" i="4"/>
  <c r="P224" i="4"/>
  <c r="Q224" i="4"/>
  <c r="R224" i="4"/>
  <c r="S224" i="4"/>
  <c r="T224" i="4"/>
  <c r="U224" i="4"/>
  <c r="V224" i="4"/>
  <c r="W224" i="4"/>
  <c r="N225" i="4"/>
  <c r="O225" i="4"/>
  <c r="P225" i="4"/>
  <c r="Q225" i="4"/>
  <c r="R225" i="4"/>
  <c r="S225" i="4"/>
  <c r="T225" i="4"/>
  <c r="U225" i="4"/>
  <c r="V225" i="4"/>
  <c r="W225" i="4"/>
  <c r="N226" i="4"/>
  <c r="O226" i="4"/>
  <c r="P226" i="4"/>
  <c r="Q226" i="4"/>
  <c r="R226" i="4"/>
  <c r="S226" i="4"/>
  <c r="T226" i="4"/>
  <c r="U226" i="4"/>
  <c r="V226" i="4"/>
  <c r="W226" i="4"/>
  <c r="N227" i="4"/>
  <c r="O227" i="4"/>
  <c r="P227" i="4"/>
  <c r="Q227" i="4"/>
  <c r="R227" i="4"/>
  <c r="S227" i="4"/>
  <c r="T227" i="4"/>
  <c r="U227" i="4"/>
  <c r="V227" i="4"/>
  <c r="W227" i="4"/>
  <c r="N228" i="4"/>
  <c r="O228" i="4"/>
  <c r="P228" i="4"/>
  <c r="Q228" i="4"/>
  <c r="R228" i="4"/>
  <c r="S228" i="4"/>
  <c r="T228" i="4"/>
  <c r="U228" i="4"/>
  <c r="V228" i="4"/>
  <c r="W228" i="4"/>
  <c r="N229" i="4"/>
  <c r="O229" i="4"/>
  <c r="P229" i="4"/>
  <c r="Q229" i="4"/>
  <c r="R229" i="4"/>
  <c r="S229" i="4"/>
  <c r="T229" i="4"/>
  <c r="U229" i="4"/>
  <c r="V229" i="4"/>
  <c r="W229" i="4"/>
  <c r="N230" i="4"/>
  <c r="O230" i="4"/>
  <c r="P230" i="4"/>
  <c r="Q230" i="4"/>
  <c r="R230" i="4"/>
  <c r="S230" i="4"/>
  <c r="T230" i="4"/>
  <c r="U230" i="4"/>
  <c r="V230" i="4"/>
  <c r="W230" i="4"/>
  <c r="N231" i="4"/>
  <c r="O231" i="4"/>
  <c r="P231" i="4"/>
  <c r="Q231" i="4"/>
  <c r="R231" i="4"/>
  <c r="S231" i="4"/>
  <c r="T231" i="4"/>
  <c r="U231" i="4"/>
  <c r="V231" i="4"/>
  <c r="W231" i="4"/>
  <c r="N232" i="4"/>
  <c r="O232" i="4"/>
  <c r="P232" i="4"/>
  <c r="Q232" i="4"/>
  <c r="R232" i="4"/>
  <c r="S232" i="4"/>
  <c r="T232" i="4"/>
  <c r="U232" i="4"/>
  <c r="V232" i="4"/>
  <c r="W232" i="4"/>
  <c r="N233" i="4"/>
  <c r="O233" i="4"/>
  <c r="P233" i="4"/>
  <c r="Q233" i="4"/>
  <c r="R233" i="4"/>
  <c r="S233" i="4"/>
  <c r="T233" i="4"/>
  <c r="U233" i="4"/>
  <c r="V233" i="4"/>
  <c r="W233" i="4"/>
  <c r="N234" i="4"/>
  <c r="O234" i="4"/>
  <c r="P234" i="4"/>
  <c r="Q234" i="4"/>
  <c r="R234" i="4"/>
  <c r="S234" i="4"/>
  <c r="T234" i="4"/>
  <c r="U234" i="4"/>
  <c r="V234" i="4"/>
  <c r="W234" i="4"/>
  <c r="N235" i="4"/>
  <c r="O235" i="4"/>
  <c r="P235" i="4"/>
  <c r="Q235" i="4"/>
  <c r="R235" i="4"/>
  <c r="S235" i="4"/>
  <c r="T235" i="4"/>
  <c r="U235" i="4"/>
  <c r="V235" i="4"/>
  <c r="W235" i="4"/>
  <c r="N236" i="4"/>
  <c r="O236" i="4"/>
  <c r="P236" i="4"/>
  <c r="Q236" i="4"/>
  <c r="R236" i="4"/>
  <c r="S236" i="4"/>
  <c r="T236" i="4"/>
  <c r="U236" i="4"/>
  <c r="V236" i="4"/>
  <c r="W236" i="4"/>
  <c r="N237" i="4"/>
  <c r="O237" i="4"/>
  <c r="P237" i="4"/>
  <c r="Q237" i="4"/>
  <c r="R237" i="4"/>
  <c r="S237" i="4"/>
  <c r="T237" i="4"/>
  <c r="U237" i="4"/>
  <c r="V237" i="4"/>
  <c r="W237" i="4"/>
  <c r="N238" i="4"/>
  <c r="O238" i="4"/>
  <c r="P238" i="4"/>
  <c r="Q238" i="4"/>
  <c r="R238" i="4"/>
  <c r="S238" i="4"/>
  <c r="T238" i="4"/>
  <c r="U238" i="4"/>
  <c r="V238" i="4"/>
  <c r="W238" i="4"/>
  <c r="N239" i="4"/>
  <c r="O239" i="4"/>
  <c r="P239" i="4"/>
  <c r="Q239" i="4"/>
  <c r="R239" i="4"/>
  <c r="S239" i="4"/>
  <c r="T239" i="4"/>
  <c r="U239" i="4"/>
  <c r="V239" i="4"/>
  <c r="W239" i="4"/>
  <c r="N240" i="4"/>
  <c r="O240" i="4"/>
  <c r="P240" i="4"/>
  <c r="Q240" i="4"/>
  <c r="R240" i="4"/>
  <c r="S240" i="4"/>
  <c r="T240" i="4"/>
  <c r="U240" i="4"/>
  <c r="V240" i="4"/>
  <c r="W240" i="4"/>
  <c r="N241" i="4"/>
  <c r="O241" i="4"/>
  <c r="P241" i="4"/>
  <c r="Q241" i="4"/>
  <c r="R241" i="4"/>
  <c r="S241" i="4"/>
  <c r="T241" i="4"/>
  <c r="U241" i="4"/>
  <c r="V241" i="4"/>
  <c r="W241" i="4"/>
  <c r="N242" i="4"/>
  <c r="O242" i="4"/>
  <c r="P242" i="4"/>
  <c r="Q242" i="4"/>
  <c r="R242" i="4"/>
  <c r="S242" i="4"/>
  <c r="T242" i="4"/>
  <c r="U242" i="4"/>
  <c r="V242" i="4"/>
  <c r="W242" i="4"/>
  <c r="N243" i="4"/>
  <c r="O243" i="4"/>
  <c r="P243" i="4"/>
  <c r="Q243" i="4"/>
  <c r="R243" i="4"/>
  <c r="S243" i="4"/>
  <c r="T243" i="4"/>
  <c r="U243" i="4"/>
  <c r="V243" i="4"/>
  <c r="W243" i="4"/>
  <c r="N244" i="4"/>
  <c r="O244" i="4"/>
  <c r="P244" i="4"/>
  <c r="Q244" i="4"/>
  <c r="R244" i="4"/>
  <c r="S244" i="4"/>
  <c r="T244" i="4"/>
  <c r="U244" i="4"/>
  <c r="V244" i="4"/>
  <c r="W244" i="4"/>
  <c r="N245" i="4"/>
  <c r="O245" i="4"/>
  <c r="P245" i="4"/>
  <c r="Q245" i="4"/>
  <c r="R245" i="4"/>
  <c r="S245" i="4"/>
  <c r="T245" i="4"/>
  <c r="U245" i="4"/>
  <c r="V245" i="4"/>
  <c r="W245" i="4"/>
  <c r="N246" i="4"/>
  <c r="O246" i="4"/>
  <c r="P246" i="4"/>
  <c r="Q246" i="4"/>
  <c r="R246" i="4"/>
  <c r="S246" i="4"/>
  <c r="T246" i="4"/>
  <c r="U246" i="4"/>
  <c r="V246" i="4"/>
  <c r="W246" i="4"/>
  <c r="N247" i="4"/>
  <c r="O247" i="4"/>
  <c r="P247" i="4"/>
  <c r="Q247" i="4"/>
  <c r="R247" i="4"/>
  <c r="S247" i="4"/>
  <c r="T247" i="4"/>
  <c r="U247" i="4"/>
  <c r="V247" i="4"/>
  <c r="W247" i="4"/>
  <c r="N248" i="4"/>
  <c r="O248" i="4"/>
  <c r="P248" i="4"/>
  <c r="Q248" i="4"/>
  <c r="R248" i="4"/>
  <c r="S248" i="4"/>
  <c r="T248" i="4"/>
  <c r="U248" i="4"/>
  <c r="V248" i="4"/>
  <c r="W248" i="4"/>
  <c r="N249" i="4"/>
  <c r="O249" i="4"/>
  <c r="P249" i="4"/>
  <c r="Q249" i="4"/>
  <c r="R249" i="4"/>
  <c r="S249" i="4"/>
  <c r="T249" i="4"/>
  <c r="U249" i="4"/>
  <c r="V249" i="4"/>
  <c r="W249" i="4"/>
  <c r="N250" i="4"/>
  <c r="O250" i="4"/>
  <c r="P250" i="4"/>
  <c r="Q250" i="4"/>
  <c r="R250" i="4"/>
  <c r="S250" i="4"/>
  <c r="T250" i="4"/>
  <c r="U250" i="4"/>
  <c r="V250" i="4"/>
  <c r="W250" i="4"/>
  <c r="N251" i="4"/>
  <c r="O251" i="4"/>
  <c r="P251" i="4"/>
  <c r="Q251" i="4"/>
  <c r="R251" i="4"/>
  <c r="S251" i="4"/>
  <c r="T251" i="4"/>
  <c r="U251" i="4"/>
  <c r="V251" i="4"/>
  <c r="W251" i="4"/>
  <c r="N252" i="4"/>
  <c r="O252" i="4"/>
  <c r="P252" i="4"/>
  <c r="Q252" i="4"/>
  <c r="R252" i="4"/>
  <c r="S252" i="4"/>
  <c r="T252" i="4"/>
  <c r="U252" i="4"/>
  <c r="V252" i="4"/>
  <c r="W252" i="4"/>
  <c r="N253" i="4"/>
  <c r="O253" i="4"/>
  <c r="P253" i="4"/>
  <c r="Q253" i="4"/>
  <c r="R253" i="4"/>
  <c r="S253" i="4"/>
  <c r="T253" i="4"/>
  <c r="U253" i="4"/>
  <c r="V253" i="4"/>
  <c r="W253" i="4"/>
  <c r="N254" i="4"/>
  <c r="O254" i="4"/>
  <c r="P254" i="4"/>
  <c r="Q254" i="4"/>
  <c r="R254" i="4"/>
  <c r="S254" i="4"/>
  <c r="T254" i="4"/>
  <c r="U254" i="4"/>
  <c r="V254" i="4"/>
  <c r="W254" i="4"/>
  <c r="N255" i="4"/>
  <c r="O255" i="4"/>
  <c r="P255" i="4"/>
  <c r="Q255" i="4"/>
  <c r="R255" i="4"/>
  <c r="S255" i="4"/>
  <c r="T255" i="4"/>
  <c r="U255" i="4"/>
  <c r="V255" i="4"/>
  <c r="W255" i="4"/>
  <c r="N256" i="4"/>
  <c r="O256" i="4"/>
  <c r="P256" i="4"/>
  <c r="Q256" i="4"/>
  <c r="R256" i="4"/>
  <c r="S256" i="4"/>
  <c r="T256" i="4"/>
  <c r="U256" i="4"/>
  <c r="V256" i="4"/>
  <c r="W256" i="4"/>
  <c r="N257" i="4"/>
  <c r="O257" i="4"/>
  <c r="P257" i="4"/>
  <c r="Q257" i="4"/>
  <c r="R257" i="4"/>
  <c r="S257" i="4"/>
  <c r="T257" i="4"/>
  <c r="U257" i="4"/>
  <c r="V257" i="4"/>
  <c r="W257" i="4"/>
  <c r="N258" i="4"/>
  <c r="O258" i="4"/>
  <c r="P258" i="4"/>
  <c r="Q258" i="4"/>
  <c r="R258" i="4"/>
  <c r="S258" i="4"/>
  <c r="T258" i="4"/>
  <c r="U258" i="4"/>
  <c r="V258" i="4"/>
  <c r="W258" i="4"/>
  <c r="N259" i="4"/>
  <c r="O259" i="4"/>
  <c r="P259" i="4"/>
  <c r="Q259" i="4"/>
  <c r="R259" i="4"/>
  <c r="S259" i="4"/>
  <c r="T259" i="4"/>
  <c r="U259" i="4"/>
  <c r="V259" i="4"/>
  <c r="W259" i="4"/>
  <c r="N260" i="4"/>
  <c r="O260" i="4"/>
  <c r="P260" i="4"/>
  <c r="Q260" i="4"/>
  <c r="R260" i="4"/>
  <c r="S260" i="4"/>
  <c r="T260" i="4"/>
  <c r="U260" i="4"/>
  <c r="V260" i="4"/>
  <c r="W260" i="4"/>
  <c r="N261" i="4"/>
  <c r="O261" i="4"/>
  <c r="P261" i="4"/>
  <c r="Q261" i="4"/>
  <c r="R261" i="4"/>
  <c r="S261" i="4"/>
  <c r="T261" i="4"/>
  <c r="U261" i="4"/>
  <c r="V261" i="4"/>
  <c r="W261" i="4"/>
  <c r="N262" i="4"/>
  <c r="O262" i="4"/>
  <c r="P262" i="4"/>
  <c r="Q262" i="4"/>
  <c r="R262" i="4"/>
  <c r="S262" i="4"/>
  <c r="T262" i="4"/>
  <c r="U262" i="4"/>
  <c r="V262" i="4"/>
  <c r="W262" i="4"/>
  <c r="N263" i="4"/>
  <c r="O263" i="4"/>
  <c r="P263" i="4"/>
  <c r="Q263" i="4"/>
  <c r="R263" i="4"/>
  <c r="S263" i="4"/>
  <c r="T263" i="4"/>
  <c r="U263" i="4"/>
  <c r="V263" i="4"/>
  <c r="W263" i="4"/>
  <c r="N264" i="4"/>
  <c r="O264" i="4"/>
  <c r="P264" i="4"/>
  <c r="Q264" i="4"/>
  <c r="R264" i="4"/>
  <c r="S264" i="4"/>
  <c r="T264" i="4"/>
  <c r="U264" i="4"/>
  <c r="V264" i="4"/>
  <c r="W264" i="4"/>
  <c r="N265" i="4"/>
  <c r="O265" i="4"/>
  <c r="P265" i="4"/>
  <c r="Q265" i="4"/>
  <c r="R265" i="4"/>
  <c r="S265" i="4"/>
  <c r="T265" i="4"/>
  <c r="U265" i="4"/>
  <c r="V265" i="4"/>
  <c r="W265" i="4"/>
  <c r="N266" i="4"/>
  <c r="O266" i="4"/>
  <c r="P266" i="4"/>
  <c r="Q266" i="4"/>
  <c r="R266" i="4"/>
  <c r="S266" i="4"/>
  <c r="T266" i="4"/>
  <c r="U266" i="4"/>
  <c r="V266" i="4"/>
  <c r="W266" i="4"/>
  <c r="N267" i="4"/>
  <c r="O267" i="4"/>
  <c r="P267" i="4"/>
  <c r="Q267" i="4"/>
  <c r="R267" i="4"/>
  <c r="S267" i="4"/>
  <c r="T267" i="4"/>
  <c r="U267" i="4"/>
  <c r="V267" i="4"/>
  <c r="W267" i="4"/>
  <c r="N268" i="4"/>
  <c r="O268" i="4"/>
  <c r="P268" i="4"/>
  <c r="Q268" i="4"/>
  <c r="R268" i="4"/>
  <c r="S268" i="4"/>
  <c r="T268" i="4"/>
  <c r="U268" i="4"/>
  <c r="V268" i="4"/>
  <c r="W268" i="4"/>
  <c r="N269" i="4"/>
  <c r="O269" i="4"/>
  <c r="P269" i="4"/>
  <c r="Q269" i="4"/>
  <c r="R269" i="4"/>
  <c r="S269" i="4"/>
  <c r="T269" i="4"/>
  <c r="U269" i="4"/>
  <c r="V269" i="4"/>
  <c r="W269" i="4"/>
  <c r="N270" i="4"/>
  <c r="O270" i="4"/>
  <c r="P270" i="4"/>
  <c r="Q270" i="4"/>
  <c r="R270" i="4"/>
  <c r="S270" i="4"/>
  <c r="T270" i="4"/>
  <c r="U270" i="4"/>
  <c r="V270" i="4"/>
  <c r="W270" i="4"/>
  <c r="N271" i="4"/>
  <c r="O271" i="4"/>
  <c r="P271" i="4"/>
  <c r="Q271" i="4"/>
  <c r="R271" i="4"/>
  <c r="S271" i="4"/>
  <c r="T271" i="4"/>
  <c r="U271" i="4"/>
  <c r="V271" i="4"/>
  <c r="W271" i="4"/>
  <c r="N272" i="4"/>
  <c r="O272" i="4"/>
  <c r="P272" i="4"/>
  <c r="Q272" i="4"/>
  <c r="R272" i="4"/>
  <c r="S272" i="4"/>
  <c r="T272" i="4"/>
  <c r="U272" i="4"/>
  <c r="V272" i="4"/>
  <c r="W272" i="4"/>
  <c r="N273" i="4"/>
  <c r="O273" i="4"/>
  <c r="P273" i="4"/>
  <c r="Q273" i="4"/>
  <c r="R273" i="4"/>
  <c r="S273" i="4"/>
  <c r="T273" i="4"/>
  <c r="U273" i="4"/>
  <c r="V273" i="4"/>
  <c r="W273" i="4"/>
  <c r="N274" i="4"/>
  <c r="O274" i="4"/>
  <c r="P274" i="4"/>
  <c r="Q274" i="4"/>
  <c r="R274" i="4"/>
  <c r="S274" i="4"/>
  <c r="T274" i="4"/>
  <c r="U274" i="4"/>
  <c r="V274" i="4"/>
  <c r="W274" i="4"/>
  <c r="N275" i="4"/>
  <c r="O275" i="4"/>
  <c r="P275" i="4"/>
  <c r="Q275" i="4"/>
  <c r="R275" i="4"/>
  <c r="S275" i="4"/>
  <c r="T275" i="4"/>
  <c r="U275" i="4"/>
  <c r="V275" i="4"/>
  <c r="W275" i="4"/>
  <c r="N276" i="4"/>
  <c r="O276" i="4"/>
  <c r="P276" i="4"/>
  <c r="Q276" i="4"/>
  <c r="R276" i="4"/>
  <c r="S276" i="4"/>
  <c r="T276" i="4"/>
  <c r="U276" i="4"/>
  <c r="V276" i="4"/>
  <c r="W276" i="4"/>
  <c r="N277" i="4"/>
  <c r="O277" i="4"/>
  <c r="P277" i="4"/>
  <c r="Q277" i="4"/>
  <c r="R277" i="4"/>
  <c r="S277" i="4"/>
  <c r="T277" i="4"/>
  <c r="U277" i="4"/>
  <c r="V277" i="4"/>
  <c r="W277" i="4"/>
  <c r="N278" i="4"/>
  <c r="O278" i="4"/>
  <c r="P278" i="4"/>
  <c r="Q278" i="4"/>
  <c r="R278" i="4"/>
  <c r="S278" i="4"/>
  <c r="T278" i="4"/>
  <c r="U278" i="4"/>
  <c r="V278" i="4"/>
  <c r="W278" i="4"/>
  <c r="N279" i="4"/>
  <c r="O279" i="4"/>
  <c r="P279" i="4"/>
  <c r="Q279" i="4"/>
  <c r="R279" i="4"/>
  <c r="S279" i="4"/>
  <c r="T279" i="4"/>
  <c r="U279" i="4"/>
  <c r="V279" i="4"/>
  <c r="W279" i="4"/>
  <c r="N280" i="4"/>
  <c r="O280" i="4"/>
  <c r="P280" i="4"/>
  <c r="Q280" i="4"/>
  <c r="R280" i="4"/>
  <c r="S280" i="4"/>
  <c r="T280" i="4"/>
  <c r="U280" i="4"/>
  <c r="V280" i="4"/>
  <c r="W280" i="4"/>
  <c r="N281" i="4"/>
  <c r="O281" i="4"/>
  <c r="P281" i="4"/>
  <c r="Q281" i="4"/>
  <c r="R281" i="4"/>
  <c r="S281" i="4"/>
  <c r="T281" i="4"/>
  <c r="U281" i="4"/>
  <c r="V281" i="4"/>
  <c r="W281" i="4"/>
  <c r="N282" i="4"/>
  <c r="O282" i="4"/>
  <c r="P282" i="4"/>
  <c r="Q282" i="4"/>
  <c r="R282" i="4"/>
  <c r="S282" i="4"/>
  <c r="T282" i="4"/>
  <c r="U282" i="4"/>
  <c r="V282" i="4"/>
  <c r="W282" i="4"/>
  <c r="N283" i="4"/>
  <c r="O283" i="4"/>
  <c r="P283" i="4"/>
  <c r="Q283" i="4"/>
  <c r="R283" i="4"/>
  <c r="S283" i="4"/>
  <c r="T283" i="4"/>
  <c r="U283" i="4"/>
  <c r="V283" i="4"/>
  <c r="W283" i="4"/>
  <c r="N284" i="4"/>
  <c r="O284" i="4"/>
  <c r="P284" i="4"/>
  <c r="Q284" i="4"/>
  <c r="R284" i="4"/>
  <c r="S284" i="4"/>
  <c r="T284" i="4"/>
  <c r="U284" i="4"/>
  <c r="V284" i="4"/>
  <c r="W284" i="4"/>
  <c r="N285" i="4"/>
  <c r="O285" i="4"/>
  <c r="P285" i="4"/>
  <c r="Q285" i="4"/>
  <c r="R285" i="4"/>
  <c r="S285" i="4"/>
  <c r="T285" i="4"/>
  <c r="U285" i="4"/>
  <c r="V285" i="4"/>
  <c r="W285" i="4"/>
  <c r="N286" i="4"/>
  <c r="O286" i="4"/>
  <c r="P286" i="4"/>
  <c r="Q286" i="4"/>
  <c r="R286" i="4"/>
  <c r="S286" i="4"/>
  <c r="T286" i="4"/>
  <c r="U286" i="4"/>
  <c r="V286" i="4"/>
  <c r="W286" i="4"/>
  <c r="N287" i="4"/>
  <c r="O287" i="4"/>
  <c r="P287" i="4"/>
  <c r="Q287" i="4"/>
  <c r="R287" i="4"/>
  <c r="S287" i="4"/>
  <c r="T287" i="4"/>
  <c r="U287" i="4"/>
  <c r="V287" i="4"/>
  <c r="W287" i="4"/>
  <c r="N288" i="4"/>
  <c r="O288" i="4"/>
  <c r="P288" i="4"/>
  <c r="Q288" i="4"/>
  <c r="R288" i="4"/>
  <c r="S288" i="4"/>
  <c r="T288" i="4"/>
  <c r="U288" i="4"/>
  <c r="V288" i="4"/>
  <c r="W288" i="4"/>
  <c r="N289" i="4"/>
  <c r="O289" i="4"/>
  <c r="P289" i="4"/>
  <c r="Q289" i="4"/>
  <c r="R289" i="4"/>
  <c r="S289" i="4"/>
  <c r="T289" i="4"/>
  <c r="U289" i="4"/>
  <c r="V289" i="4"/>
  <c r="W289" i="4"/>
  <c r="N290" i="4"/>
  <c r="O290" i="4"/>
  <c r="P290" i="4"/>
  <c r="Q290" i="4"/>
  <c r="R290" i="4"/>
  <c r="S290" i="4"/>
  <c r="T290" i="4"/>
  <c r="U290" i="4"/>
  <c r="V290" i="4"/>
  <c r="W290" i="4"/>
  <c r="N291" i="4"/>
  <c r="O291" i="4"/>
  <c r="P291" i="4"/>
  <c r="Q291" i="4"/>
  <c r="R291" i="4"/>
  <c r="S291" i="4"/>
  <c r="T291" i="4"/>
  <c r="U291" i="4"/>
  <c r="V291" i="4"/>
  <c r="W291" i="4"/>
  <c r="N292" i="4"/>
  <c r="O292" i="4"/>
  <c r="P292" i="4"/>
  <c r="Q292" i="4"/>
  <c r="R292" i="4"/>
  <c r="S292" i="4"/>
  <c r="T292" i="4"/>
  <c r="U292" i="4"/>
  <c r="V292" i="4"/>
  <c r="W292" i="4"/>
  <c r="N293" i="4"/>
  <c r="O293" i="4"/>
  <c r="P293" i="4"/>
  <c r="Q293" i="4"/>
  <c r="R293" i="4"/>
  <c r="S293" i="4"/>
  <c r="T293" i="4"/>
  <c r="U293" i="4"/>
  <c r="V293" i="4"/>
  <c r="W293" i="4"/>
  <c r="N294" i="4"/>
  <c r="O294" i="4"/>
  <c r="P294" i="4"/>
  <c r="Q294" i="4"/>
  <c r="R294" i="4"/>
  <c r="S294" i="4"/>
  <c r="T294" i="4"/>
  <c r="U294" i="4"/>
  <c r="V294" i="4"/>
  <c r="W294" i="4"/>
  <c r="N295" i="4"/>
  <c r="O295" i="4"/>
  <c r="P295" i="4"/>
  <c r="Q295" i="4"/>
  <c r="R295" i="4"/>
  <c r="S295" i="4"/>
  <c r="T295" i="4"/>
  <c r="U295" i="4"/>
  <c r="V295" i="4"/>
  <c r="W295" i="4"/>
  <c r="N296" i="4"/>
  <c r="O296" i="4"/>
  <c r="P296" i="4"/>
  <c r="Q296" i="4"/>
  <c r="R296" i="4"/>
  <c r="S296" i="4"/>
  <c r="T296" i="4"/>
  <c r="U296" i="4"/>
  <c r="V296" i="4"/>
  <c r="W296" i="4"/>
  <c r="N297" i="4"/>
  <c r="O297" i="4"/>
  <c r="P297" i="4"/>
  <c r="Q297" i="4"/>
  <c r="R297" i="4"/>
  <c r="S297" i="4"/>
  <c r="T297" i="4"/>
  <c r="U297" i="4"/>
  <c r="V297" i="4"/>
  <c r="W297" i="4"/>
  <c r="N298" i="4"/>
  <c r="O298" i="4"/>
  <c r="P298" i="4"/>
  <c r="Q298" i="4"/>
  <c r="R298" i="4"/>
  <c r="S298" i="4"/>
  <c r="T298" i="4"/>
  <c r="U298" i="4"/>
  <c r="V298" i="4"/>
  <c r="W298" i="4"/>
  <c r="N299" i="4"/>
  <c r="O299" i="4"/>
  <c r="P299" i="4"/>
  <c r="Q299" i="4"/>
  <c r="R299" i="4"/>
  <c r="S299" i="4"/>
  <c r="T299" i="4"/>
  <c r="U299" i="4"/>
  <c r="V299" i="4"/>
  <c r="W299" i="4"/>
  <c r="N300" i="4"/>
  <c r="O300" i="4"/>
  <c r="P300" i="4"/>
  <c r="Q300" i="4"/>
  <c r="R300" i="4"/>
  <c r="S300" i="4"/>
  <c r="T300" i="4"/>
  <c r="U300" i="4"/>
  <c r="V300" i="4"/>
  <c r="W300" i="4"/>
  <c r="N301" i="4"/>
  <c r="O301" i="4"/>
  <c r="P301" i="4"/>
  <c r="Q301" i="4"/>
  <c r="R301" i="4"/>
  <c r="S301" i="4"/>
  <c r="T301" i="4"/>
  <c r="U301" i="4"/>
  <c r="V301" i="4"/>
  <c r="W301" i="4"/>
  <c r="N302" i="4"/>
  <c r="O302" i="4"/>
  <c r="P302" i="4"/>
  <c r="Q302" i="4"/>
  <c r="R302" i="4"/>
  <c r="S302" i="4"/>
  <c r="T302" i="4"/>
  <c r="U302" i="4"/>
  <c r="V302" i="4"/>
  <c r="W302" i="4"/>
  <c r="N303" i="4"/>
  <c r="O303" i="4"/>
  <c r="P303" i="4"/>
  <c r="Q303" i="4"/>
  <c r="R303" i="4"/>
  <c r="S303" i="4"/>
  <c r="T303" i="4"/>
  <c r="U303" i="4"/>
  <c r="V303" i="4"/>
  <c r="W303" i="4"/>
  <c r="N304" i="4"/>
  <c r="O304" i="4"/>
  <c r="P304" i="4"/>
  <c r="Q304" i="4"/>
  <c r="R304" i="4"/>
  <c r="S304" i="4"/>
  <c r="T304" i="4"/>
  <c r="U304" i="4"/>
  <c r="V304" i="4"/>
  <c r="W304" i="4"/>
  <c r="N305" i="4"/>
  <c r="O305" i="4"/>
  <c r="P305" i="4"/>
  <c r="Q305" i="4"/>
  <c r="R305" i="4"/>
  <c r="S305" i="4"/>
  <c r="T305" i="4"/>
  <c r="U305" i="4"/>
  <c r="V305" i="4"/>
  <c r="W305" i="4"/>
  <c r="N306" i="4"/>
  <c r="O306" i="4"/>
  <c r="P306" i="4"/>
  <c r="Q306" i="4"/>
  <c r="R306" i="4"/>
  <c r="S306" i="4"/>
  <c r="T306" i="4"/>
  <c r="U306" i="4"/>
  <c r="V306" i="4"/>
  <c r="W306" i="4"/>
  <c r="N307" i="4"/>
  <c r="O307" i="4"/>
  <c r="P307" i="4"/>
  <c r="Q307" i="4"/>
  <c r="R307" i="4"/>
  <c r="S307" i="4"/>
  <c r="T307" i="4"/>
  <c r="U307" i="4"/>
  <c r="V307" i="4"/>
  <c r="W307" i="4"/>
  <c r="N308" i="4"/>
  <c r="O308" i="4"/>
  <c r="P308" i="4"/>
  <c r="Q308" i="4"/>
  <c r="R308" i="4"/>
  <c r="S308" i="4"/>
  <c r="T308" i="4"/>
  <c r="U308" i="4"/>
  <c r="V308" i="4"/>
  <c r="W308" i="4"/>
  <c r="N309" i="4"/>
  <c r="O309" i="4"/>
  <c r="P309" i="4"/>
  <c r="Q309" i="4"/>
  <c r="R309" i="4"/>
  <c r="S309" i="4"/>
  <c r="T309" i="4"/>
  <c r="U309" i="4"/>
  <c r="V309" i="4"/>
  <c r="W309" i="4"/>
  <c r="N310" i="4"/>
  <c r="O310" i="4"/>
  <c r="P310" i="4"/>
  <c r="Q310" i="4"/>
  <c r="R310" i="4"/>
  <c r="S310" i="4"/>
  <c r="T310" i="4"/>
  <c r="U310" i="4"/>
  <c r="V310" i="4"/>
  <c r="W310" i="4"/>
  <c r="N311" i="4"/>
  <c r="O311" i="4"/>
  <c r="P311" i="4"/>
  <c r="Q311" i="4"/>
  <c r="R311" i="4"/>
  <c r="S311" i="4"/>
  <c r="T311" i="4"/>
  <c r="U311" i="4"/>
  <c r="V311" i="4"/>
  <c r="W311" i="4"/>
  <c r="N312" i="4"/>
  <c r="O312" i="4"/>
  <c r="P312" i="4"/>
  <c r="Q312" i="4"/>
  <c r="R312" i="4"/>
  <c r="S312" i="4"/>
  <c r="T312" i="4"/>
  <c r="U312" i="4"/>
  <c r="V312" i="4"/>
  <c r="W312" i="4"/>
  <c r="N313" i="4"/>
  <c r="O313" i="4"/>
  <c r="P313" i="4"/>
  <c r="Q313" i="4"/>
  <c r="R313" i="4"/>
  <c r="S313" i="4"/>
  <c r="T313" i="4"/>
  <c r="U313" i="4"/>
  <c r="V313" i="4"/>
  <c r="W313" i="4"/>
  <c r="N314" i="4"/>
  <c r="O314" i="4"/>
  <c r="P314" i="4"/>
  <c r="Q314" i="4"/>
  <c r="R314" i="4"/>
  <c r="S314" i="4"/>
  <c r="T314" i="4"/>
  <c r="U314" i="4"/>
  <c r="V314" i="4"/>
  <c r="W314" i="4"/>
  <c r="N315" i="4"/>
  <c r="O315" i="4"/>
  <c r="P315" i="4"/>
  <c r="Q315" i="4"/>
  <c r="R315" i="4"/>
  <c r="S315" i="4"/>
  <c r="T315" i="4"/>
  <c r="U315" i="4"/>
  <c r="V315" i="4"/>
  <c r="W315" i="4"/>
  <c r="N316" i="4"/>
  <c r="O316" i="4"/>
  <c r="P316" i="4"/>
  <c r="Q316" i="4"/>
  <c r="R316" i="4"/>
  <c r="S316" i="4"/>
  <c r="T316" i="4"/>
  <c r="U316" i="4"/>
  <c r="V316" i="4"/>
  <c r="W316" i="4"/>
  <c r="N317" i="4"/>
  <c r="O317" i="4"/>
  <c r="P317" i="4"/>
  <c r="Q317" i="4"/>
  <c r="R317" i="4"/>
  <c r="S317" i="4"/>
  <c r="T317" i="4"/>
  <c r="U317" i="4"/>
  <c r="V317" i="4"/>
  <c r="W317" i="4"/>
  <c r="N318" i="4"/>
  <c r="O318" i="4"/>
  <c r="P318" i="4"/>
  <c r="Q318" i="4"/>
  <c r="R318" i="4"/>
  <c r="S318" i="4"/>
  <c r="T318" i="4"/>
  <c r="U318" i="4"/>
  <c r="V318" i="4"/>
  <c r="W318" i="4"/>
  <c r="N319" i="4"/>
  <c r="O319" i="4"/>
  <c r="P319" i="4"/>
  <c r="Q319" i="4"/>
  <c r="R319" i="4"/>
  <c r="S319" i="4"/>
  <c r="T319" i="4"/>
  <c r="U319" i="4"/>
  <c r="V319" i="4"/>
  <c r="W319" i="4"/>
  <c r="N320" i="4"/>
  <c r="O320" i="4"/>
  <c r="P320" i="4"/>
  <c r="Q320" i="4"/>
  <c r="R320" i="4"/>
  <c r="S320" i="4"/>
  <c r="T320" i="4"/>
  <c r="U320" i="4"/>
  <c r="V320" i="4"/>
  <c r="W320" i="4"/>
  <c r="N321" i="4"/>
  <c r="O321" i="4"/>
  <c r="P321" i="4"/>
  <c r="Q321" i="4"/>
  <c r="R321" i="4"/>
  <c r="S321" i="4"/>
  <c r="T321" i="4"/>
  <c r="U321" i="4"/>
  <c r="V321" i="4"/>
  <c r="W321" i="4"/>
  <c r="N322" i="4"/>
  <c r="O322" i="4"/>
  <c r="P322" i="4"/>
  <c r="Q322" i="4"/>
  <c r="R322" i="4"/>
  <c r="S322" i="4"/>
  <c r="T322" i="4"/>
  <c r="U322" i="4"/>
  <c r="V322" i="4"/>
  <c r="W322" i="4"/>
  <c r="N323" i="4"/>
  <c r="O323" i="4"/>
  <c r="P323" i="4"/>
  <c r="Q323" i="4"/>
  <c r="R323" i="4"/>
  <c r="S323" i="4"/>
  <c r="T323" i="4"/>
  <c r="U323" i="4"/>
  <c r="V323" i="4"/>
  <c r="W323" i="4"/>
  <c r="N324" i="4"/>
  <c r="O324" i="4"/>
  <c r="P324" i="4"/>
  <c r="Q324" i="4"/>
  <c r="R324" i="4"/>
  <c r="S324" i="4"/>
  <c r="T324" i="4"/>
  <c r="U324" i="4"/>
  <c r="V324" i="4"/>
  <c r="W324" i="4"/>
  <c r="N325" i="4"/>
  <c r="O325" i="4"/>
  <c r="P325" i="4"/>
  <c r="Q325" i="4"/>
  <c r="R325" i="4"/>
  <c r="S325" i="4"/>
  <c r="T325" i="4"/>
  <c r="U325" i="4"/>
  <c r="V325" i="4"/>
  <c r="W325" i="4"/>
  <c r="N326" i="4"/>
  <c r="O326" i="4"/>
  <c r="P326" i="4"/>
  <c r="Q326" i="4"/>
  <c r="R326" i="4"/>
  <c r="S326" i="4"/>
  <c r="T326" i="4"/>
  <c r="U326" i="4"/>
  <c r="V326" i="4"/>
  <c r="W326" i="4"/>
  <c r="N327" i="4"/>
  <c r="O327" i="4"/>
  <c r="P327" i="4"/>
  <c r="Q327" i="4"/>
  <c r="R327" i="4"/>
  <c r="S327" i="4"/>
  <c r="T327" i="4"/>
  <c r="U327" i="4"/>
  <c r="V327" i="4"/>
  <c r="W327" i="4"/>
  <c r="N328" i="4"/>
  <c r="O328" i="4"/>
  <c r="P328" i="4"/>
  <c r="Q328" i="4"/>
  <c r="R328" i="4"/>
  <c r="S328" i="4"/>
  <c r="T328" i="4"/>
  <c r="U328" i="4"/>
  <c r="V328" i="4"/>
  <c r="W328" i="4"/>
  <c r="N329" i="4"/>
  <c r="O329" i="4"/>
  <c r="P329" i="4"/>
  <c r="Q329" i="4"/>
  <c r="R329" i="4"/>
  <c r="S329" i="4"/>
  <c r="T329" i="4"/>
  <c r="U329" i="4"/>
  <c r="V329" i="4"/>
  <c r="W329" i="4"/>
  <c r="N330" i="4"/>
  <c r="O330" i="4"/>
  <c r="P330" i="4"/>
  <c r="Q330" i="4"/>
  <c r="R330" i="4"/>
  <c r="S330" i="4"/>
  <c r="T330" i="4"/>
  <c r="U330" i="4"/>
  <c r="V330" i="4"/>
  <c r="W330" i="4"/>
  <c r="N331" i="4"/>
  <c r="O331" i="4"/>
  <c r="P331" i="4"/>
  <c r="Q331" i="4"/>
  <c r="R331" i="4"/>
  <c r="S331" i="4"/>
  <c r="T331" i="4"/>
  <c r="U331" i="4"/>
  <c r="V331" i="4"/>
  <c r="W331" i="4"/>
  <c r="N332" i="4"/>
  <c r="O332" i="4"/>
  <c r="P332" i="4"/>
  <c r="Q332" i="4"/>
  <c r="R332" i="4"/>
  <c r="S332" i="4"/>
  <c r="T332" i="4"/>
  <c r="U332" i="4"/>
  <c r="V332" i="4"/>
  <c r="W332" i="4"/>
  <c r="N333" i="4"/>
  <c r="O333" i="4"/>
  <c r="P333" i="4"/>
  <c r="Q333" i="4"/>
  <c r="R333" i="4"/>
  <c r="S333" i="4"/>
  <c r="T333" i="4"/>
  <c r="U333" i="4"/>
  <c r="V333" i="4"/>
  <c r="W333" i="4"/>
  <c r="N334" i="4"/>
  <c r="O334" i="4"/>
  <c r="P334" i="4"/>
  <c r="Q334" i="4"/>
  <c r="R334" i="4"/>
  <c r="S334" i="4"/>
  <c r="T334" i="4"/>
  <c r="U334" i="4"/>
  <c r="V334" i="4"/>
  <c r="W334" i="4"/>
  <c r="N335" i="4"/>
  <c r="O335" i="4"/>
  <c r="P335" i="4"/>
  <c r="Q335" i="4"/>
  <c r="R335" i="4"/>
  <c r="S335" i="4"/>
  <c r="T335" i="4"/>
  <c r="U335" i="4"/>
  <c r="V335" i="4"/>
  <c r="W335" i="4"/>
  <c r="N336" i="4"/>
  <c r="O336" i="4"/>
  <c r="P336" i="4"/>
  <c r="Q336" i="4"/>
  <c r="R336" i="4"/>
  <c r="S336" i="4"/>
  <c r="T336" i="4"/>
  <c r="U336" i="4"/>
  <c r="V336" i="4"/>
  <c r="W336" i="4"/>
  <c r="N337" i="4"/>
  <c r="O337" i="4"/>
  <c r="P337" i="4"/>
  <c r="Q337" i="4"/>
  <c r="R337" i="4"/>
  <c r="S337" i="4"/>
  <c r="T337" i="4"/>
  <c r="U337" i="4"/>
  <c r="V337" i="4"/>
  <c r="W337" i="4"/>
  <c r="N338" i="4"/>
  <c r="O338" i="4"/>
  <c r="P338" i="4"/>
  <c r="Q338" i="4"/>
  <c r="R338" i="4"/>
  <c r="S338" i="4"/>
  <c r="T338" i="4"/>
  <c r="U338" i="4"/>
  <c r="V338" i="4"/>
  <c r="W338" i="4"/>
  <c r="N339" i="4"/>
  <c r="O339" i="4"/>
  <c r="P339" i="4"/>
  <c r="Q339" i="4"/>
  <c r="R339" i="4"/>
  <c r="S339" i="4"/>
  <c r="T339" i="4"/>
  <c r="U339" i="4"/>
  <c r="V339" i="4"/>
  <c r="W339" i="4"/>
  <c r="N340" i="4"/>
  <c r="O340" i="4"/>
  <c r="P340" i="4"/>
  <c r="Q340" i="4"/>
  <c r="R340" i="4"/>
  <c r="S340" i="4"/>
  <c r="T340" i="4"/>
  <c r="U340" i="4"/>
  <c r="V340" i="4"/>
  <c r="W340" i="4"/>
  <c r="N341" i="4"/>
  <c r="O341" i="4"/>
  <c r="P341" i="4"/>
  <c r="Q341" i="4"/>
  <c r="R341" i="4"/>
  <c r="S341" i="4"/>
  <c r="T341" i="4"/>
  <c r="U341" i="4"/>
  <c r="V341" i="4"/>
  <c r="W341" i="4"/>
  <c r="N342" i="4"/>
  <c r="O342" i="4"/>
  <c r="P342" i="4"/>
  <c r="Q342" i="4"/>
  <c r="R342" i="4"/>
  <c r="S342" i="4"/>
  <c r="T342" i="4"/>
  <c r="U342" i="4"/>
  <c r="V342" i="4"/>
  <c r="W342" i="4"/>
  <c r="N343" i="4"/>
  <c r="O343" i="4"/>
  <c r="P343" i="4"/>
  <c r="Q343" i="4"/>
  <c r="R343" i="4"/>
  <c r="S343" i="4"/>
  <c r="T343" i="4"/>
  <c r="U343" i="4"/>
  <c r="V343" i="4"/>
  <c r="W343" i="4"/>
  <c r="N344" i="4"/>
  <c r="O344" i="4"/>
  <c r="P344" i="4"/>
  <c r="Q344" i="4"/>
  <c r="R344" i="4"/>
  <c r="S344" i="4"/>
  <c r="T344" i="4"/>
  <c r="U344" i="4"/>
  <c r="V344" i="4"/>
  <c r="W344" i="4"/>
  <c r="N345" i="4"/>
  <c r="O345" i="4"/>
  <c r="P345" i="4"/>
  <c r="Q345" i="4"/>
  <c r="R345" i="4"/>
  <c r="S345" i="4"/>
  <c r="T345" i="4"/>
  <c r="U345" i="4"/>
  <c r="V345" i="4"/>
  <c r="W345" i="4"/>
  <c r="N346" i="4"/>
  <c r="O346" i="4"/>
  <c r="P346" i="4"/>
  <c r="Q346" i="4"/>
  <c r="R346" i="4"/>
  <c r="S346" i="4"/>
  <c r="T346" i="4"/>
  <c r="U346" i="4"/>
  <c r="V346" i="4"/>
  <c r="W346" i="4"/>
  <c r="N347" i="4"/>
  <c r="O347" i="4"/>
  <c r="P347" i="4"/>
  <c r="Q347" i="4"/>
  <c r="R347" i="4"/>
  <c r="S347" i="4"/>
  <c r="T347" i="4"/>
  <c r="U347" i="4"/>
  <c r="V347" i="4"/>
  <c r="W347" i="4"/>
  <c r="N348" i="4"/>
  <c r="O348" i="4"/>
  <c r="P348" i="4"/>
  <c r="Q348" i="4"/>
  <c r="R348" i="4"/>
  <c r="S348" i="4"/>
  <c r="T348" i="4"/>
  <c r="U348" i="4"/>
  <c r="V348" i="4"/>
  <c r="W348" i="4"/>
  <c r="N349" i="4"/>
  <c r="O349" i="4"/>
  <c r="P349" i="4"/>
  <c r="Q349" i="4"/>
  <c r="R349" i="4"/>
  <c r="S349" i="4"/>
  <c r="T349" i="4"/>
  <c r="U349" i="4"/>
  <c r="V349" i="4"/>
  <c r="W349" i="4"/>
  <c r="N350" i="4"/>
  <c r="O350" i="4"/>
  <c r="P350" i="4"/>
  <c r="Q350" i="4"/>
  <c r="R350" i="4"/>
  <c r="S350" i="4"/>
  <c r="T350" i="4"/>
  <c r="U350" i="4"/>
  <c r="V350" i="4"/>
  <c r="W350" i="4"/>
  <c r="N351" i="4"/>
  <c r="O351" i="4"/>
  <c r="P351" i="4"/>
  <c r="Q351" i="4"/>
  <c r="R351" i="4"/>
  <c r="S351" i="4"/>
  <c r="T351" i="4"/>
  <c r="U351" i="4"/>
  <c r="V351" i="4"/>
  <c r="W351" i="4"/>
  <c r="N352" i="4"/>
  <c r="O352" i="4"/>
  <c r="P352" i="4"/>
  <c r="Q352" i="4"/>
  <c r="R352" i="4"/>
  <c r="S352" i="4"/>
  <c r="T352" i="4"/>
  <c r="U352" i="4"/>
  <c r="V352" i="4"/>
  <c r="W352" i="4"/>
  <c r="N353" i="4"/>
  <c r="O353" i="4"/>
  <c r="P353" i="4"/>
  <c r="Q353" i="4"/>
  <c r="R353" i="4"/>
  <c r="S353" i="4"/>
  <c r="T353" i="4"/>
  <c r="U353" i="4"/>
  <c r="V353" i="4"/>
  <c r="W353" i="4"/>
  <c r="N354" i="4"/>
  <c r="O354" i="4"/>
  <c r="P354" i="4"/>
  <c r="Q354" i="4"/>
  <c r="R354" i="4"/>
  <c r="S354" i="4"/>
  <c r="T354" i="4"/>
  <c r="U354" i="4"/>
  <c r="V354" i="4"/>
  <c r="W354" i="4"/>
  <c r="N355" i="4"/>
  <c r="O355" i="4"/>
  <c r="P355" i="4"/>
  <c r="Q355" i="4"/>
  <c r="R355" i="4"/>
  <c r="S355" i="4"/>
  <c r="T355" i="4"/>
  <c r="U355" i="4"/>
  <c r="V355" i="4"/>
  <c r="W355" i="4"/>
  <c r="N356" i="4"/>
  <c r="O356" i="4"/>
  <c r="P356" i="4"/>
  <c r="Q356" i="4"/>
  <c r="R356" i="4"/>
  <c r="S356" i="4"/>
  <c r="T356" i="4"/>
  <c r="U356" i="4"/>
  <c r="V356" i="4"/>
  <c r="W356" i="4"/>
  <c r="N357" i="4"/>
  <c r="O357" i="4"/>
  <c r="P357" i="4"/>
  <c r="Q357" i="4"/>
  <c r="R357" i="4"/>
  <c r="S357" i="4"/>
  <c r="T357" i="4"/>
  <c r="U357" i="4"/>
  <c r="V357" i="4"/>
  <c r="W357" i="4"/>
  <c r="N358" i="4"/>
  <c r="O358" i="4"/>
  <c r="P358" i="4"/>
  <c r="Q358" i="4"/>
  <c r="R358" i="4"/>
  <c r="S358" i="4"/>
  <c r="T358" i="4"/>
  <c r="U358" i="4"/>
  <c r="V358" i="4"/>
  <c r="W358" i="4"/>
  <c r="N359" i="4"/>
  <c r="O359" i="4"/>
  <c r="P359" i="4"/>
  <c r="Q359" i="4"/>
  <c r="R359" i="4"/>
  <c r="S359" i="4"/>
  <c r="T359" i="4"/>
  <c r="U359" i="4"/>
  <c r="V359" i="4"/>
  <c r="W359" i="4"/>
  <c r="N360" i="4"/>
  <c r="O360" i="4"/>
  <c r="P360" i="4"/>
  <c r="Q360" i="4"/>
  <c r="R360" i="4"/>
  <c r="S360" i="4"/>
  <c r="T360" i="4"/>
  <c r="U360" i="4"/>
  <c r="V360" i="4"/>
  <c r="W360" i="4"/>
  <c r="N361" i="4"/>
  <c r="O361" i="4"/>
  <c r="P361" i="4"/>
  <c r="Q361" i="4"/>
  <c r="R361" i="4"/>
  <c r="S361" i="4"/>
  <c r="T361" i="4"/>
  <c r="U361" i="4"/>
  <c r="V361" i="4"/>
  <c r="W361" i="4"/>
  <c r="N362" i="4"/>
  <c r="O362" i="4"/>
  <c r="P362" i="4"/>
  <c r="Q362" i="4"/>
  <c r="R362" i="4"/>
  <c r="S362" i="4"/>
  <c r="T362" i="4"/>
  <c r="U362" i="4"/>
  <c r="V362" i="4"/>
  <c r="W362" i="4"/>
  <c r="N363" i="4"/>
  <c r="O363" i="4"/>
  <c r="P363" i="4"/>
  <c r="Q363" i="4"/>
  <c r="R363" i="4"/>
  <c r="S363" i="4"/>
  <c r="T363" i="4"/>
  <c r="U363" i="4"/>
  <c r="V363" i="4"/>
  <c r="W363" i="4"/>
  <c r="N364" i="4"/>
  <c r="O364" i="4"/>
  <c r="P364" i="4"/>
  <c r="Q364" i="4"/>
  <c r="R364" i="4"/>
  <c r="S364" i="4"/>
  <c r="T364" i="4"/>
  <c r="U364" i="4"/>
  <c r="V364" i="4"/>
  <c r="W364" i="4"/>
  <c r="N365" i="4"/>
  <c r="O365" i="4"/>
  <c r="P365" i="4"/>
  <c r="Q365" i="4"/>
  <c r="R365" i="4"/>
  <c r="S365" i="4"/>
  <c r="T365" i="4"/>
  <c r="U365" i="4"/>
  <c r="V365" i="4"/>
  <c r="W365" i="4"/>
  <c r="N366" i="4"/>
  <c r="O366" i="4"/>
  <c r="P366" i="4"/>
  <c r="Q366" i="4"/>
  <c r="R366" i="4"/>
  <c r="S366" i="4"/>
  <c r="T366" i="4"/>
  <c r="U366" i="4"/>
  <c r="V366" i="4"/>
  <c r="W366" i="4"/>
  <c r="N367" i="4"/>
  <c r="O367" i="4"/>
  <c r="P367" i="4"/>
  <c r="Q367" i="4"/>
  <c r="R367" i="4"/>
  <c r="S367" i="4"/>
  <c r="T367" i="4"/>
  <c r="U367" i="4"/>
  <c r="V367" i="4"/>
  <c r="W367" i="4"/>
  <c r="N368" i="4"/>
  <c r="O368" i="4"/>
  <c r="P368" i="4"/>
  <c r="Q368" i="4"/>
  <c r="R368" i="4"/>
  <c r="S368" i="4"/>
  <c r="T368" i="4"/>
  <c r="U368" i="4"/>
  <c r="V368" i="4"/>
  <c r="W368" i="4"/>
  <c r="N369" i="4"/>
  <c r="O369" i="4"/>
  <c r="P369" i="4"/>
  <c r="Q369" i="4"/>
  <c r="R369" i="4"/>
  <c r="S369" i="4"/>
  <c r="T369" i="4"/>
  <c r="U369" i="4"/>
  <c r="V369" i="4"/>
  <c r="W369" i="4"/>
  <c r="N370" i="4"/>
  <c r="O370" i="4"/>
  <c r="P370" i="4"/>
  <c r="Q370" i="4"/>
  <c r="R370" i="4"/>
  <c r="S370" i="4"/>
  <c r="T370" i="4"/>
  <c r="U370" i="4"/>
  <c r="V370" i="4"/>
  <c r="W370" i="4"/>
  <c r="N371" i="4"/>
  <c r="O371" i="4"/>
  <c r="P371" i="4"/>
  <c r="Q371" i="4"/>
  <c r="R371" i="4"/>
  <c r="S371" i="4"/>
  <c r="T371" i="4"/>
  <c r="U371" i="4"/>
  <c r="V371" i="4"/>
  <c r="W371" i="4"/>
  <c r="N372" i="4"/>
  <c r="O372" i="4"/>
  <c r="P372" i="4"/>
  <c r="Q372" i="4"/>
  <c r="R372" i="4"/>
  <c r="S372" i="4"/>
  <c r="T372" i="4"/>
  <c r="U372" i="4"/>
  <c r="V372" i="4"/>
  <c r="W372" i="4"/>
  <c r="N373" i="4"/>
  <c r="O373" i="4"/>
  <c r="P373" i="4"/>
  <c r="Q373" i="4"/>
  <c r="R373" i="4"/>
  <c r="S373" i="4"/>
  <c r="T373" i="4"/>
  <c r="U373" i="4"/>
  <c r="V373" i="4"/>
  <c r="W373" i="4"/>
  <c r="N374" i="4"/>
  <c r="O374" i="4"/>
  <c r="P374" i="4"/>
  <c r="Q374" i="4"/>
  <c r="R374" i="4"/>
  <c r="S374" i="4"/>
  <c r="T374" i="4"/>
  <c r="U374" i="4"/>
  <c r="V374" i="4"/>
  <c r="W374" i="4"/>
  <c r="N375" i="4"/>
  <c r="O375" i="4"/>
  <c r="P375" i="4"/>
  <c r="Q375" i="4"/>
  <c r="R375" i="4"/>
  <c r="S375" i="4"/>
  <c r="T375" i="4"/>
  <c r="U375" i="4"/>
  <c r="V375" i="4"/>
  <c r="W375" i="4"/>
  <c r="N376" i="4"/>
  <c r="O376" i="4"/>
  <c r="P376" i="4"/>
  <c r="Q376" i="4"/>
  <c r="R376" i="4"/>
  <c r="S376" i="4"/>
  <c r="T376" i="4"/>
  <c r="U376" i="4"/>
  <c r="V376" i="4"/>
  <c r="W376" i="4"/>
  <c r="N377" i="4"/>
  <c r="O377" i="4"/>
  <c r="P377" i="4"/>
  <c r="Q377" i="4"/>
  <c r="R377" i="4"/>
  <c r="S377" i="4"/>
  <c r="T377" i="4"/>
  <c r="U377" i="4"/>
  <c r="V377" i="4"/>
  <c r="W377" i="4"/>
  <c r="N378" i="4"/>
  <c r="O378" i="4"/>
  <c r="P378" i="4"/>
  <c r="Q378" i="4"/>
  <c r="R378" i="4"/>
  <c r="S378" i="4"/>
  <c r="T378" i="4"/>
  <c r="U378" i="4"/>
  <c r="V378" i="4"/>
  <c r="W378" i="4"/>
  <c r="N379" i="4"/>
  <c r="O379" i="4"/>
  <c r="P379" i="4"/>
  <c r="Q379" i="4"/>
  <c r="R379" i="4"/>
  <c r="S379" i="4"/>
  <c r="T379" i="4"/>
  <c r="U379" i="4"/>
  <c r="V379" i="4"/>
  <c r="W379" i="4"/>
  <c r="N380" i="4"/>
  <c r="O380" i="4"/>
  <c r="P380" i="4"/>
  <c r="Q380" i="4"/>
  <c r="R380" i="4"/>
  <c r="S380" i="4"/>
  <c r="T380" i="4"/>
  <c r="U380" i="4"/>
  <c r="V380" i="4"/>
  <c r="W380" i="4"/>
  <c r="N381" i="4"/>
  <c r="O381" i="4"/>
  <c r="P381" i="4"/>
  <c r="Q381" i="4"/>
  <c r="R381" i="4"/>
  <c r="S381" i="4"/>
  <c r="T381" i="4"/>
  <c r="U381" i="4"/>
  <c r="V381" i="4"/>
  <c r="W381" i="4"/>
  <c r="N382" i="4"/>
  <c r="O382" i="4"/>
  <c r="P382" i="4"/>
  <c r="Q382" i="4"/>
  <c r="R382" i="4"/>
  <c r="S382" i="4"/>
  <c r="T382" i="4"/>
  <c r="U382" i="4"/>
  <c r="V382" i="4"/>
  <c r="W382" i="4"/>
  <c r="N383" i="4"/>
  <c r="O383" i="4"/>
  <c r="P383" i="4"/>
  <c r="Q383" i="4"/>
  <c r="R383" i="4"/>
  <c r="S383" i="4"/>
  <c r="T383" i="4"/>
  <c r="U383" i="4"/>
  <c r="V383" i="4"/>
  <c r="W383" i="4"/>
  <c r="N384" i="4"/>
  <c r="O384" i="4"/>
  <c r="P384" i="4"/>
  <c r="Q384" i="4"/>
  <c r="R384" i="4"/>
  <c r="S384" i="4"/>
  <c r="T384" i="4"/>
  <c r="U384" i="4"/>
  <c r="V384" i="4"/>
  <c r="W384" i="4"/>
  <c r="N385" i="4"/>
  <c r="O385" i="4"/>
  <c r="P385" i="4"/>
  <c r="Q385" i="4"/>
  <c r="R385" i="4"/>
  <c r="S385" i="4"/>
  <c r="T385" i="4"/>
  <c r="U385" i="4"/>
  <c r="V385" i="4"/>
  <c r="W385" i="4"/>
  <c r="N386" i="4"/>
  <c r="O386" i="4"/>
  <c r="P386" i="4"/>
  <c r="Q386" i="4"/>
  <c r="R386" i="4"/>
  <c r="S386" i="4"/>
  <c r="T386" i="4"/>
  <c r="U386" i="4"/>
  <c r="V386" i="4"/>
  <c r="W386" i="4"/>
  <c r="N387" i="4"/>
  <c r="O387" i="4"/>
  <c r="P387" i="4"/>
  <c r="Q387" i="4"/>
  <c r="R387" i="4"/>
  <c r="S387" i="4"/>
  <c r="T387" i="4"/>
  <c r="U387" i="4"/>
  <c r="V387" i="4"/>
  <c r="W387" i="4"/>
  <c r="N388" i="4"/>
  <c r="O388" i="4"/>
  <c r="P388" i="4"/>
  <c r="Q388" i="4"/>
  <c r="R388" i="4"/>
  <c r="S388" i="4"/>
  <c r="T388" i="4"/>
  <c r="U388" i="4"/>
  <c r="V388" i="4"/>
  <c r="W388" i="4"/>
  <c r="N389" i="4"/>
  <c r="O389" i="4"/>
  <c r="P389" i="4"/>
  <c r="Q389" i="4"/>
  <c r="R389" i="4"/>
  <c r="S389" i="4"/>
  <c r="T389" i="4"/>
  <c r="U389" i="4"/>
  <c r="V389" i="4"/>
  <c r="W389" i="4"/>
  <c r="N390" i="4"/>
  <c r="O390" i="4"/>
  <c r="P390" i="4"/>
  <c r="Q390" i="4"/>
  <c r="R390" i="4"/>
  <c r="S390" i="4"/>
  <c r="T390" i="4"/>
  <c r="U390" i="4"/>
  <c r="V390" i="4"/>
  <c r="W390" i="4"/>
  <c r="N391" i="4"/>
  <c r="O391" i="4"/>
  <c r="P391" i="4"/>
  <c r="Q391" i="4"/>
  <c r="R391" i="4"/>
  <c r="S391" i="4"/>
  <c r="T391" i="4"/>
  <c r="U391" i="4"/>
  <c r="V391" i="4"/>
  <c r="W391" i="4"/>
  <c r="N392" i="4"/>
  <c r="O392" i="4"/>
  <c r="P392" i="4"/>
  <c r="Q392" i="4"/>
  <c r="R392" i="4"/>
  <c r="S392" i="4"/>
  <c r="T392" i="4"/>
  <c r="U392" i="4"/>
  <c r="V392" i="4"/>
  <c r="W392" i="4"/>
  <c r="N393" i="4"/>
  <c r="O393" i="4"/>
  <c r="P393" i="4"/>
  <c r="Q393" i="4"/>
  <c r="R393" i="4"/>
  <c r="S393" i="4"/>
  <c r="T393" i="4"/>
  <c r="U393" i="4"/>
  <c r="V393" i="4"/>
  <c r="W393" i="4"/>
  <c r="N394" i="4"/>
  <c r="O394" i="4"/>
  <c r="P394" i="4"/>
  <c r="Q394" i="4"/>
  <c r="R394" i="4"/>
  <c r="S394" i="4"/>
  <c r="T394" i="4"/>
  <c r="U394" i="4"/>
  <c r="V394" i="4"/>
  <c r="W394" i="4"/>
  <c r="N395" i="4"/>
  <c r="O395" i="4"/>
  <c r="P395" i="4"/>
  <c r="Q395" i="4"/>
  <c r="R395" i="4"/>
  <c r="S395" i="4"/>
  <c r="T395" i="4"/>
  <c r="U395" i="4"/>
  <c r="V395" i="4"/>
  <c r="W395" i="4"/>
  <c r="N396" i="4"/>
  <c r="O396" i="4"/>
  <c r="P396" i="4"/>
  <c r="Q396" i="4"/>
  <c r="R396" i="4"/>
  <c r="S396" i="4"/>
  <c r="T396" i="4"/>
  <c r="U396" i="4"/>
  <c r="V396" i="4"/>
  <c r="W396" i="4"/>
  <c r="N397" i="4"/>
  <c r="O397" i="4"/>
  <c r="P397" i="4"/>
  <c r="Q397" i="4"/>
  <c r="R397" i="4"/>
  <c r="S397" i="4"/>
  <c r="T397" i="4"/>
  <c r="U397" i="4"/>
  <c r="V397" i="4"/>
  <c r="W397" i="4"/>
  <c r="N398" i="4"/>
  <c r="O398" i="4"/>
  <c r="P398" i="4"/>
  <c r="Q398" i="4"/>
  <c r="R398" i="4"/>
  <c r="S398" i="4"/>
  <c r="T398" i="4"/>
  <c r="U398" i="4"/>
  <c r="V398" i="4"/>
  <c r="W398" i="4"/>
  <c r="N399" i="4"/>
  <c r="O399" i="4"/>
  <c r="P399" i="4"/>
  <c r="Q399" i="4"/>
  <c r="R399" i="4"/>
  <c r="S399" i="4"/>
  <c r="T399" i="4"/>
  <c r="U399" i="4"/>
  <c r="V399" i="4"/>
  <c r="W399" i="4"/>
  <c r="N400" i="4"/>
  <c r="O400" i="4"/>
  <c r="P400" i="4"/>
  <c r="Q400" i="4"/>
  <c r="R400" i="4"/>
  <c r="S400" i="4"/>
  <c r="T400" i="4"/>
  <c r="U400" i="4"/>
  <c r="V400" i="4"/>
  <c r="W400" i="4"/>
  <c r="N401" i="4"/>
  <c r="O401" i="4"/>
  <c r="P401" i="4"/>
  <c r="Q401" i="4"/>
  <c r="R401" i="4"/>
  <c r="S401" i="4"/>
  <c r="T401" i="4"/>
  <c r="U401" i="4"/>
  <c r="V401" i="4"/>
  <c r="W401" i="4"/>
  <c r="N402" i="4"/>
  <c r="O402" i="4"/>
  <c r="P402" i="4"/>
  <c r="Q402" i="4"/>
  <c r="R402" i="4"/>
  <c r="S402" i="4"/>
  <c r="T402" i="4"/>
  <c r="U402" i="4"/>
  <c r="V402" i="4"/>
  <c r="W402" i="4"/>
  <c r="N403" i="4"/>
  <c r="O403" i="4"/>
  <c r="P403" i="4"/>
  <c r="Q403" i="4"/>
  <c r="R403" i="4"/>
  <c r="S403" i="4"/>
  <c r="T403" i="4"/>
  <c r="U403" i="4"/>
  <c r="V403" i="4"/>
  <c r="W403" i="4"/>
  <c r="N404" i="4"/>
  <c r="O404" i="4"/>
  <c r="P404" i="4"/>
  <c r="Q404" i="4"/>
  <c r="R404" i="4"/>
  <c r="S404" i="4"/>
  <c r="T404" i="4"/>
  <c r="U404" i="4"/>
  <c r="V404" i="4"/>
  <c r="W404" i="4"/>
  <c r="N405" i="4"/>
  <c r="O405" i="4"/>
  <c r="P405" i="4"/>
  <c r="Q405" i="4"/>
  <c r="R405" i="4"/>
  <c r="S405" i="4"/>
  <c r="T405" i="4"/>
  <c r="U405" i="4"/>
  <c r="V405" i="4"/>
  <c r="W405" i="4"/>
  <c r="N406" i="4"/>
  <c r="O406" i="4"/>
  <c r="P406" i="4"/>
  <c r="Q406" i="4"/>
  <c r="R406" i="4"/>
  <c r="S406" i="4"/>
  <c r="T406" i="4"/>
  <c r="U406" i="4"/>
  <c r="V406" i="4"/>
  <c r="W406" i="4"/>
  <c r="N407" i="4"/>
  <c r="O407" i="4"/>
  <c r="P407" i="4"/>
  <c r="Q407" i="4"/>
  <c r="R407" i="4"/>
  <c r="S407" i="4"/>
  <c r="T407" i="4"/>
  <c r="U407" i="4"/>
  <c r="V407" i="4"/>
  <c r="W407" i="4"/>
  <c r="N408" i="4"/>
  <c r="O408" i="4"/>
  <c r="P408" i="4"/>
  <c r="Q408" i="4"/>
  <c r="R408" i="4"/>
  <c r="S408" i="4"/>
  <c r="T408" i="4"/>
  <c r="U408" i="4"/>
  <c r="V408" i="4"/>
  <c r="W408" i="4"/>
  <c r="N409" i="4"/>
  <c r="O409" i="4"/>
  <c r="P409" i="4"/>
  <c r="Q409" i="4"/>
  <c r="R409" i="4"/>
  <c r="S409" i="4"/>
  <c r="T409" i="4"/>
  <c r="U409" i="4"/>
  <c r="V409" i="4"/>
  <c r="W409" i="4"/>
  <c r="N410" i="4"/>
  <c r="O410" i="4"/>
  <c r="P410" i="4"/>
  <c r="Q410" i="4"/>
  <c r="R410" i="4"/>
  <c r="S410" i="4"/>
  <c r="T410" i="4"/>
  <c r="U410" i="4"/>
  <c r="V410" i="4"/>
  <c r="W410" i="4"/>
  <c r="N411" i="4"/>
  <c r="O411" i="4"/>
  <c r="P411" i="4"/>
  <c r="Q411" i="4"/>
  <c r="R411" i="4"/>
  <c r="S411" i="4"/>
  <c r="T411" i="4"/>
  <c r="U411" i="4"/>
  <c r="V411" i="4"/>
  <c r="W411" i="4"/>
  <c r="N412" i="4"/>
  <c r="O412" i="4"/>
  <c r="P412" i="4"/>
  <c r="Q412" i="4"/>
  <c r="R412" i="4"/>
  <c r="S412" i="4"/>
  <c r="T412" i="4"/>
  <c r="U412" i="4"/>
  <c r="V412" i="4"/>
  <c r="W412" i="4"/>
  <c r="N413" i="4"/>
  <c r="O413" i="4"/>
  <c r="P413" i="4"/>
  <c r="Q413" i="4"/>
  <c r="R413" i="4"/>
  <c r="S413" i="4"/>
  <c r="T413" i="4"/>
  <c r="U413" i="4"/>
  <c r="V413" i="4"/>
  <c r="W413" i="4"/>
  <c r="N414" i="4"/>
  <c r="O414" i="4"/>
  <c r="P414" i="4"/>
  <c r="Q414" i="4"/>
  <c r="R414" i="4"/>
  <c r="S414" i="4"/>
  <c r="T414" i="4"/>
  <c r="U414" i="4"/>
  <c r="V414" i="4"/>
  <c r="W414" i="4"/>
  <c r="N415" i="4"/>
  <c r="O415" i="4"/>
  <c r="P415" i="4"/>
  <c r="Q415" i="4"/>
  <c r="R415" i="4"/>
  <c r="S415" i="4"/>
  <c r="T415" i="4"/>
  <c r="U415" i="4"/>
  <c r="V415" i="4"/>
  <c r="W415" i="4"/>
  <c r="N416" i="4"/>
  <c r="O416" i="4"/>
  <c r="P416" i="4"/>
  <c r="Q416" i="4"/>
  <c r="R416" i="4"/>
  <c r="S416" i="4"/>
  <c r="T416" i="4"/>
  <c r="U416" i="4"/>
  <c r="V416" i="4"/>
  <c r="W416" i="4"/>
  <c r="N417" i="4"/>
  <c r="O417" i="4"/>
  <c r="P417" i="4"/>
  <c r="Q417" i="4"/>
  <c r="R417" i="4"/>
  <c r="S417" i="4"/>
  <c r="T417" i="4"/>
  <c r="U417" i="4"/>
  <c r="V417" i="4"/>
  <c r="W417" i="4"/>
  <c r="N418" i="4"/>
  <c r="O418" i="4"/>
  <c r="P418" i="4"/>
  <c r="Q418" i="4"/>
  <c r="R418" i="4"/>
  <c r="S418" i="4"/>
  <c r="T418" i="4"/>
  <c r="U418" i="4"/>
  <c r="V418" i="4"/>
  <c r="W418" i="4"/>
  <c r="N419" i="4"/>
  <c r="O419" i="4"/>
  <c r="P419" i="4"/>
  <c r="Q419" i="4"/>
  <c r="R419" i="4"/>
  <c r="S419" i="4"/>
  <c r="T419" i="4"/>
  <c r="U419" i="4"/>
  <c r="V419" i="4"/>
  <c r="W419" i="4"/>
  <c r="N420" i="4"/>
  <c r="O420" i="4"/>
  <c r="P420" i="4"/>
  <c r="Q420" i="4"/>
  <c r="R420" i="4"/>
  <c r="S420" i="4"/>
  <c r="T420" i="4"/>
  <c r="U420" i="4"/>
  <c r="V420" i="4"/>
  <c r="W420" i="4"/>
  <c r="N421" i="4"/>
  <c r="O421" i="4"/>
  <c r="P421" i="4"/>
  <c r="Q421" i="4"/>
  <c r="R421" i="4"/>
  <c r="S421" i="4"/>
  <c r="T421" i="4"/>
  <c r="U421" i="4"/>
  <c r="V421" i="4"/>
  <c r="W421" i="4"/>
  <c r="N422" i="4"/>
  <c r="O422" i="4"/>
  <c r="P422" i="4"/>
  <c r="Q422" i="4"/>
  <c r="R422" i="4"/>
  <c r="S422" i="4"/>
  <c r="T422" i="4"/>
  <c r="U422" i="4"/>
  <c r="V422" i="4"/>
  <c r="W422" i="4"/>
  <c r="N423" i="4"/>
  <c r="O423" i="4"/>
  <c r="P423" i="4"/>
  <c r="Q423" i="4"/>
  <c r="R423" i="4"/>
  <c r="S423" i="4"/>
  <c r="T423" i="4"/>
  <c r="U423" i="4"/>
  <c r="V423" i="4"/>
  <c r="W423" i="4"/>
  <c r="N424" i="4"/>
  <c r="O424" i="4"/>
  <c r="P424" i="4"/>
  <c r="Q424" i="4"/>
  <c r="R424" i="4"/>
  <c r="S424" i="4"/>
  <c r="T424" i="4"/>
  <c r="U424" i="4"/>
  <c r="V424" i="4"/>
  <c r="W424" i="4"/>
  <c r="N425" i="4"/>
  <c r="O425" i="4"/>
  <c r="P425" i="4"/>
  <c r="Q425" i="4"/>
  <c r="R425" i="4"/>
  <c r="S425" i="4"/>
  <c r="T425" i="4"/>
  <c r="U425" i="4"/>
  <c r="V425" i="4"/>
  <c r="W425" i="4"/>
  <c r="N426" i="4"/>
  <c r="O426" i="4"/>
  <c r="P426" i="4"/>
  <c r="Q426" i="4"/>
  <c r="R426" i="4"/>
  <c r="S426" i="4"/>
  <c r="T426" i="4"/>
  <c r="U426" i="4"/>
  <c r="V426" i="4"/>
  <c r="W426" i="4"/>
  <c r="N427" i="4"/>
  <c r="O427" i="4"/>
  <c r="P427" i="4"/>
  <c r="Q427" i="4"/>
  <c r="R427" i="4"/>
  <c r="S427" i="4"/>
  <c r="T427" i="4"/>
  <c r="U427" i="4"/>
  <c r="V427" i="4"/>
  <c r="W427" i="4"/>
  <c r="N428" i="4"/>
  <c r="O428" i="4"/>
  <c r="P428" i="4"/>
  <c r="Q428" i="4"/>
  <c r="R428" i="4"/>
  <c r="S428" i="4"/>
  <c r="T428" i="4"/>
  <c r="U428" i="4"/>
  <c r="V428" i="4"/>
  <c r="W428" i="4"/>
  <c r="N429" i="4"/>
  <c r="O429" i="4"/>
  <c r="P429" i="4"/>
  <c r="Q429" i="4"/>
  <c r="R429" i="4"/>
  <c r="S429" i="4"/>
  <c r="T429" i="4"/>
  <c r="U429" i="4"/>
  <c r="V429" i="4"/>
  <c r="W429" i="4"/>
  <c r="N430" i="4"/>
  <c r="O430" i="4"/>
  <c r="P430" i="4"/>
  <c r="Q430" i="4"/>
  <c r="R430" i="4"/>
  <c r="S430" i="4"/>
  <c r="T430" i="4"/>
  <c r="U430" i="4"/>
  <c r="V430" i="4"/>
  <c r="W430" i="4"/>
  <c r="N431" i="4"/>
  <c r="O431" i="4"/>
  <c r="P431" i="4"/>
  <c r="Q431" i="4"/>
  <c r="R431" i="4"/>
  <c r="S431" i="4"/>
  <c r="T431" i="4"/>
  <c r="U431" i="4"/>
  <c r="V431" i="4"/>
  <c r="W431" i="4"/>
  <c r="N432" i="4"/>
  <c r="O432" i="4"/>
  <c r="P432" i="4"/>
  <c r="Q432" i="4"/>
  <c r="R432" i="4"/>
  <c r="S432" i="4"/>
  <c r="T432" i="4"/>
  <c r="U432" i="4"/>
  <c r="V432" i="4"/>
  <c r="W432" i="4"/>
  <c r="N433" i="4"/>
  <c r="O433" i="4"/>
  <c r="P433" i="4"/>
  <c r="Q433" i="4"/>
  <c r="R433" i="4"/>
  <c r="S433" i="4"/>
  <c r="T433" i="4"/>
  <c r="U433" i="4"/>
  <c r="V433" i="4"/>
  <c r="W433" i="4"/>
  <c r="N434" i="4"/>
  <c r="O434" i="4"/>
  <c r="P434" i="4"/>
  <c r="Q434" i="4"/>
  <c r="R434" i="4"/>
  <c r="S434" i="4"/>
  <c r="T434" i="4"/>
  <c r="U434" i="4"/>
  <c r="V434" i="4"/>
  <c r="W434" i="4"/>
  <c r="N435" i="4"/>
  <c r="O435" i="4"/>
  <c r="P435" i="4"/>
  <c r="Q435" i="4"/>
  <c r="R435" i="4"/>
  <c r="S435" i="4"/>
  <c r="T435" i="4"/>
  <c r="U435" i="4"/>
  <c r="V435" i="4"/>
  <c r="W435" i="4"/>
  <c r="N436" i="4"/>
  <c r="O436" i="4"/>
  <c r="P436" i="4"/>
  <c r="Q436" i="4"/>
  <c r="R436" i="4"/>
  <c r="S436" i="4"/>
  <c r="T436" i="4"/>
  <c r="U436" i="4"/>
  <c r="V436" i="4"/>
  <c r="W436" i="4"/>
  <c r="N437" i="4"/>
  <c r="O437" i="4"/>
  <c r="P437" i="4"/>
  <c r="Q437" i="4"/>
  <c r="R437" i="4"/>
  <c r="S437" i="4"/>
  <c r="T437" i="4"/>
  <c r="U437" i="4"/>
  <c r="V437" i="4"/>
  <c r="W437" i="4"/>
  <c r="N438" i="4"/>
  <c r="O438" i="4"/>
  <c r="P438" i="4"/>
  <c r="Q438" i="4"/>
  <c r="R438" i="4"/>
  <c r="S438" i="4"/>
  <c r="T438" i="4"/>
  <c r="U438" i="4"/>
  <c r="V438" i="4"/>
  <c r="W438" i="4"/>
  <c r="N439" i="4"/>
  <c r="O439" i="4"/>
  <c r="P439" i="4"/>
  <c r="Q439" i="4"/>
  <c r="R439" i="4"/>
  <c r="S439" i="4"/>
  <c r="T439" i="4"/>
  <c r="U439" i="4"/>
  <c r="V439" i="4"/>
  <c r="W439" i="4"/>
  <c r="N440" i="4"/>
  <c r="O440" i="4"/>
  <c r="P440" i="4"/>
  <c r="Q440" i="4"/>
  <c r="R440" i="4"/>
  <c r="S440" i="4"/>
  <c r="T440" i="4"/>
  <c r="U440" i="4"/>
  <c r="V440" i="4"/>
  <c r="W440" i="4"/>
  <c r="N441" i="4"/>
  <c r="O441" i="4"/>
  <c r="P441" i="4"/>
  <c r="Q441" i="4"/>
  <c r="R441" i="4"/>
  <c r="S441" i="4"/>
  <c r="T441" i="4"/>
  <c r="U441" i="4"/>
  <c r="V441" i="4"/>
  <c r="W441" i="4"/>
  <c r="N442" i="4"/>
  <c r="O442" i="4"/>
  <c r="P442" i="4"/>
  <c r="Q442" i="4"/>
  <c r="R442" i="4"/>
  <c r="S442" i="4"/>
  <c r="T442" i="4"/>
  <c r="U442" i="4"/>
  <c r="V442" i="4"/>
  <c r="W442" i="4"/>
  <c r="N443" i="4"/>
  <c r="O443" i="4"/>
  <c r="P443" i="4"/>
  <c r="Q443" i="4"/>
  <c r="R443" i="4"/>
  <c r="S443" i="4"/>
  <c r="T443" i="4"/>
  <c r="U443" i="4"/>
  <c r="V443" i="4"/>
  <c r="W443" i="4"/>
  <c r="N444" i="4"/>
  <c r="O444" i="4"/>
  <c r="P444" i="4"/>
  <c r="Q444" i="4"/>
  <c r="R444" i="4"/>
  <c r="S444" i="4"/>
  <c r="T444" i="4"/>
  <c r="U444" i="4"/>
  <c r="V444" i="4"/>
  <c r="W444" i="4"/>
  <c r="N445" i="4"/>
  <c r="O445" i="4"/>
  <c r="P445" i="4"/>
  <c r="Q445" i="4"/>
  <c r="R445" i="4"/>
  <c r="S445" i="4"/>
  <c r="T445" i="4"/>
  <c r="U445" i="4"/>
  <c r="V445" i="4"/>
  <c r="W445" i="4"/>
  <c r="N446" i="4"/>
  <c r="O446" i="4"/>
  <c r="P446" i="4"/>
  <c r="Q446" i="4"/>
  <c r="R446" i="4"/>
  <c r="S446" i="4"/>
  <c r="T446" i="4"/>
  <c r="U446" i="4"/>
  <c r="V446" i="4"/>
  <c r="W446" i="4"/>
  <c r="N447" i="4"/>
  <c r="O447" i="4"/>
  <c r="P447" i="4"/>
  <c r="Q447" i="4"/>
  <c r="R447" i="4"/>
  <c r="S447" i="4"/>
  <c r="T447" i="4"/>
  <c r="U447" i="4"/>
  <c r="V447" i="4"/>
  <c r="W447" i="4"/>
  <c r="N448" i="4"/>
  <c r="O448" i="4"/>
  <c r="P448" i="4"/>
  <c r="Q448" i="4"/>
  <c r="R448" i="4"/>
  <c r="S448" i="4"/>
  <c r="T448" i="4"/>
  <c r="U448" i="4"/>
  <c r="V448" i="4"/>
  <c r="W448" i="4"/>
  <c r="N449" i="4"/>
  <c r="O449" i="4"/>
  <c r="P449" i="4"/>
  <c r="Q449" i="4"/>
  <c r="R449" i="4"/>
  <c r="S449" i="4"/>
  <c r="T449" i="4"/>
  <c r="U449" i="4"/>
  <c r="V449" i="4"/>
  <c r="W449" i="4"/>
  <c r="N450" i="4"/>
  <c r="O450" i="4"/>
  <c r="P450" i="4"/>
  <c r="Q450" i="4"/>
  <c r="R450" i="4"/>
  <c r="S450" i="4"/>
  <c r="T450" i="4"/>
  <c r="U450" i="4"/>
  <c r="V450" i="4"/>
  <c r="W450" i="4"/>
  <c r="N451" i="4"/>
  <c r="O451" i="4"/>
  <c r="P451" i="4"/>
  <c r="Q451" i="4"/>
  <c r="R451" i="4"/>
  <c r="S451" i="4"/>
  <c r="T451" i="4"/>
  <c r="U451" i="4"/>
  <c r="V451" i="4"/>
  <c r="W451" i="4"/>
  <c r="N452" i="4"/>
  <c r="O452" i="4"/>
  <c r="P452" i="4"/>
  <c r="Q452" i="4"/>
  <c r="R452" i="4"/>
  <c r="S452" i="4"/>
  <c r="T452" i="4"/>
  <c r="U452" i="4"/>
  <c r="V452" i="4"/>
  <c r="W452" i="4"/>
  <c r="N453" i="4"/>
  <c r="O453" i="4"/>
  <c r="P453" i="4"/>
  <c r="Q453" i="4"/>
  <c r="R453" i="4"/>
  <c r="S453" i="4"/>
  <c r="T453" i="4"/>
  <c r="U453" i="4"/>
  <c r="V453" i="4"/>
  <c r="W453" i="4"/>
  <c r="N454" i="4"/>
  <c r="O454" i="4"/>
  <c r="P454" i="4"/>
  <c r="Q454" i="4"/>
  <c r="R454" i="4"/>
  <c r="S454" i="4"/>
  <c r="T454" i="4"/>
  <c r="U454" i="4"/>
  <c r="V454" i="4"/>
  <c r="W454" i="4"/>
  <c r="N455" i="4"/>
  <c r="O455" i="4"/>
  <c r="P455" i="4"/>
  <c r="Q455" i="4"/>
  <c r="R455" i="4"/>
  <c r="S455" i="4"/>
  <c r="T455" i="4"/>
  <c r="U455" i="4"/>
  <c r="V455" i="4"/>
  <c r="W455" i="4"/>
  <c r="N456" i="4"/>
  <c r="O456" i="4"/>
  <c r="P456" i="4"/>
  <c r="Q456" i="4"/>
  <c r="R456" i="4"/>
  <c r="S456" i="4"/>
  <c r="T456" i="4"/>
  <c r="U456" i="4"/>
  <c r="V456" i="4"/>
  <c r="W456" i="4"/>
  <c r="N457" i="4"/>
  <c r="O457" i="4"/>
  <c r="P457" i="4"/>
  <c r="Q457" i="4"/>
  <c r="R457" i="4"/>
  <c r="S457" i="4"/>
  <c r="T457" i="4"/>
  <c r="U457" i="4"/>
  <c r="V457" i="4"/>
  <c r="W457" i="4"/>
  <c r="N458" i="4"/>
  <c r="O458" i="4"/>
  <c r="P458" i="4"/>
  <c r="Q458" i="4"/>
  <c r="R458" i="4"/>
  <c r="S458" i="4"/>
  <c r="T458" i="4"/>
  <c r="U458" i="4"/>
  <c r="V458" i="4"/>
  <c r="W458" i="4"/>
  <c r="N459" i="4"/>
  <c r="O459" i="4"/>
  <c r="P459" i="4"/>
  <c r="Q459" i="4"/>
  <c r="R459" i="4"/>
  <c r="S459" i="4"/>
  <c r="T459" i="4"/>
  <c r="U459" i="4"/>
  <c r="V459" i="4"/>
  <c r="W459" i="4"/>
  <c r="N460" i="4"/>
  <c r="O460" i="4"/>
  <c r="P460" i="4"/>
  <c r="Q460" i="4"/>
  <c r="R460" i="4"/>
  <c r="S460" i="4"/>
  <c r="T460" i="4"/>
  <c r="U460" i="4"/>
  <c r="V460" i="4"/>
  <c r="W460" i="4"/>
  <c r="N461" i="4"/>
  <c r="O461" i="4"/>
  <c r="P461" i="4"/>
  <c r="Q461" i="4"/>
  <c r="R461" i="4"/>
  <c r="S461" i="4"/>
  <c r="T461" i="4"/>
  <c r="U461" i="4"/>
  <c r="V461" i="4"/>
  <c r="W461" i="4"/>
  <c r="N462" i="4"/>
  <c r="O462" i="4"/>
  <c r="P462" i="4"/>
  <c r="Q462" i="4"/>
  <c r="R462" i="4"/>
  <c r="S462" i="4"/>
  <c r="T462" i="4"/>
  <c r="U462" i="4"/>
  <c r="V462" i="4"/>
  <c r="W462" i="4"/>
  <c r="N463" i="4"/>
  <c r="O463" i="4"/>
  <c r="P463" i="4"/>
  <c r="Q463" i="4"/>
  <c r="R463" i="4"/>
  <c r="S463" i="4"/>
  <c r="T463" i="4"/>
  <c r="U463" i="4"/>
  <c r="V463" i="4"/>
  <c r="W463" i="4"/>
  <c r="N464" i="4"/>
  <c r="O464" i="4"/>
  <c r="P464" i="4"/>
  <c r="Q464" i="4"/>
  <c r="R464" i="4"/>
  <c r="S464" i="4"/>
  <c r="T464" i="4"/>
  <c r="U464" i="4"/>
  <c r="V464" i="4"/>
  <c r="W464" i="4"/>
  <c r="N465" i="4"/>
  <c r="O465" i="4"/>
  <c r="P465" i="4"/>
  <c r="Q465" i="4"/>
  <c r="R465" i="4"/>
  <c r="S465" i="4"/>
  <c r="T465" i="4"/>
  <c r="U465" i="4"/>
  <c r="V465" i="4"/>
  <c r="W465" i="4"/>
  <c r="N466" i="4"/>
  <c r="O466" i="4"/>
  <c r="P466" i="4"/>
  <c r="Q466" i="4"/>
  <c r="R466" i="4"/>
  <c r="S466" i="4"/>
  <c r="T466" i="4"/>
  <c r="U466" i="4"/>
  <c r="V466" i="4"/>
  <c r="W466" i="4"/>
  <c r="N467" i="4"/>
  <c r="O467" i="4"/>
  <c r="P467" i="4"/>
  <c r="Q467" i="4"/>
  <c r="R467" i="4"/>
  <c r="S467" i="4"/>
  <c r="T467" i="4"/>
  <c r="U467" i="4"/>
  <c r="V467" i="4"/>
  <c r="W467" i="4"/>
  <c r="N468" i="4"/>
  <c r="O468" i="4"/>
  <c r="P468" i="4"/>
  <c r="Q468" i="4"/>
  <c r="R468" i="4"/>
  <c r="S468" i="4"/>
  <c r="T468" i="4"/>
  <c r="U468" i="4"/>
  <c r="V468" i="4"/>
  <c r="W468" i="4"/>
  <c r="N469" i="4"/>
  <c r="O469" i="4"/>
  <c r="P469" i="4"/>
  <c r="Q469" i="4"/>
  <c r="R469" i="4"/>
  <c r="S469" i="4"/>
  <c r="T469" i="4"/>
  <c r="U469" i="4"/>
  <c r="V469" i="4"/>
  <c r="W469" i="4"/>
  <c r="N470" i="4"/>
  <c r="O470" i="4"/>
  <c r="P470" i="4"/>
  <c r="Q470" i="4"/>
  <c r="R470" i="4"/>
  <c r="S470" i="4"/>
  <c r="T470" i="4"/>
  <c r="U470" i="4"/>
  <c r="V470" i="4"/>
  <c r="W470" i="4"/>
  <c r="N471" i="4"/>
  <c r="O471" i="4"/>
  <c r="P471" i="4"/>
  <c r="Q471" i="4"/>
  <c r="R471" i="4"/>
  <c r="S471" i="4"/>
  <c r="T471" i="4"/>
  <c r="U471" i="4"/>
  <c r="V471" i="4"/>
  <c r="W471" i="4"/>
  <c r="N472" i="4"/>
  <c r="O472" i="4"/>
  <c r="P472" i="4"/>
  <c r="Q472" i="4"/>
  <c r="R472" i="4"/>
  <c r="S472" i="4"/>
  <c r="T472" i="4"/>
  <c r="U472" i="4"/>
  <c r="V472" i="4"/>
  <c r="W472" i="4"/>
  <c r="N473" i="4"/>
  <c r="O473" i="4"/>
  <c r="P473" i="4"/>
  <c r="Q473" i="4"/>
  <c r="R473" i="4"/>
  <c r="S473" i="4"/>
  <c r="T473" i="4"/>
  <c r="U473" i="4"/>
  <c r="V473" i="4"/>
  <c r="W473" i="4"/>
  <c r="N474" i="4"/>
  <c r="O474" i="4"/>
  <c r="P474" i="4"/>
  <c r="Q474" i="4"/>
  <c r="R474" i="4"/>
  <c r="S474" i="4"/>
  <c r="T474" i="4"/>
  <c r="U474" i="4"/>
  <c r="V474" i="4"/>
  <c r="W474" i="4"/>
  <c r="N475" i="4"/>
  <c r="O475" i="4"/>
  <c r="P475" i="4"/>
  <c r="Q475" i="4"/>
  <c r="R475" i="4"/>
  <c r="S475" i="4"/>
  <c r="T475" i="4"/>
  <c r="U475" i="4"/>
  <c r="V475" i="4"/>
  <c r="W475" i="4"/>
  <c r="N476" i="4"/>
  <c r="O476" i="4"/>
  <c r="P476" i="4"/>
  <c r="Q476" i="4"/>
  <c r="R476" i="4"/>
  <c r="S476" i="4"/>
  <c r="T476" i="4"/>
  <c r="U476" i="4"/>
  <c r="V476" i="4"/>
  <c r="W476" i="4"/>
  <c r="N477" i="4"/>
  <c r="O477" i="4"/>
  <c r="P477" i="4"/>
  <c r="Q477" i="4"/>
  <c r="R477" i="4"/>
  <c r="S477" i="4"/>
  <c r="T477" i="4"/>
  <c r="U477" i="4"/>
  <c r="V477" i="4"/>
  <c r="W477" i="4"/>
  <c r="N478" i="4"/>
  <c r="O478" i="4"/>
  <c r="P478" i="4"/>
  <c r="Q478" i="4"/>
  <c r="R478" i="4"/>
  <c r="S478" i="4"/>
  <c r="T478" i="4"/>
  <c r="U478" i="4"/>
  <c r="V478" i="4"/>
  <c r="W478" i="4"/>
  <c r="N479" i="4"/>
  <c r="O479" i="4"/>
  <c r="P479" i="4"/>
  <c r="Q479" i="4"/>
  <c r="R479" i="4"/>
  <c r="S479" i="4"/>
  <c r="T479" i="4"/>
  <c r="U479" i="4"/>
  <c r="V479" i="4"/>
  <c r="W479" i="4"/>
  <c r="N480" i="4"/>
  <c r="O480" i="4"/>
  <c r="P480" i="4"/>
  <c r="Q480" i="4"/>
  <c r="R480" i="4"/>
  <c r="S480" i="4"/>
  <c r="T480" i="4"/>
  <c r="U480" i="4"/>
  <c r="V480" i="4"/>
  <c r="W480" i="4"/>
  <c r="N481" i="4"/>
  <c r="O481" i="4"/>
  <c r="P481" i="4"/>
  <c r="Q481" i="4"/>
  <c r="R481" i="4"/>
  <c r="S481" i="4"/>
  <c r="T481" i="4"/>
  <c r="U481" i="4"/>
  <c r="V481" i="4"/>
  <c r="W481" i="4"/>
  <c r="N482" i="4"/>
  <c r="O482" i="4"/>
  <c r="P482" i="4"/>
  <c r="Q482" i="4"/>
  <c r="R482" i="4"/>
  <c r="S482" i="4"/>
  <c r="T482" i="4"/>
  <c r="U482" i="4"/>
  <c r="V482" i="4"/>
  <c r="W482" i="4"/>
  <c r="N483" i="4"/>
  <c r="O483" i="4"/>
  <c r="P483" i="4"/>
  <c r="Q483" i="4"/>
  <c r="R483" i="4"/>
  <c r="S483" i="4"/>
  <c r="T483" i="4"/>
  <c r="U483" i="4"/>
  <c r="V483" i="4"/>
  <c r="W483" i="4"/>
  <c r="N484" i="4"/>
  <c r="O484" i="4"/>
  <c r="P484" i="4"/>
  <c r="Q484" i="4"/>
  <c r="R484" i="4"/>
  <c r="S484" i="4"/>
  <c r="T484" i="4"/>
  <c r="U484" i="4"/>
  <c r="V484" i="4"/>
  <c r="W484" i="4"/>
  <c r="N485" i="4"/>
  <c r="O485" i="4"/>
  <c r="P485" i="4"/>
  <c r="Q485" i="4"/>
  <c r="R485" i="4"/>
  <c r="S485" i="4"/>
  <c r="T485" i="4"/>
  <c r="U485" i="4"/>
  <c r="V485" i="4"/>
  <c r="W485" i="4"/>
  <c r="N486" i="4"/>
  <c r="O486" i="4"/>
  <c r="P486" i="4"/>
  <c r="Q486" i="4"/>
  <c r="R486" i="4"/>
  <c r="S486" i="4"/>
  <c r="T486" i="4"/>
  <c r="U486" i="4"/>
  <c r="V486" i="4"/>
  <c r="W486" i="4"/>
  <c r="N487" i="4"/>
  <c r="O487" i="4"/>
  <c r="P487" i="4"/>
  <c r="Q487" i="4"/>
  <c r="R487" i="4"/>
  <c r="S487" i="4"/>
  <c r="T487" i="4"/>
  <c r="U487" i="4"/>
  <c r="V487" i="4"/>
  <c r="W487" i="4"/>
  <c r="N488" i="4"/>
  <c r="O488" i="4"/>
  <c r="P488" i="4"/>
  <c r="Q488" i="4"/>
  <c r="R488" i="4"/>
  <c r="S488" i="4"/>
  <c r="T488" i="4"/>
  <c r="U488" i="4"/>
  <c r="V488" i="4"/>
  <c r="W488" i="4"/>
  <c r="N489" i="4"/>
  <c r="O489" i="4"/>
  <c r="P489" i="4"/>
  <c r="Q489" i="4"/>
  <c r="R489" i="4"/>
  <c r="S489" i="4"/>
  <c r="T489" i="4"/>
  <c r="U489" i="4"/>
  <c r="V489" i="4"/>
  <c r="W489" i="4"/>
  <c r="N490" i="4"/>
  <c r="O490" i="4"/>
  <c r="P490" i="4"/>
  <c r="Q490" i="4"/>
  <c r="R490" i="4"/>
  <c r="S490" i="4"/>
  <c r="T490" i="4"/>
  <c r="U490" i="4"/>
  <c r="V490" i="4"/>
  <c r="W490" i="4"/>
  <c r="N491" i="4"/>
  <c r="O491" i="4"/>
  <c r="P491" i="4"/>
  <c r="Q491" i="4"/>
  <c r="R491" i="4"/>
  <c r="S491" i="4"/>
  <c r="T491" i="4"/>
  <c r="U491" i="4"/>
  <c r="V491" i="4"/>
  <c r="W491" i="4"/>
  <c r="N492" i="4"/>
  <c r="O492" i="4"/>
  <c r="P492" i="4"/>
  <c r="Q492" i="4"/>
  <c r="R492" i="4"/>
  <c r="S492" i="4"/>
  <c r="T492" i="4"/>
  <c r="U492" i="4"/>
  <c r="V492" i="4"/>
  <c r="W492" i="4"/>
  <c r="N493" i="4"/>
  <c r="O493" i="4"/>
  <c r="P493" i="4"/>
  <c r="Q493" i="4"/>
  <c r="R493" i="4"/>
  <c r="S493" i="4"/>
  <c r="T493" i="4"/>
  <c r="U493" i="4"/>
  <c r="V493" i="4"/>
  <c r="W493" i="4"/>
  <c r="N494" i="4"/>
  <c r="O494" i="4"/>
  <c r="P494" i="4"/>
  <c r="Q494" i="4"/>
  <c r="R494" i="4"/>
  <c r="S494" i="4"/>
  <c r="T494" i="4"/>
  <c r="U494" i="4"/>
  <c r="V494" i="4"/>
  <c r="W494" i="4"/>
  <c r="N495" i="4"/>
  <c r="O495" i="4"/>
  <c r="P495" i="4"/>
  <c r="Q495" i="4"/>
  <c r="R495" i="4"/>
  <c r="S495" i="4"/>
  <c r="T495" i="4"/>
  <c r="U495" i="4"/>
  <c r="V495" i="4"/>
  <c r="W495" i="4"/>
  <c r="N496" i="4"/>
  <c r="O496" i="4"/>
  <c r="P496" i="4"/>
  <c r="Q496" i="4"/>
  <c r="R496" i="4"/>
  <c r="S496" i="4"/>
  <c r="T496" i="4"/>
  <c r="U496" i="4"/>
  <c r="V496" i="4"/>
  <c r="W496" i="4"/>
  <c r="M17" i="14"/>
  <c r="Y17" i="14" s="1"/>
  <c r="M16" i="14"/>
  <c r="Y16" i="14" s="1"/>
  <c r="A16" i="14"/>
  <c r="M15" i="14"/>
  <c r="Y15" i="14" s="1"/>
  <c r="A15" i="14"/>
  <c r="M14" i="14"/>
  <c r="Y14" i="14" s="1"/>
  <c r="A14" i="14"/>
  <c r="M13" i="14"/>
  <c r="Y13" i="14" s="1"/>
  <c r="A13" i="14"/>
  <c r="M12" i="14"/>
  <c r="Y12" i="14" s="1"/>
  <c r="A12" i="14"/>
  <c r="M11" i="14"/>
  <c r="Y11" i="14" s="1"/>
  <c r="A11" i="14"/>
  <c r="M10" i="14"/>
  <c r="Y10" i="14" s="1"/>
  <c r="A10" i="14"/>
  <c r="M9" i="14"/>
  <c r="Y9" i="14" s="1"/>
  <c r="A9" i="14"/>
  <c r="M8" i="14"/>
  <c r="Y8" i="14" s="1"/>
  <c r="A8" i="14"/>
  <c r="M7" i="14"/>
  <c r="Y7" i="14" s="1"/>
  <c r="A7" i="14"/>
  <c r="M6" i="14"/>
  <c r="Y6" i="14" s="1"/>
  <c r="A6" i="14"/>
  <c r="M5" i="14"/>
  <c r="Y5" i="14" s="1"/>
  <c r="A5" i="14"/>
  <c r="M4" i="14"/>
  <c r="Y4" i="14" s="1"/>
  <c r="A4" i="14"/>
  <c r="AB2" i="14"/>
  <c r="Z15" i="6"/>
  <c r="AU15" i="6" s="1"/>
  <c r="AA15" i="6"/>
  <c r="AB15" i="6"/>
  <c r="AC15" i="6"/>
  <c r="AO15" i="6" s="1"/>
  <c r="AD15" i="6"/>
  <c r="AP15" i="6" s="1"/>
  <c r="AE15" i="6"/>
  <c r="AF15" i="6"/>
  <c r="AG15" i="6"/>
  <c r="AS15" i="6" s="1"/>
  <c r="AH15" i="6"/>
  <c r="AT15" i="6" s="1"/>
  <c r="AI15" i="6"/>
  <c r="AA494" i="4" l="1" a="1"/>
  <c r="AA494" i="4" s="1"/>
  <c r="AQ15" i="6"/>
  <c r="AL15" i="6"/>
  <c r="AN15" i="6"/>
  <c r="AM15" i="6"/>
  <c r="AR15" i="6"/>
  <c r="AB38" i="4"/>
  <c r="AF38" i="4"/>
  <c r="AG38" i="4"/>
  <c r="AD38" i="4"/>
  <c r="AH38" i="4"/>
  <c r="AE38" i="4"/>
  <c r="AC38" i="4"/>
  <c r="AA38" i="4"/>
  <c r="AI38" i="4"/>
  <c r="AX15" i="6" a="1"/>
  <c r="AX15" i="6" s="1"/>
  <c r="AB15" i="14"/>
  <c r="AN15" i="14" s="1"/>
  <c r="AZ15" i="14" s="1"/>
  <c r="AB5" i="14"/>
  <c r="AN5" i="14" s="1"/>
  <c r="AZ5" i="14" s="1"/>
  <c r="AB11" i="14"/>
  <c r="AN11" i="14" s="1"/>
  <c r="AZ11" i="14" s="1"/>
  <c r="AB10" i="14"/>
  <c r="AN10" i="14" s="1"/>
  <c r="AZ10" i="14" s="1"/>
  <c r="AB13" i="14"/>
  <c r="AN13" i="14" s="1"/>
  <c r="AZ13" i="14" s="1"/>
  <c r="AB4" i="14"/>
  <c r="AN4" i="14" s="1"/>
  <c r="AZ4" i="14" s="1"/>
  <c r="AB17" i="14"/>
  <c r="AN17" i="14" s="1"/>
  <c r="AZ17" i="14" s="1"/>
  <c r="AB12" i="14"/>
  <c r="AN12" i="14" s="1"/>
  <c r="AZ12" i="14" s="1"/>
  <c r="AB6" i="14"/>
  <c r="AN6" i="14" s="1"/>
  <c r="AZ6" i="14" s="1"/>
  <c r="AB9" i="14"/>
  <c r="AN9" i="14" s="1"/>
  <c r="AZ9" i="14" s="1"/>
  <c r="AB7" i="14"/>
  <c r="AN7" i="14" s="1"/>
  <c r="AZ7" i="14" s="1"/>
  <c r="AB8" i="14"/>
  <c r="AN8" i="14" s="1"/>
  <c r="AZ8" i="14" s="1"/>
  <c r="AB14" i="14"/>
  <c r="AN14" i="14" s="1"/>
  <c r="AZ14" i="14" s="1"/>
  <c r="AB16" i="14"/>
  <c r="AN16" i="14" s="1"/>
  <c r="AZ16" i="14" s="1"/>
  <c r="Z16" i="6"/>
  <c r="AA16" i="6"/>
  <c r="AB16" i="6"/>
  <c r="AC16" i="6"/>
  <c r="AD16" i="6"/>
  <c r="AE16" i="6"/>
  <c r="AF16" i="6"/>
  <c r="AG16" i="6"/>
  <c r="AH16" i="6"/>
  <c r="AI16" i="6"/>
  <c r="Z17" i="6"/>
  <c r="AA17" i="6"/>
  <c r="AB17" i="6"/>
  <c r="AC17" i="6"/>
  <c r="AD17" i="6"/>
  <c r="AE17" i="6"/>
  <c r="AF17" i="6"/>
  <c r="AG17" i="6"/>
  <c r="AH17" i="6"/>
  <c r="AI17" i="6"/>
  <c r="Z18" i="6"/>
  <c r="AA18" i="6"/>
  <c r="AB18" i="6"/>
  <c r="AC18" i="6"/>
  <c r="AD18" i="6"/>
  <c r="AE18" i="6"/>
  <c r="AF18" i="6"/>
  <c r="AG18" i="6"/>
  <c r="AH18" i="6"/>
  <c r="AI18" i="6"/>
  <c r="Z19" i="6"/>
  <c r="AA19" i="6"/>
  <c r="AB19" i="6"/>
  <c r="AC19" i="6"/>
  <c r="AD19" i="6"/>
  <c r="AE19" i="6"/>
  <c r="AF19" i="6"/>
  <c r="AG19" i="6"/>
  <c r="AH19" i="6"/>
  <c r="AI19" i="6"/>
  <c r="Z20" i="6"/>
  <c r="AA20" i="6"/>
  <c r="AB20" i="6"/>
  <c r="AC20" i="6"/>
  <c r="AD20" i="6"/>
  <c r="AE20" i="6"/>
  <c r="AF20" i="6"/>
  <c r="AG20" i="6"/>
  <c r="AH20" i="6"/>
  <c r="AI20" i="6"/>
  <c r="Z21" i="6"/>
  <c r="AA21" i="6"/>
  <c r="AB21" i="6"/>
  <c r="AC21" i="6"/>
  <c r="AD21" i="6"/>
  <c r="AE21" i="6"/>
  <c r="AF21" i="6"/>
  <c r="AG21" i="6"/>
  <c r="AH21" i="6"/>
  <c r="AI21" i="6"/>
  <c r="Z22" i="6"/>
  <c r="AA22" i="6"/>
  <c r="AB22" i="6"/>
  <c r="AC22" i="6"/>
  <c r="AD22" i="6"/>
  <c r="AE22" i="6"/>
  <c r="AF22" i="6"/>
  <c r="AG22" i="6"/>
  <c r="AH22" i="6"/>
  <c r="AI22" i="6"/>
  <c r="Z23" i="6"/>
  <c r="AA23" i="6"/>
  <c r="AB23" i="6"/>
  <c r="AC23" i="6"/>
  <c r="AD23" i="6"/>
  <c r="AE23" i="6"/>
  <c r="AF23" i="6"/>
  <c r="AG23" i="6"/>
  <c r="AH23" i="6"/>
  <c r="AI23" i="6"/>
  <c r="Z24" i="6"/>
  <c r="AA24" i="6"/>
  <c r="AB24" i="6"/>
  <c r="AC24" i="6"/>
  <c r="AD24" i="6"/>
  <c r="AE24" i="6"/>
  <c r="AF24" i="6"/>
  <c r="AG24" i="6"/>
  <c r="AH24" i="6"/>
  <c r="AI24" i="6"/>
  <c r="Z25" i="6"/>
  <c r="AA25" i="6"/>
  <c r="AB25" i="6"/>
  <c r="AC25" i="6"/>
  <c r="AD25" i="6"/>
  <c r="AE25" i="6"/>
  <c r="AF25" i="6"/>
  <c r="AG25" i="6"/>
  <c r="AH25" i="6"/>
  <c r="AI25" i="6"/>
  <c r="Z26" i="6"/>
  <c r="AA26" i="6"/>
  <c r="AB26" i="6"/>
  <c r="AC26" i="6"/>
  <c r="AD26" i="6"/>
  <c r="AE26" i="6"/>
  <c r="AF26" i="6"/>
  <c r="AG26" i="6"/>
  <c r="AH26" i="6"/>
  <c r="AI26" i="6"/>
  <c r="Z27" i="6"/>
  <c r="AA27" i="6"/>
  <c r="AB27" i="6"/>
  <c r="AC27" i="6"/>
  <c r="AD27" i="6"/>
  <c r="AE27" i="6"/>
  <c r="AF27" i="6"/>
  <c r="AG27" i="6"/>
  <c r="AH27" i="6"/>
  <c r="AI27" i="6"/>
  <c r="BA15" i="6" l="1"/>
  <c r="BB15" i="6"/>
  <c r="BF15" i="6"/>
  <c r="BJ15" i="6"/>
  <c r="BC15" i="6"/>
  <c r="BG15" i="6"/>
  <c r="BD15" i="6"/>
  <c r="BH15" i="6"/>
  <c r="BE15" i="6"/>
  <c r="BI15" i="6"/>
  <c r="N3" i="5" l="1"/>
  <c r="O3" i="5"/>
  <c r="P3" i="5"/>
  <c r="Q3" i="5"/>
  <c r="R3" i="5"/>
  <c r="S3" i="5"/>
  <c r="T3" i="5"/>
  <c r="U3" i="5"/>
  <c r="V3" i="5"/>
  <c r="W3" i="5"/>
  <c r="N4" i="5"/>
  <c r="O4" i="5"/>
  <c r="P4" i="5"/>
  <c r="Q4" i="5"/>
  <c r="R4" i="5"/>
  <c r="S4" i="5"/>
  <c r="T4" i="5"/>
  <c r="U4" i="5"/>
  <c r="V4" i="5"/>
  <c r="W4" i="5"/>
  <c r="N5" i="5"/>
  <c r="O5" i="5"/>
  <c r="P5" i="5"/>
  <c r="Q5" i="5"/>
  <c r="R5" i="5"/>
  <c r="S5" i="5"/>
  <c r="T5" i="5"/>
  <c r="U5" i="5"/>
  <c r="V5" i="5"/>
  <c r="W5" i="5"/>
  <c r="N6" i="5"/>
  <c r="O6" i="5"/>
  <c r="P6" i="5"/>
  <c r="Q6" i="5"/>
  <c r="R6" i="5"/>
  <c r="S6" i="5"/>
  <c r="T6" i="5"/>
  <c r="U6" i="5"/>
  <c r="V6" i="5"/>
  <c r="W6" i="5"/>
  <c r="N7" i="5"/>
  <c r="O7" i="5"/>
  <c r="P7" i="5"/>
  <c r="Q7" i="5"/>
  <c r="R7" i="5"/>
  <c r="S7" i="5"/>
  <c r="T7" i="5"/>
  <c r="U7" i="5"/>
  <c r="V7" i="5"/>
  <c r="W7" i="5"/>
  <c r="N8" i="5"/>
  <c r="O8" i="5"/>
  <c r="P8" i="5"/>
  <c r="Q8" i="5"/>
  <c r="R8" i="5"/>
  <c r="S8" i="5"/>
  <c r="T8" i="5"/>
  <c r="U8" i="5"/>
  <c r="V8" i="5"/>
  <c r="W8" i="5"/>
  <c r="N9" i="5"/>
  <c r="O9" i="5"/>
  <c r="P9" i="5"/>
  <c r="Q9" i="5"/>
  <c r="R9" i="5"/>
  <c r="S9" i="5"/>
  <c r="T9" i="5"/>
  <c r="U9" i="5"/>
  <c r="V9" i="5"/>
  <c r="W9" i="5"/>
  <c r="N10" i="5"/>
  <c r="O10" i="5"/>
  <c r="P10" i="5"/>
  <c r="Q10" i="5"/>
  <c r="R10" i="5"/>
  <c r="S10" i="5"/>
  <c r="T10" i="5"/>
  <c r="U10" i="5"/>
  <c r="V10" i="5"/>
  <c r="W10" i="5"/>
  <c r="N11" i="5"/>
  <c r="O11" i="5"/>
  <c r="P11" i="5"/>
  <c r="Q11" i="5"/>
  <c r="R11" i="5"/>
  <c r="S11" i="5"/>
  <c r="T11" i="5"/>
  <c r="U11" i="5"/>
  <c r="V11" i="5"/>
  <c r="W11" i="5"/>
  <c r="N12" i="5"/>
  <c r="O12" i="5"/>
  <c r="P12" i="5"/>
  <c r="Q12" i="5"/>
  <c r="R12" i="5"/>
  <c r="S12" i="5"/>
  <c r="T12" i="5"/>
  <c r="U12" i="5"/>
  <c r="V12" i="5"/>
  <c r="W12" i="5"/>
  <c r="N13" i="5"/>
  <c r="O13" i="5"/>
  <c r="P13" i="5"/>
  <c r="Q13" i="5"/>
  <c r="R13" i="5"/>
  <c r="S13" i="5"/>
  <c r="T13" i="5"/>
  <c r="U13" i="5"/>
  <c r="V13" i="5"/>
  <c r="W13" i="5"/>
  <c r="N14" i="5"/>
  <c r="O14" i="5"/>
  <c r="P14" i="5"/>
  <c r="Q14" i="5"/>
  <c r="R14" i="5"/>
  <c r="S14" i="5"/>
  <c r="T14" i="5"/>
  <c r="U14" i="5"/>
  <c r="V14" i="5"/>
  <c r="W14" i="5"/>
  <c r="N15" i="5"/>
  <c r="O15" i="5"/>
  <c r="P15" i="5"/>
  <c r="Q15" i="5"/>
  <c r="R15" i="5"/>
  <c r="S15" i="5"/>
  <c r="T15" i="5"/>
  <c r="U15" i="5"/>
  <c r="V15" i="5"/>
  <c r="W15" i="5"/>
  <c r="AR16" i="6" l="1"/>
  <c r="AT17" i="6"/>
  <c r="AR18" i="6"/>
  <c r="AT19" i="6"/>
  <c r="AR20" i="6"/>
  <c r="AT21" i="6"/>
  <c r="AR22" i="6"/>
  <c r="AT23" i="6"/>
  <c r="AR24" i="6"/>
  <c r="AP25" i="6"/>
  <c r="AT25" i="6"/>
  <c r="AR26" i="6"/>
  <c r="AT27" i="6"/>
  <c r="W27" i="6"/>
  <c r="V27" i="6"/>
  <c r="U27" i="6"/>
  <c r="T27" i="6"/>
  <c r="S27" i="6"/>
  <c r="R27" i="6"/>
  <c r="Q27" i="6"/>
  <c r="P27" i="6"/>
  <c r="O27" i="6"/>
  <c r="N27" i="6"/>
  <c r="W26" i="6"/>
  <c r="V26" i="6"/>
  <c r="U26" i="6"/>
  <c r="T26" i="6"/>
  <c r="S26" i="6"/>
  <c r="R26" i="6"/>
  <c r="Q26" i="6"/>
  <c r="P26" i="6"/>
  <c r="O26" i="6"/>
  <c r="N26" i="6"/>
  <c r="W25" i="6"/>
  <c r="V25" i="6"/>
  <c r="U25" i="6"/>
  <c r="T25" i="6"/>
  <c r="S25" i="6"/>
  <c r="R25" i="6"/>
  <c r="Q25" i="6"/>
  <c r="P25" i="6"/>
  <c r="O25" i="6"/>
  <c r="N25" i="6"/>
  <c r="W24" i="6"/>
  <c r="V24" i="6"/>
  <c r="U24" i="6"/>
  <c r="T24" i="6"/>
  <c r="S24" i="6"/>
  <c r="R24" i="6"/>
  <c r="Q24" i="6"/>
  <c r="P24" i="6"/>
  <c r="O24" i="6"/>
  <c r="N24" i="6"/>
  <c r="W23" i="6"/>
  <c r="V23" i="6"/>
  <c r="U23" i="6"/>
  <c r="T23" i="6"/>
  <c r="S23" i="6"/>
  <c r="R23" i="6"/>
  <c r="Q23" i="6"/>
  <c r="P23" i="6"/>
  <c r="O23" i="6"/>
  <c r="N23" i="6"/>
  <c r="W22" i="6"/>
  <c r="V22" i="6"/>
  <c r="U22" i="6"/>
  <c r="T22" i="6"/>
  <c r="S22" i="6"/>
  <c r="R22" i="6"/>
  <c r="Q22" i="6"/>
  <c r="P22" i="6"/>
  <c r="O22" i="6"/>
  <c r="N22" i="6"/>
  <c r="W21" i="6"/>
  <c r="V21" i="6"/>
  <c r="U21" i="6"/>
  <c r="T21" i="6"/>
  <c r="S21" i="6"/>
  <c r="R21" i="6"/>
  <c r="Q21" i="6"/>
  <c r="P21" i="6"/>
  <c r="O21" i="6"/>
  <c r="N21" i="6"/>
  <c r="W20" i="6"/>
  <c r="V20" i="6"/>
  <c r="U20" i="6"/>
  <c r="T20" i="6"/>
  <c r="S20" i="6"/>
  <c r="R20" i="6"/>
  <c r="Q20" i="6"/>
  <c r="P20" i="6"/>
  <c r="O20" i="6"/>
  <c r="N20" i="6"/>
  <c r="W19" i="6"/>
  <c r="V19" i="6"/>
  <c r="U19" i="6"/>
  <c r="T19" i="6"/>
  <c r="S19" i="6"/>
  <c r="R19" i="6"/>
  <c r="Q19" i="6"/>
  <c r="P19" i="6"/>
  <c r="O19" i="6"/>
  <c r="N19" i="6"/>
  <c r="W18" i="6"/>
  <c r="V18" i="6"/>
  <c r="U18" i="6"/>
  <c r="T18" i="6"/>
  <c r="S18" i="6"/>
  <c r="R18" i="6"/>
  <c r="Q18" i="6"/>
  <c r="P18" i="6"/>
  <c r="O18" i="6"/>
  <c r="N18" i="6"/>
  <c r="W17" i="6"/>
  <c r="V17" i="6"/>
  <c r="U17" i="6"/>
  <c r="T17" i="6"/>
  <c r="S17" i="6"/>
  <c r="R17" i="6"/>
  <c r="Q17" i="6"/>
  <c r="P17" i="6"/>
  <c r="O17" i="6"/>
  <c r="N17" i="6"/>
  <c r="W16" i="6"/>
  <c r="V16" i="6"/>
  <c r="U16" i="6"/>
  <c r="T16" i="6"/>
  <c r="S16" i="6"/>
  <c r="R16" i="6"/>
  <c r="Q16" i="6"/>
  <c r="P16" i="6"/>
  <c r="O16" i="6"/>
  <c r="N16" i="6"/>
  <c r="W15" i="6"/>
  <c r="V15" i="6"/>
  <c r="U15" i="6"/>
  <c r="T15" i="6"/>
  <c r="S15" i="6"/>
  <c r="R15" i="6"/>
  <c r="Q15" i="6"/>
  <c r="P15" i="6"/>
  <c r="O15" i="6"/>
  <c r="N15" i="6"/>
  <c r="W14" i="6"/>
  <c r="V14" i="6"/>
  <c r="U14" i="6"/>
  <c r="T14" i="6"/>
  <c r="S14" i="6"/>
  <c r="R14" i="6"/>
  <c r="Q14" i="6"/>
  <c r="P14" i="6"/>
  <c r="O14" i="6"/>
  <c r="N14" i="6"/>
  <c r="W13" i="6"/>
  <c r="V13" i="6"/>
  <c r="U13" i="6"/>
  <c r="T13" i="6"/>
  <c r="S13" i="6"/>
  <c r="R13" i="6"/>
  <c r="Q13" i="6"/>
  <c r="P13" i="6"/>
  <c r="O13" i="6"/>
  <c r="N13" i="6"/>
  <c r="W12" i="6"/>
  <c r="V12" i="6"/>
  <c r="U12" i="6"/>
  <c r="T12" i="6"/>
  <c r="S12" i="6"/>
  <c r="R12" i="6"/>
  <c r="Q12" i="6"/>
  <c r="P12" i="6"/>
  <c r="O12" i="6"/>
  <c r="N12" i="6"/>
  <c r="W11" i="6"/>
  <c r="V11" i="6"/>
  <c r="U11" i="6"/>
  <c r="T11" i="6"/>
  <c r="S11" i="6"/>
  <c r="R11" i="6"/>
  <c r="Q11" i="6"/>
  <c r="P11" i="6"/>
  <c r="O11" i="6"/>
  <c r="N11" i="6"/>
  <c r="W10" i="6"/>
  <c r="V10" i="6"/>
  <c r="U10" i="6"/>
  <c r="T10" i="6"/>
  <c r="S10" i="6"/>
  <c r="R10" i="6"/>
  <c r="Q10" i="6"/>
  <c r="P10" i="6"/>
  <c r="O10" i="6"/>
  <c r="N10" i="6"/>
  <c r="W9" i="6"/>
  <c r="V9" i="6"/>
  <c r="U9" i="6"/>
  <c r="T9" i="6"/>
  <c r="S9" i="6"/>
  <c r="R9" i="6"/>
  <c r="Q9" i="6"/>
  <c r="P9" i="6"/>
  <c r="O9" i="6"/>
  <c r="N9" i="6"/>
  <c r="W8" i="6"/>
  <c r="V8" i="6"/>
  <c r="U8" i="6"/>
  <c r="T8" i="6"/>
  <c r="S8" i="6"/>
  <c r="R8" i="6"/>
  <c r="Q8" i="6"/>
  <c r="P8" i="6"/>
  <c r="O8" i="6"/>
  <c r="N8" i="6"/>
  <c r="W7" i="6"/>
  <c r="V7" i="6"/>
  <c r="U7" i="6"/>
  <c r="T7" i="6"/>
  <c r="S7" i="6"/>
  <c r="R7" i="6"/>
  <c r="Q7" i="6"/>
  <c r="P7" i="6"/>
  <c r="O7" i="6"/>
  <c r="N7" i="6"/>
  <c r="W6" i="6"/>
  <c r="V6" i="6"/>
  <c r="U6" i="6"/>
  <c r="T6" i="6"/>
  <c r="S6" i="6"/>
  <c r="R6" i="6"/>
  <c r="Q6" i="6"/>
  <c r="P6" i="6"/>
  <c r="O6" i="6"/>
  <c r="N6" i="6"/>
  <c r="W5" i="6"/>
  <c r="V5" i="6"/>
  <c r="U5" i="6"/>
  <c r="T5" i="6"/>
  <c r="S5" i="6"/>
  <c r="R5" i="6"/>
  <c r="Q5" i="6"/>
  <c r="P5" i="6"/>
  <c r="O5" i="6"/>
  <c r="N5" i="6"/>
  <c r="W4" i="6"/>
  <c r="V4" i="6"/>
  <c r="U4" i="6"/>
  <c r="T4" i="6"/>
  <c r="S4" i="6"/>
  <c r="R4" i="6"/>
  <c r="Q4" i="6"/>
  <c r="P4" i="6"/>
  <c r="O4" i="6"/>
  <c r="N4" i="6"/>
  <c r="BM16" i="6" l="1"/>
  <c r="BN16" i="6" s="1"/>
  <c r="AN22" i="6"/>
  <c r="AP21" i="6"/>
  <c r="AN18" i="6"/>
  <c r="AN26" i="6"/>
  <c r="AP17" i="6"/>
  <c r="AU27" i="6"/>
  <c r="AQ27" i="6"/>
  <c r="AM27" i="6"/>
  <c r="AS26" i="6"/>
  <c r="AO26" i="6"/>
  <c r="AU25" i="6"/>
  <c r="AQ25" i="6"/>
  <c r="AM25" i="6"/>
  <c r="AS24" i="6"/>
  <c r="AO24" i="6"/>
  <c r="AU23" i="6"/>
  <c r="AQ23" i="6"/>
  <c r="AM23" i="6"/>
  <c r="AS22" i="6"/>
  <c r="AO22" i="6"/>
  <c r="AU21" i="6"/>
  <c r="AQ21" i="6"/>
  <c r="AM21" i="6"/>
  <c r="AS20" i="6"/>
  <c r="AO20" i="6"/>
  <c r="AU19" i="6"/>
  <c r="AQ19" i="6"/>
  <c r="AM19" i="6"/>
  <c r="AS18" i="6"/>
  <c r="AO18" i="6"/>
  <c r="AU17" i="6"/>
  <c r="AQ17" i="6"/>
  <c r="AM17" i="6"/>
  <c r="AS16" i="6"/>
  <c r="AO16" i="6"/>
  <c r="AL27" i="6"/>
  <c r="AL25" i="6"/>
  <c r="AL23" i="6"/>
  <c r="AL21" i="6"/>
  <c r="AL19" i="6"/>
  <c r="AL17" i="6"/>
  <c r="AS27" i="6"/>
  <c r="AO27" i="6"/>
  <c r="AU26" i="6"/>
  <c r="AQ26" i="6"/>
  <c r="AM26" i="6"/>
  <c r="AS25" i="6"/>
  <c r="AO25" i="6"/>
  <c r="AU24" i="6"/>
  <c r="AQ24" i="6"/>
  <c r="AM24" i="6"/>
  <c r="AS23" i="6"/>
  <c r="AO23" i="6"/>
  <c r="AU22" i="6"/>
  <c r="AQ22" i="6"/>
  <c r="AM22" i="6"/>
  <c r="AS21" i="6"/>
  <c r="AO21" i="6"/>
  <c r="AU20" i="6"/>
  <c r="AQ20" i="6"/>
  <c r="AM20" i="6"/>
  <c r="AS19" i="6"/>
  <c r="AO19" i="6"/>
  <c r="AU18" i="6"/>
  <c r="AQ18" i="6"/>
  <c r="AM18" i="6"/>
  <c r="AS17" i="6"/>
  <c r="AO17" i="6"/>
  <c r="AU16" i="6"/>
  <c r="AQ16" i="6"/>
  <c r="AM16" i="6"/>
  <c r="AP27" i="6"/>
  <c r="AN24" i="6"/>
  <c r="AP23" i="6"/>
  <c r="AN20" i="6"/>
  <c r="AP19" i="6"/>
  <c r="AN16" i="6"/>
  <c r="AR27" i="6"/>
  <c r="AN27" i="6"/>
  <c r="AT26" i="6"/>
  <c r="AP26" i="6"/>
  <c r="AL26" i="6"/>
  <c r="AR25" i="6"/>
  <c r="AN25" i="6"/>
  <c r="AT24" i="6"/>
  <c r="AP24" i="6"/>
  <c r="AL24" i="6"/>
  <c r="AR23" i="6"/>
  <c r="AN23" i="6"/>
  <c r="AT22" i="6"/>
  <c r="AP22" i="6"/>
  <c r="AL22" i="6"/>
  <c r="AR21" i="6"/>
  <c r="AN21" i="6"/>
  <c r="AT20" i="6"/>
  <c r="AP20" i="6"/>
  <c r="AL20" i="6"/>
  <c r="AR19" i="6"/>
  <c r="AN19" i="6"/>
  <c r="AT18" i="6"/>
  <c r="AP18" i="6"/>
  <c r="AL18" i="6"/>
  <c r="AR17" i="6"/>
  <c r="AN17" i="6"/>
  <c r="AT16" i="6"/>
  <c r="AP16" i="6"/>
  <c r="AL16" i="6"/>
  <c r="AX26" i="6" l="1" a="1"/>
  <c r="AX26" i="6" s="1"/>
  <c r="BG26" i="6" s="1"/>
  <c r="AX17" i="6" a="1"/>
  <c r="AX17" i="6" s="1"/>
  <c r="BI17" i="6" s="1"/>
  <c r="AX25" i="6" a="1"/>
  <c r="AX25" i="6" s="1"/>
  <c r="BA25" i="6" s="1"/>
  <c r="AX20" i="6" a="1"/>
  <c r="AX20" i="6" s="1"/>
  <c r="BG20" i="6" s="1"/>
  <c r="AX22" i="6" a="1"/>
  <c r="AX22" i="6" s="1"/>
  <c r="BG22" i="6" s="1"/>
  <c r="AX19" i="6" a="1"/>
  <c r="AX19" i="6" s="1"/>
  <c r="BI19" i="6" s="1"/>
  <c r="AX27" i="6" a="1"/>
  <c r="AX27" i="6" s="1"/>
  <c r="BI27" i="6" s="1"/>
  <c r="AX16" i="6" a="1"/>
  <c r="AX16" i="6" s="1"/>
  <c r="BG16" i="6" s="1"/>
  <c r="AX24" i="6" a="1"/>
  <c r="AX24" i="6" s="1"/>
  <c r="BG24" i="6" s="1"/>
  <c r="AX21" i="6" a="1"/>
  <c r="AX21" i="6" s="1"/>
  <c r="BI21" i="6" s="1"/>
  <c r="AX18" i="6" a="1"/>
  <c r="AX18" i="6" s="1"/>
  <c r="BG18" i="6" s="1"/>
  <c r="BB26" i="6"/>
  <c r="AX23" i="6" a="1"/>
  <c r="AX23" i="6" s="1"/>
  <c r="BI23" i="6" s="1"/>
  <c r="BD26" i="6"/>
  <c r="AB4" i="5"/>
  <c r="AG5" i="5"/>
  <c r="AB8" i="5"/>
  <c r="AG9" i="5"/>
  <c r="AB12" i="5"/>
  <c r="AG13" i="5"/>
  <c r="AI3" i="5"/>
  <c r="AF3" i="5"/>
  <c r="AF6" i="5"/>
  <c r="AD6" i="5"/>
  <c r="AH6" i="5"/>
  <c r="AI7" i="5"/>
  <c r="AF7" i="5"/>
  <c r="AF10" i="5"/>
  <c r="AD10" i="5"/>
  <c r="AH10" i="5"/>
  <c r="AI11" i="5"/>
  <c r="AF11" i="5"/>
  <c r="AF14" i="5"/>
  <c r="AD14" i="5"/>
  <c r="AH14" i="5"/>
  <c r="AI15" i="5"/>
  <c r="AF15" i="5"/>
  <c r="AC3" i="5"/>
  <c r="AG3" i="5"/>
  <c r="AH4" i="5"/>
  <c r="AE4" i="5"/>
  <c r="AI4" i="5"/>
  <c r="AC7" i="5"/>
  <c r="AG7" i="5"/>
  <c r="AH8" i="5"/>
  <c r="AE8" i="5"/>
  <c r="AI8" i="5"/>
  <c r="AC11" i="5"/>
  <c r="AG11" i="5"/>
  <c r="AH12" i="5"/>
  <c r="AE12" i="5"/>
  <c r="AI12" i="5"/>
  <c r="AC15" i="5"/>
  <c r="AG15" i="5"/>
  <c r="AF4" i="5"/>
  <c r="AD5" i="5"/>
  <c r="AH5" i="5"/>
  <c r="AF8" i="5"/>
  <c r="AD9" i="5"/>
  <c r="AH9" i="5"/>
  <c r="AF12" i="5"/>
  <c r="AD13" i="5"/>
  <c r="AH13" i="5"/>
  <c r="AA5" i="5"/>
  <c r="AE5" i="5"/>
  <c r="AI5" i="5"/>
  <c r="AC6" i="5"/>
  <c r="AG6" i="5"/>
  <c r="AA9" i="5"/>
  <c r="AE9" i="5"/>
  <c r="AI9" i="5"/>
  <c r="AC10" i="5"/>
  <c r="AG10" i="5"/>
  <c r="AA13" i="5"/>
  <c r="AE13" i="5"/>
  <c r="AI13" i="5"/>
  <c r="AC14" i="5"/>
  <c r="AG14" i="5"/>
  <c r="AB3" i="5"/>
  <c r="AA4" i="5"/>
  <c r="Z5" i="5"/>
  <c r="AB7" i="5"/>
  <c r="AA8" i="5"/>
  <c r="Z9" i="5"/>
  <c r="AB11" i="5"/>
  <c r="AA12" i="5"/>
  <c r="Z13" i="5"/>
  <c r="AB15" i="5"/>
  <c r="Z6" i="5"/>
  <c r="Z10" i="5"/>
  <c r="Z14" i="5"/>
  <c r="Z3" i="5"/>
  <c r="AD3" i="5"/>
  <c r="AH3" i="5"/>
  <c r="AC4" i="5"/>
  <c r="AG4" i="5"/>
  <c r="AB5" i="5"/>
  <c r="AF5" i="5"/>
  <c r="AA6" i="5"/>
  <c r="AE6" i="5"/>
  <c r="AI6" i="5"/>
  <c r="Z7" i="5"/>
  <c r="AD7" i="5"/>
  <c r="AH7" i="5"/>
  <c r="AC8" i="5"/>
  <c r="AG8" i="5"/>
  <c r="AB9" i="5"/>
  <c r="AF9" i="5"/>
  <c r="AA10" i="5"/>
  <c r="AE10" i="5"/>
  <c r="AI10" i="5"/>
  <c r="Z11" i="5"/>
  <c r="AD11" i="5"/>
  <c r="AH11" i="5"/>
  <c r="AC12" i="5"/>
  <c r="AG12" i="5"/>
  <c r="AB13" i="5"/>
  <c r="AF13" i="5"/>
  <c r="AA14" i="5"/>
  <c r="AE14" i="5"/>
  <c r="AI14" i="5"/>
  <c r="Z15" i="5"/>
  <c r="AD15" i="5"/>
  <c r="AH15" i="5"/>
  <c r="AA3" i="5"/>
  <c r="AE3" i="5"/>
  <c r="Z4" i="5"/>
  <c r="AD4" i="5"/>
  <c r="AC5" i="5"/>
  <c r="AB6" i="5"/>
  <c r="AA7" i="5"/>
  <c r="AE7" i="5"/>
  <c r="Z8" i="5"/>
  <c r="AD8" i="5"/>
  <c r="AC9" i="5"/>
  <c r="AB10" i="5"/>
  <c r="AA11" i="5"/>
  <c r="AE11" i="5"/>
  <c r="Z12" i="5"/>
  <c r="AD12" i="5"/>
  <c r="AC13" i="5"/>
  <c r="AB14" i="5"/>
  <c r="AA15" i="5"/>
  <c r="AE15" i="5"/>
  <c r="BC26" i="6" l="1"/>
  <c r="BI20" i="6"/>
  <c r="BH20" i="6"/>
  <c r="BJ20" i="6"/>
  <c r="BC20" i="6"/>
  <c r="BF25" i="6"/>
  <c r="BJ19" i="6"/>
  <c r="BF24" i="6"/>
  <c r="BF20" i="6"/>
  <c r="BB24" i="6"/>
  <c r="BJ26" i="6"/>
  <c r="BB19" i="6"/>
  <c r="BI26" i="6"/>
  <c r="BD17" i="6"/>
  <c r="BJ17" i="6"/>
  <c r="BH17" i="6"/>
  <c r="BG17" i="6"/>
  <c r="BF21" i="6"/>
  <c r="BF17" i="6"/>
  <c r="BE20" i="6"/>
  <c r="BG27" i="6"/>
  <c r="BC27" i="6"/>
  <c r="BH24" i="6"/>
  <c r="BH27" i="6"/>
  <c r="BH19" i="6"/>
  <c r="BD24" i="6"/>
  <c r="BH25" i="6"/>
  <c r="BB27" i="6"/>
  <c r="BC25" i="6"/>
  <c r="BJ27" i="6"/>
  <c r="BA21" i="6"/>
  <c r="BG25" i="6"/>
  <c r="BA19" i="6"/>
  <c r="BD21" i="6"/>
  <c r="BF27" i="6"/>
  <c r="BC17" i="6"/>
  <c r="BE22" i="6"/>
  <c r="BB21" i="6"/>
  <c r="BC19" i="6"/>
  <c r="BB17" i="6"/>
  <c r="BD18" i="6"/>
  <c r="BB18" i="6"/>
  <c r="BD19" i="6"/>
  <c r="BE21" i="6"/>
  <c r="BB23" i="6"/>
  <c r="BA23" i="6"/>
  <c r="BE23" i="6"/>
  <c r="BF19" i="6"/>
  <c r="BH26" i="6"/>
  <c r="BI22" i="6"/>
  <c r="BH22" i="6"/>
  <c r="BE19" i="6"/>
  <c r="BD20" i="6"/>
  <c r="AZ11" i="5" a="1"/>
  <c r="AZ11" i="5" s="1"/>
  <c r="BC11" i="5" s="1"/>
  <c r="AX4" i="5"/>
  <c r="AZ3" i="5" a="1"/>
  <c r="AZ3" i="5" s="1"/>
  <c r="BC3" i="5" s="1"/>
  <c r="AZ9" i="5" a="1"/>
  <c r="AZ9" i="5" s="1"/>
  <c r="BK9" i="5" s="1"/>
  <c r="BD27" i="6"/>
  <c r="BD22" i="6"/>
  <c r="BA27" i="6"/>
  <c r="BA22" i="6"/>
  <c r="BC22" i="6"/>
  <c r="BF23" i="6"/>
  <c r="BH21" i="6"/>
  <c r="BC24" i="6"/>
  <c r="BE18" i="6"/>
  <c r="AZ12" i="5" a="1"/>
  <c r="AZ12" i="5" s="1"/>
  <c r="BJ12" i="5" s="1"/>
  <c r="AZ4" i="5" a="1"/>
  <c r="AZ4" i="5" s="1"/>
  <c r="BG4" i="5" s="1"/>
  <c r="AZ14" i="5" a="1"/>
  <c r="AZ14" i="5" s="1"/>
  <c r="BH14" i="5" s="1"/>
  <c r="AZ13" i="5" a="1"/>
  <c r="AZ13" i="5" s="1"/>
  <c r="BJ13" i="5" s="1"/>
  <c r="BH16" i="6"/>
  <c r="BC18" i="6"/>
  <c r="BD16" i="6"/>
  <c r="BA16" i="6"/>
  <c r="BD25" i="6"/>
  <c r="BJ18" i="6"/>
  <c r="BE26" i="6"/>
  <c r="BI16" i="6"/>
  <c r="BE17" i="6"/>
  <c r="BJ21" i="6"/>
  <c r="BF26" i="6"/>
  <c r="BB20" i="6"/>
  <c r="BC16" i="6"/>
  <c r="BA26" i="6"/>
  <c r="AX16" i="5"/>
  <c r="AZ15" i="5" a="1"/>
  <c r="AZ15" i="5" s="1"/>
  <c r="BL15" i="5" s="1"/>
  <c r="AZ7" i="5" a="1"/>
  <c r="AZ7" i="5" s="1"/>
  <c r="BH7" i="5" s="1"/>
  <c r="AZ10" i="5" a="1"/>
  <c r="AZ10" i="5" s="1"/>
  <c r="BH10" i="5" s="1"/>
  <c r="BD12" i="5"/>
  <c r="BH9" i="5"/>
  <c r="BG13" i="5"/>
  <c r="BH23" i="6"/>
  <c r="BC23" i="6"/>
  <c r="BE24" i="6"/>
  <c r="BI25" i="6"/>
  <c r="BE25" i="6"/>
  <c r="BJ24" i="6"/>
  <c r="BF18" i="6"/>
  <c r="BI24" i="6"/>
  <c r="BH3" i="5"/>
  <c r="G3" i="7" s="1"/>
  <c r="BI13" i="5"/>
  <c r="BF13" i="5"/>
  <c r="AZ8" i="5" a="1"/>
  <c r="AZ8" i="5" s="1"/>
  <c r="BJ8" i="5" s="1"/>
  <c r="BD3" i="5"/>
  <c r="C3" i="7" s="1"/>
  <c r="BE13" i="5"/>
  <c r="AZ6" i="5" a="1"/>
  <c r="AZ6" i="5" s="1"/>
  <c r="BJ6" i="5" s="1"/>
  <c r="AZ5" i="5" a="1"/>
  <c r="AZ5" i="5" s="1"/>
  <c r="BD5" i="5" s="1"/>
  <c r="BJ10" i="5"/>
  <c r="BI12" i="5"/>
  <c r="BH4" i="5"/>
  <c r="BJ22" i="6"/>
  <c r="BF16" i="6"/>
  <c r="BA18" i="6"/>
  <c r="BJ25" i="6"/>
  <c r="BF22" i="6"/>
  <c r="BB16" i="6"/>
  <c r="BA24" i="6"/>
  <c r="BE16" i="6"/>
  <c r="BJ23" i="6"/>
  <c r="BB22" i="6"/>
  <c r="BE27" i="6"/>
  <c r="BG23" i="6"/>
  <c r="BI18" i="6"/>
  <c r="BA20" i="6"/>
  <c r="BG19" i="6"/>
  <c r="BM20" i="6" s="1"/>
  <c r="BB25" i="6"/>
  <c r="BH18" i="6"/>
  <c r="BA17" i="6"/>
  <c r="BD23" i="6"/>
  <c r="BJ16" i="6"/>
  <c r="BG21" i="6"/>
  <c r="BC21" i="6"/>
  <c r="AX9" i="5"/>
  <c r="AX12" i="5"/>
  <c r="AX15" i="5"/>
  <c r="AX11" i="5"/>
  <c r="AX6" i="5"/>
  <c r="AX8" i="5"/>
  <c r="AX7" i="5"/>
  <c r="AX10" i="5"/>
  <c r="AX13" i="5"/>
  <c r="AX5" i="5"/>
  <c r="AX14" i="5"/>
  <c r="BM18" i="6" l="1"/>
  <c r="BM21" i="6"/>
  <c r="BJ9" i="5"/>
  <c r="BG9" i="5"/>
  <c r="BD9" i="5"/>
  <c r="BG3" i="5"/>
  <c r="F3" i="7" s="1"/>
  <c r="BI3" i="5"/>
  <c r="H3" i="7" s="1"/>
  <c r="BL9" i="5"/>
  <c r="BL3" i="5"/>
  <c r="K3" i="7" s="1"/>
  <c r="BK3" i="5"/>
  <c r="J3" i="7" s="1"/>
  <c r="BM27" i="6"/>
  <c r="BJ3" i="5"/>
  <c r="I3" i="7" s="1"/>
  <c r="BI15" i="5"/>
  <c r="BF3" i="5"/>
  <c r="E3" i="7" s="1"/>
  <c r="BE3" i="5"/>
  <c r="D3" i="7" s="1"/>
  <c r="BH5" i="5"/>
  <c r="BE8" i="5"/>
  <c r="BC5" i="5"/>
  <c r="H5" i="7" s="1"/>
  <c r="BC9" i="5"/>
  <c r="I9" i="7" s="1"/>
  <c r="BM22" i="6"/>
  <c r="BK5" i="5"/>
  <c r="BE11" i="5"/>
  <c r="BG14" i="5"/>
  <c r="BL11" i="5"/>
  <c r="BK11" i="5"/>
  <c r="BI14" i="5"/>
  <c r="BF14" i="5"/>
  <c r="BL14" i="5"/>
  <c r="BD11" i="5"/>
  <c r="BE14" i="5"/>
  <c r="BJ14" i="5"/>
  <c r="BH11" i="5"/>
  <c r="BJ11" i="5"/>
  <c r="BG11" i="5"/>
  <c r="BF5" i="5"/>
  <c r="BL5" i="5"/>
  <c r="BM26" i="6"/>
  <c r="BF8" i="5"/>
  <c r="BF11" i="5"/>
  <c r="BK6" i="5"/>
  <c r="BH8" i="5"/>
  <c r="BF15" i="5"/>
  <c r="BE5" i="5"/>
  <c r="BG8" i="5"/>
  <c r="BM24" i="6"/>
  <c r="BK10" i="5"/>
  <c r="BK12" i="5"/>
  <c r="BK14" i="5"/>
  <c r="BH13" i="5"/>
  <c r="BF12" i="5"/>
  <c r="BI11" i="5"/>
  <c r="I11" i="7"/>
  <c r="G11" i="7"/>
  <c r="B11" i="7"/>
  <c r="D11" i="7"/>
  <c r="F11" i="7"/>
  <c r="K11" i="7"/>
  <c r="H11" i="7"/>
  <c r="J11" i="7"/>
  <c r="E11" i="7"/>
  <c r="C11" i="7"/>
  <c r="J5" i="7"/>
  <c r="D5" i="7"/>
  <c r="C5" i="7"/>
  <c r="B5" i="7"/>
  <c r="G5" i="7"/>
  <c r="E5" i="7"/>
  <c r="K5" i="7"/>
  <c r="I5" i="7"/>
  <c r="BJ15" i="5"/>
  <c r="BI5" i="5"/>
  <c r="BE6" i="5"/>
  <c r="BM17" i="6"/>
  <c r="BN17" i="6" s="1"/>
  <c r="BN18" i="6" s="1"/>
  <c r="BE4" i="5"/>
  <c r="BL8" i="5"/>
  <c r="BK13" i="5"/>
  <c r="BC14" i="5"/>
  <c r="BG7" i="5"/>
  <c r="BD14" i="5"/>
  <c r="BD7" i="5"/>
  <c r="BD15" i="5"/>
  <c r="BG6" i="5"/>
  <c r="BK4" i="5"/>
  <c r="BG5" i="5"/>
  <c r="BF10" i="5"/>
  <c r="BI9" i="5"/>
  <c r="BE10" i="5"/>
  <c r="BM25" i="6"/>
  <c r="BM19" i="6"/>
  <c r="BD10" i="5"/>
  <c r="BL7" i="5"/>
  <c r="BL4" i="5"/>
  <c r="BI8" i="5"/>
  <c r="BD13" i="5"/>
  <c r="BC10" i="5"/>
  <c r="BC7" i="5"/>
  <c r="BC15" i="5"/>
  <c r="BE12" i="5"/>
  <c r="BH12" i="5"/>
  <c r="BF6" i="5"/>
  <c r="BD8" i="5"/>
  <c r="BE9" i="5"/>
  <c r="BG15" i="5"/>
  <c r="BF9" i="5"/>
  <c r="BI10" i="5"/>
  <c r="BJ7" i="5"/>
  <c r="BL13" i="5"/>
  <c r="BE15" i="5"/>
  <c r="BJ4" i="5"/>
  <c r="BK15" i="5"/>
  <c r="BG12" i="5"/>
  <c r="BI6" i="5"/>
  <c r="BI4" i="5"/>
  <c r="BC13" i="5"/>
  <c r="BF4" i="5"/>
  <c r="BL10" i="5"/>
  <c r="BC4" i="5"/>
  <c r="BC12" i="5"/>
  <c r="BM23" i="6"/>
  <c r="BJ5" i="5"/>
  <c r="BD4" i="5"/>
  <c r="B3" i="7"/>
  <c r="Z3" i="7" s="1" a="1"/>
  <c r="Z3" i="7" s="1"/>
  <c r="BH6" i="5"/>
  <c r="BH15" i="5"/>
  <c r="BG10" i="5"/>
  <c r="BK8" i="5"/>
  <c r="BC6" i="5"/>
  <c r="BL6" i="5"/>
  <c r="BC8" i="5"/>
  <c r="BE7" i="5"/>
  <c r="BI7" i="5"/>
  <c r="BF7" i="5"/>
  <c r="BD6" i="5"/>
  <c r="BM28" i="6"/>
  <c r="BL12" i="5"/>
  <c r="K9" i="7"/>
  <c r="D9" i="7"/>
  <c r="B9" i="7"/>
  <c r="BK7" i="5"/>
  <c r="AY4" i="5"/>
  <c r="AY5" i="5" s="1"/>
  <c r="AY6" i="5" s="1"/>
  <c r="AY7" i="5" s="1"/>
  <c r="AY8" i="5" s="1"/>
  <c r="AY9" i="5" s="1"/>
  <c r="AY10" i="5" s="1"/>
  <c r="AY11" i="5" s="1"/>
  <c r="AY12" i="5" s="1"/>
  <c r="AY13" i="5" s="1"/>
  <c r="AY14" i="5" s="1"/>
  <c r="AY15" i="5" s="1"/>
  <c r="AY16" i="5" s="1"/>
  <c r="F9" i="7" l="1"/>
  <c r="E9" i="7"/>
  <c r="C9" i="7"/>
  <c r="F5" i="7"/>
  <c r="G9" i="7"/>
  <c r="J9" i="7"/>
  <c r="H9" i="7"/>
  <c r="BO4" i="5"/>
  <c r="BP4" i="5" s="1"/>
  <c r="BO12" i="5"/>
  <c r="BO10" i="5"/>
  <c r="BO6" i="5"/>
  <c r="J10" i="7"/>
  <c r="D10" i="7"/>
  <c r="B10" i="7"/>
  <c r="E10" i="7"/>
  <c r="C10" i="7"/>
  <c r="H10" i="7"/>
  <c r="BO11" i="5"/>
  <c r="I10" i="7"/>
  <c r="G10" i="7"/>
  <c r="F10" i="7"/>
  <c r="K10" i="7"/>
  <c r="Z5" i="7" a="1"/>
  <c r="Z5" i="7" s="1"/>
  <c r="C8" i="7"/>
  <c r="H8" i="7"/>
  <c r="J8" i="7"/>
  <c r="BO9" i="5"/>
  <c r="G8" i="7"/>
  <c r="E8" i="7"/>
  <c r="K8" i="7"/>
  <c r="I8" i="7"/>
  <c r="D8" i="7"/>
  <c r="F8" i="7"/>
  <c r="B8" i="7"/>
  <c r="AD3" i="7"/>
  <c r="C4" i="14" s="1"/>
  <c r="AI3" i="7"/>
  <c r="H4" i="14" s="1"/>
  <c r="AK3" i="7"/>
  <c r="J4" i="14" s="1"/>
  <c r="AH3" i="7"/>
  <c r="G4" i="14" s="1"/>
  <c r="AF3" i="7"/>
  <c r="E4" i="14" s="1"/>
  <c r="AL3" i="7"/>
  <c r="K4" i="14" s="1"/>
  <c r="AJ3" i="7"/>
  <c r="I4" i="14" s="1"/>
  <c r="AC3" i="7"/>
  <c r="AE3" i="7"/>
  <c r="D4" i="14" s="1"/>
  <c r="AG3" i="7"/>
  <c r="F4" i="14" s="1"/>
  <c r="D12" i="7"/>
  <c r="F12" i="7"/>
  <c r="C12" i="7"/>
  <c r="H12" i="7"/>
  <c r="J12" i="7"/>
  <c r="BO13" i="5"/>
  <c r="B12" i="7"/>
  <c r="G12" i="7"/>
  <c r="E12" i="7"/>
  <c r="K12" i="7"/>
  <c r="I12" i="7"/>
  <c r="C13" i="7"/>
  <c r="H13" i="7"/>
  <c r="G13" i="7"/>
  <c r="E13" i="7"/>
  <c r="F13" i="7"/>
  <c r="K13" i="7"/>
  <c r="I13" i="7"/>
  <c r="BO14" i="5"/>
  <c r="J13" i="7"/>
  <c r="D13" i="7"/>
  <c r="B13" i="7"/>
  <c r="Z11" i="7" a="1"/>
  <c r="Z11" i="7" s="1"/>
  <c r="K4" i="7"/>
  <c r="I4" i="7"/>
  <c r="D4" i="7"/>
  <c r="F4" i="7"/>
  <c r="C4" i="7"/>
  <c r="H4" i="7"/>
  <c r="J4" i="7"/>
  <c r="BO5" i="5"/>
  <c r="BP5" i="5" s="1"/>
  <c r="BP6" i="5" s="1"/>
  <c r="B4" i="7"/>
  <c r="G4" i="7"/>
  <c r="E4" i="7"/>
  <c r="H15" i="7"/>
  <c r="J15" i="7"/>
  <c r="B15" i="7"/>
  <c r="E15" i="7"/>
  <c r="C15" i="7"/>
  <c r="I15" i="7"/>
  <c r="G15" i="7"/>
  <c r="D15" i="7"/>
  <c r="F15" i="7"/>
  <c r="K15" i="7"/>
  <c r="BO16" i="5"/>
  <c r="F14" i="7"/>
  <c r="K14" i="7"/>
  <c r="J14" i="7"/>
  <c r="D14" i="7"/>
  <c r="E14" i="7"/>
  <c r="C14" i="7"/>
  <c r="H14" i="7"/>
  <c r="BO15" i="5"/>
  <c r="I14" i="7"/>
  <c r="G14" i="7"/>
  <c r="B14" i="7"/>
  <c r="BN19" i="6"/>
  <c r="BN20" i="6" s="1"/>
  <c r="BN21" i="6" s="1"/>
  <c r="BN22" i="6" s="1"/>
  <c r="BN23" i="6" s="1"/>
  <c r="BN24" i="6" s="1"/>
  <c r="BN25" i="6" s="1"/>
  <c r="BN26" i="6" s="1"/>
  <c r="BN27" i="6" s="1"/>
  <c r="BN28" i="6" s="1"/>
  <c r="I6" i="7"/>
  <c r="G6" i="7"/>
  <c r="F6" i="7"/>
  <c r="K6" i="7"/>
  <c r="B6" i="7"/>
  <c r="J6" i="7"/>
  <c r="D6" i="7"/>
  <c r="E6" i="7"/>
  <c r="C6" i="7"/>
  <c r="H6" i="7"/>
  <c r="BO7" i="5"/>
  <c r="D7" i="7"/>
  <c r="F7" i="7"/>
  <c r="K7" i="7"/>
  <c r="BO8" i="5"/>
  <c r="H7" i="7"/>
  <c r="J7" i="7"/>
  <c r="E7" i="7"/>
  <c r="C7" i="7"/>
  <c r="I7" i="7"/>
  <c r="G7" i="7"/>
  <c r="B7" i="7"/>
  <c r="Z9" i="7" l="1" a="1"/>
  <c r="Z9" i="7" s="1"/>
  <c r="Z7" i="7" a="1"/>
  <c r="Z7" i="7" s="1"/>
  <c r="Z13" i="7" a="1"/>
  <c r="Z13" i="7" s="1"/>
  <c r="AI13" i="7" s="1"/>
  <c r="H14" i="14" s="1"/>
  <c r="BP7" i="5"/>
  <c r="BP8" i="5" s="1"/>
  <c r="BP9" i="5" s="1"/>
  <c r="BP10" i="5" s="1"/>
  <c r="BP11" i="5" s="1"/>
  <c r="BP12" i="5" s="1"/>
  <c r="BP13" i="5" s="1"/>
  <c r="BP14" i="5" s="1"/>
  <c r="BP15" i="5" s="1"/>
  <c r="BP16" i="5" s="1"/>
  <c r="Z8" i="7" a="1"/>
  <c r="Z8" i="7" s="1"/>
  <c r="AG8" i="7" s="1"/>
  <c r="F9" i="14" s="1"/>
  <c r="Z6" i="7" a="1"/>
  <c r="Z6" i="7" s="1"/>
  <c r="Z15" i="7" a="1"/>
  <c r="Z15" i="7" s="1"/>
  <c r="Z14" i="7" a="1"/>
  <c r="Z14" i="7" s="1"/>
  <c r="Z4" i="7" a="1"/>
  <c r="Z4" i="7" s="1"/>
  <c r="AE7" i="7"/>
  <c r="D8" i="14" s="1"/>
  <c r="AC7" i="7"/>
  <c r="AH7" i="7"/>
  <c r="G8" i="14" s="1"/>
  <c r="AI7" i="7"/>
  <c r="H8" i="14" s="1"/>
  <c r="AG7" i="7"/>
  <c r="F8" i="14" s="1"/>
  <c r="AL7" i="7"/>
  <c r="K8" i="14" s="1"/>
  <c r="AF7" i="7"/>
  <c r="E8" i="14" s="1"/>
  <c r="AK7" i="7"/>
  <c r="J8" i="14" s="1"/>
  <c r="AJ7" i="7"/>
  <c r="I8" i="14" s="1"/>
  <c r="AD7" i="7"/>
  <c r="C8" i="14" s="1"/>
  <c r="AF11" i="7"/>
  <c r="E12" i="14" s="1"/>
  <c r="AK11" i="7"/>
  <c r="J12" i="14" s="1"/>
  <c r="AJ11" i="7"/>
  <c r="I12" i="14" s="1"/>
  <c r="AD11" i="7"/>
  <c r="C12" i="14" s="1"/>
  <c r="AE11" i="7"/>
  <c r="D12" i="14" s="1"/>
  <c r="AC11" i="7"/>
  <c r="AH11" i="7"/>
  <c r="G12" i="14" s="1"/>
  <c r="AI11" i="7"/>
  <c r="H12" i="14" s="1"/>
  <c r="AG11" i="7"/>
  <c r="F12" i="14" s="1"/>
  <c r="AL11" i="7"/>
  <c r="K12" i="14" s="1"/>
  <c r="Z12" i="7" a="1"/>
  <c r="Z12" i="7" s="1"/>
  <c r="AF5" i="7"/>
  <c r="E6" i="14" s="1"/>
  <c r="AK5" i="7"/>
  <c r="J6" i="14" s="1"/>
  <c r="AJ5" i="7"/>
  <c r="I6" i="14" s="1"/>
  <c r="AD5" i="7"/>
  <c r="C6" i="14" s="1"/>
  <c r="AE5" i="7"/>
  <c r="D6" i="14" s="1"/>
  <c r="AC5" i="7"/>
  <c r="AH5" i="7"/>
  <c r="G6" i="14" s="1"/>
  <c r="AI5" i="7"/>
  <c r="H6" i="14" s="1"/>
  <c r="AG5" i="7"/>
  <c r="F6" i="14" s="1"/>
  <c r="AL5" i="7"/>
  <c r="K6" i="14" s="1"/>
  <c r="AE13" i="7"/>
  <c r="D14" i="14" s="1"/>
  <c r="AC13" i="7"/>
  <c r="AH13" i="7"/>
  <c r="G14" i="14" s="1"/>
  <c r="AG13" i="7"/>
  <c r="F14" i="14" s="1"/>
  <c r="AL13" i="7"/>
  <c r="K14" i="14" s="1"/>
  <c r="AF13" i="7"/>
  <c r="E14" i="14" s="1"/>
  <c r="AJ13" i="7"/>
  <c r="I14" i="14" s="1"/>
  <c r="AD13" i="7"/>
  <c r="C14" i="14" s="1"/>
  <c r="B4" i="14"/>
  <c r="AO4" i="7"/>
  <c r="AF8" i="7"/>
  <c r="E9" i="14" s="1"/>
  <c r="AK8" i="7"/>
  <c r="J9" i="14" s="1"/>
  <c r="Z10" i="7" a="1"/>
  <c r="Z10" i="7" s="1"/>
  <c r="AF9" i="7"/>
  <c r="E10" i="14" s="1"/>
  <c r="AK9" i="7"/>
  <c r="J10" i="14" s="1"/>
  <c r="AJ9" i="7"/>
  <c r="I10" i="14" s="1"/>
  <c r="AD9" i="7"/>
  <c r="C10" i="14" s="1"/>
  <c r="AE9" i="7"/>
  <c r="D10" i="14" s="1"/>
  <c r="AC9" i="7"/>
  <c r="AH9" i="7"/>
  <c r="G10" i="14" s="1"/>
  <c r="AI9" i="7"/>
  <c r="H10" i="14" s="1"/>
  <c r="AG9" i="7"/>
  <c r="F10" i="14" s="1"/>
  <c r="AL9" i="7"/>
  <c r="K10" i="14" s="1"/>
  <c r="AD8" i="7" l="1"/>
  <c r="C9" i="14" s="1"/>
  <c r="AL8" i="7"/>
  <c r="K9" i="14" s="1"/>
  <c r="AC8" i="7"/>
  <c r="AI8" i="7"/>
  <c r="H9" i="14" s="1"/>
  <c r="AJ8" i="7"/>
  <c r="I9" i="14" s="1"/>
  <c r="AH8" i="7"/>
  <c r="G9" i="14" s="1"/>
  <c r="AE8" i="7"/>
  <c r="D9" i="14" s="1"/>
  <c r="AK13" i="7"/>
  <c r="J14" i="14" s="1"/>
  <c r="B10" i="14"/>
  <c r="Z11" i="14" s="1" a="1"/>
  <c r="Z11" i="14" s="1"/>
  <c r="AC11" i="14" s="1"/>
  <c r="AO10" i="7"/>
  <c r="B9" i="14"/>
  <c r="B14" i="14"/>
  <c r="AO8" i="7"/>
  <c r="B8" i="14"/>
  <c r="Z9" i="14" s="1" a="1"/>
  <c r="Z9" i="14" s="1"/>
  <c r="AC9" i="14" s="1"/>
  <c r="AP4" i="7"/>
  <c r="B6" i="14"/>
  <c r="Z7" i="14" s="1" a="1"/>
  <c r="Z7" i="14" s="1"/>
  <c r="AC7" i="14" s="1"/>
  <c r="AO6" i="7"/>
  <c r="AK12" i="7"/>
  <c r="J13" i="14" s="1"/>
  <c r="AE12" i="7"/>
  <c r="D13" i="14" s="1"/>
  <c r="AD12" i="7"/>
  <c r="C13" i="14" s="1"/>
  <c r="AI12" i="7"/>
  <c r="H13" i="14" s="1"/>
  <c r="AC12" i="7"/>
  <c r="AH12" i="7"/>
  <c r="G13" i="14" s="1"/>
  <c r="AF12" i="7"/>
  <c r="E13" i="14" s="1"/>
  <c r="AG12" i="7"/>
  <c r="F13" i="14" s="1"/>
  <c r="AL12" i="7"/>
  <c r="K13" i="14" s="1"/>
  <c r="AJ12" i="7"/>
  <c r="I13" i="14" s="1"/>
  <c r="AK4" i="7"/>
  <c r="J5" i="14" s="1"/>
  <c r="AE4" i="7"/>
  <c r="D5" i="14" s="1"/>
  <c r="AD4" i="7"/>
  <c r="C5" i="14" s="1"/>
  <c r="AI4" i="7"/>
  <c r="H5" i="14" s="1"/>
  <c r="AC4" i="7"/>
  <c r="AH4" i="7"/>
  <c r="G5" i="14" s="1"/>
  <c r="AF4" i="7"/>
  <c r="E5" i="14" s="1"/>
  <c r="AG4" i="7"/>
  <c r="F5" i="14" s="1"/>
  <c r="AL4" i="7"/>
  <c r="K5" i="14" s="1"/>
  <c r="AJ4" i="7"/>
  <c r="I5" i="14" s="1"/>
  <c r="AE15" i="7"/>
  <c r="D16" i="14" s="1"/>
  <c r="AC15" i="7"/>
  <c r="AH15" i="7"/>
  <c r="G16" i="14" s="1"/>
  <c r="AI15" i="7"/>
  <c r="H16" i="14" s="1"/>
  <c r="AG15" i="7"/>
  <c r="F16" i="14" s="1"/>
  <c r="AL15" i="7"/>
  <c r="K16" i="14" s="1"/>
  <c r="AF15" i="7"/>
  <c r="E16" i="14" s="1"/>
  <c r="AK15" i="7"/>
  <c r="J16" i="14" s="1"/>
  <c r="AJ15" i="7"/>
  <c r="I16" i="14" s="1"/>
  <c r="AD15" i="7"/>
  <c r="C16" i="14" s="1"/>
  <c r="AC10" i="7"/>
  <c r="AH10" i="7"/>
  <c r="G11" i="14" s="1"/>
  <c r="AF10" i="7"/>
  <c r="E11" i="14" s="1"/>
  <c r="AG10" i="7"/>
  <c r="F11" i="14" s="1"/>
  <c r="AL10" i="7"/>
  <c r="K11" i="14" s="1"/>
  <c r="AJ10" i="7"/>
  <c r="I11" i="14" s="1"/>
  <c r="AK10" i="7"/>
  <c r="J11" i="14" s="1"/>
  <c r="AE10" i="7"/>
  <c r="D11" i="14" s="1"/>
  <c r="AD10" i="7"/>
  <c r="C11" i="14" s="1"/>
  <c r="AI10" i="7"/>
  <c r="H11" i="14" s="1"/>
  <c r="AJ11" i="14"/>
  <c r="Z5" i="14" a="1"/>
  <c r="Z5" i="14" s="1"/>
  <c r="AC5" i="14" s="1"/>
  <c r="AE7" i="14"/>
  <c r="B12" i="14"/>
  <c r="AO12" i="7"/>
  <c r="AK14" i="7"/>
  <c r="J15" i="14" s="1"/>
  <c r="AE14" i="7"/>
  <c r="D15" i="14" s="1"/>
  <c r="AD14" i="7"/>
  <c r="C15" i="14" s="1"/>
  <c r="AI14" i="7"/>
  <c r="H15" i="14" s="1"/>
  <c r="AC14" i="7"/>
  <c r="AH14" i="7"/>
  <c r="G15" i="14" s="1"/>
  <c r="AF14" i="7"/>
  <c r="E15" i="14" s="1"/>
  <c r="AG14" i="7"/>
  <c r="F15" i="14" s="1"/>
  <c r="AL14" i="7"/>
  <c r="K15" i="14" s="1"/>
  <c r="AJ14" i="7"/>
  <c r="I15" i="14" s="1"/>
  <c r="AC6" i="7"/>
  <c r="AH6" i="7"/>
  <c r="G7" i="14" s="1"/>
  <c r="AF6" i="7"/>
  <c r="E7" i="14" s="1"/>
  <c r="AG6" i="7"/>
  <c r="F7" i="14" s="1"/>
  <c r="AL6" i="7"/>
  <c r="K7" i="14" s="1"/>
  <c r="AJ6" i="7"/>
  <c r="I7" i="14" s="1"/>
  <c r="AK6" i="7"/>
  <c r="J7" i="14" s="1"/>
  <c r="AE6" i="7"/>
  <c r="D7" i="14" s="1"/>
  <c r="AD6" i="7"/>
  <c r="C7" i="14" s="1"/>
  <c r="AI6" i="7"/>
  <c r="H7" i="14" s="1"/>
  <c r="AO9" i="7" l="1"/>
  <c r="AI9" i="14"/>
  <c r="Z10" i="14" a="1"/>
  <c r="Z10" i="14" s="1"/>
  <c r="AE10" i="14" s="1"/>
  <c r="AK9" i="14"/>
  <c r="AG7" i="14"/>
  <c r="AO14" i="7"/>
  <c r="Z15" i="14" a="1"/>
  <c r="Z15" i="14" s="1"/>
  <c r="AH15" i="14" s="1"/>
  <c r="AF7" i="14"/>
  <c r="AF11" i="14"/>
  <c r="AK7" i="14"/>
  <c r="AD7" i="14"/>
  <c r="AE9" i="14"/>
  <c r="AL10" i="14"/>
  <c r="B15" i="14"/>
  <c r="Z16" i="14" s="1" a="1"/>
  <c r="Z16" i="14" s="1"/>
  <c r="AC16" i="14" s="1"/>
  <c r="AO15" i="7"/>
  <c r="AG9" i="14"/>
  <c r="AK10" i="14"/>
  <c r="AL9" i="14"/>
  <c r="AJ7" i="14"/>
  <c r="AE11" i="14"/>
  <c r="AI7" i="14"/>
  <c r="AD15" i="14"/>
  <c r="AL11" i="14"/>
  <c r="Z13" i="14" a="1"/>
  <c r="Z13" i="14" s="1"/>
  <c r="AC13" i="14" s="1"/>
  <c r="AE5" i="14"/>
  <c r="AI5" i="14"/>
  <c r="AJ5" i="14"/>
  <c r="AG5" i="14"/>
  <c r="AF5" i="14"/>
  <c r="AH5" i="14"/>
  <c r="AK5" i="14"/>
  <c r="AL5" i="14"/>
  <c r="AD5" i="14"/>
  <c r="AJ9" i="14"/>
  <c r="AO13" i="7"/>
  <c r="B13" i="14"/>
  <c r="Z14" i="14" s="1" a="1"/>
  <c r="Z14" i="14" s="1"/>
  <c r="AC14" i="14" s="1"/>
  <c r="AL7" i="14"/>
  <c r="AD11" i="14"/>
  <c r="AD9" i="14"/>
  <c r="AH7" i="14"/>
  <c r="AG10" i="14"/>
  <c r="AG11" i="14"/>
  <c r="AK11" i="14"/>
  <c r="AI10" i="14"/>
  <c r="AO11" i="7"/>
  <c r="B11" i="14"/>
  <c r="Z12" i="14" s="1" a="1"/>
  <c r="Z12" i="14" s="1"/>
  <c r="AC12" i="14" s="1"/>
  <c r="AO5" i="7"/>
  <c r="AP5" i="7" s="1"/>
  <c r="AP6" i="7" s="1"/>
  <c r="B5" i="14"/>
  <c r="Z6" i="14" s="1" a="1"/>
  <c r="Z6" i="14" s="1"/>
  <c r="AC6" i="14" s="1"/>
  <c r="AH9" i="14"/>
  <c r="AH11" i="14"/>
  <c r="AO7" i="7"/>
  <c r="B7" i="14"/>
  <c r="Z8" i="14" s="1" a="1"/>
  <c r="Z8" i="14" s="1"/>
  <c r="AC8" i="14" s="1"/>
  <c r="AO16" i="7"/>
  <c r="B16" i="14"/>
  <c r="Z17" i="14" s="1" a="1"/>
  <c r="Z17" i="14" s="1"/>
  <c r="AC17" i="14" s="1"/>
  <c r="AG15" i="14"/>
  <c r="AF9" i="14"/>
  <c r="AL15" i="14"/>
  <c r="AI11" i="14"/>
  <c r="AK15" i="14" l="1"/>
  <c r="AD10" i="14"/>
  <c r="AJ15" i="14"/>
  <c r="AE15" i="14"/>
  <c r="AI15" i="14"/>
  <c r="AC15" i="14"/>
  <c r="AF15" i="14"/>
  <c r="AC10" i="14"/>
  <c r="AO10" i="14" s="1" a="1"/>
  <c r="AO10" i="14" s="1"/>
  <c r="AR10" i="14" s="1" a="1"/>
  <c r="AR10" i="14" s="1"/>
  <c r="AF10" i="14"/>
  <c r="AJ10" i="14"/>
  <c r="AH10" i="14"/>
  <c r="AF16" i="14"/>
  <c r="AQ9" i="14" a="1"/>
  <c r="AQ9" i="14" s="1"/>
  <c r="AJ16" i="14"/>
  <c r="AI6" i="14"/>
  <c r="AL17" i="14"/>
  <c r="AG6" i="14"/>
  <c r="AD17" i="14"/>
  <c r="AF14" i="14"/>
  <c r="AE8" i="14"/>
  <c r="AL6" i="14"/>
  <c r="AQ7" i="14" a="1"/>
  <c r="AQ7" i="14" s="1"/>
  <c r="AE16" i="14"/>
  <c r="AQ10" i="14" a="1"/>
  <c r="AQ10" i="14" s="1"/>
  <c r="AH16" i="14"/>
  <c r="AI14" i="14"/>
  <c r="AQ15" i="14" a="1"/>
  <c r="AQ15" i="14" s="1"/>
  <c r="AP7" i="14" a="1"/>
  <c r="AP7" i="14" s="1"/>
  <c r="AD14" i="14"/>
  <c r="AE6" i="14"/>
  <c r="AI16" i="14"/>
  <c r="AP5" i="14" a="1"/>
  <c r="AP5" i="14" s="1"/>
  <c r="AG16" i="14"/>
  <c r="AP7" i="7"/>
  <c r="AP8" i="7" s="1"/>
  <c r="AP9" i="7" s="1"/>
  <c r="AP10" i="7" s="1"/>
  <c r="AP11" i="7" s="1"/>
  <c r="AP12" i="7" s="1"/>
  <c r="AP13" i="7" s="1"/>
  <c r="AP14" i="7" s="1"/>
  <c r="AP15" i="7" s="1"/>
  <c r="AP16" i="7" s="1"/>
  <c r="AO9" i="14" a="1"/>
  <c r="AO9" i="14" s="1"/>
  <c r="AR9" i="14" s="1" a="1"/>
  <c r="AR9" i="14" s="1"/>
  <c r="AG14" i="14"/>
  <c r="AP11" i="14" a="1"/>
  <c r="AP11" i="14" s="1"/>
  <c r="AH6" i="14"/>
  <c r="AH12" i="14"/>
  <c r="AI8" i="14"/>
  <c r="AE14" i="14"/>
  <c r="AD6" i="14"/>
  <c r="AJ17" i="14"/>
  <c r="AO5" i="14" a="1"/>
  <c r="AO5" i="14" s="1"/>
  <c r="AR5" i="14" s="1" a="1"/>
  <c r="AR5" i="14" s="1"/>
  <c r="AD16" i="14"/>
  <c r="AO11" i="14" a="1"/>
  <c r="AO11" i="14" s="1"/>
  <c r="AG12" i="14"/>
  <c r="AK6" i="14"/>
  <c r="AH17" i="14"/>
  <c r="AL12" i="14"/>
  <c r="AL8" i="14"/>
  <c r="AL14" i="14"/>
  <c r="AJ6" i="14"/>
  <c r="AJ12" i="14"/>
  <c r="AH14" i="14"/>
  <c r="AF6" i="14"/>
  <c r="AF12" i="14"/>
  <c r="AL16" i="14"/>
  <c r="AD8" i="14"/>
  <c r="AE12" i="14"/>
  <c r="AG8" i="14"/>
  <c r="AF17" i="14"/>
  <c r="AD12" i="14"/>
  <c r="AK14" i="14"/>
  <c r="AI17" i="14"/>
  <c r="AI12" i="14"/>
  <c r="AI13" i="14"/>
  <c r="AH13" i="14"/>
  <c r="AK13" i="14"/>
  <c r="AG13" i="14"/>
  <c r="AD13" i="14"/>
  <c r="AJ13" i="14"/>
  <c r="AE13" i="14"/>
  <c r="AF13" i="14"/>
  <c r="AL13" i="14"/>
  <c r="AH8" i="14"/>
  <c r="AQ11" i="14" a="1"/>
  <c r="AQ11" i="14" s="1"/>
  <c r="AJ14" i="14"/>
  <c r="AE17" i="14"/>
  <c r="AK12" i="14"/>
  <c r="AK16" i="14"/>
  <c r="AF8" i="14"/>
  <c r="B4" i="13"/>
  <c r="B5" i="13"/>
  <c r="AP9" i="14" a="1"/>
  <c r="AP9" i="14" s="1"/>
  <c r="AK17" i="14"/>
  <c r="AQ5" i="14" a="1"/>
  <c r="AQ5" i="14" s="1"/>
  <c r="AJ8" i="14"/>
  <c r="AP10" i="14" a="1"/>
  <c r="AP10" i="14" s="1"/>
  <c r="AO7" i="14" a="1"/>
  <c r="AO7" i="14" s="1"/>
  <c r="AG17" i="14"/>
  <c r="AK8" i="14"/>
  <c r="AO15" i="14" l="1" a="1"/>
  <c r="AO15" i="14" s="1"/>
  <c r="AR15" i="14" s="1" a="1"/>
  <c r="AR15" i="14" s="1"/>
  <c r="AU15" i="14" s="1" a="1"/>
  <c r="AU15" i="14" s="1"/>
  <c r="AT10" i="14" a="1"/>
  <c r="AT10" i="14" s="1"/>
  <c r="AS9" i="14" a="1"/>
  <c r="AS9" i="14" s="1"/>
  <c r="AP15" i="14" a="1"/>
  <c r="AP15" i="14" s="1"/>
  <c r="AT15" i="14" s="1" a="1"/>
  <c r="AT15" i="14" s="1"/>
  <c r="AO12" i="14" a="1"/>
  <c r="AO12" i="14" s="1"/>
  <c r="AR12" i="14" s="1" a="1"/>
  <c r="AR12" i="14" s="1"/>
  <c r="AO6" i="14" a="1"/>
  <c r="AO6" i="14" s="1"/>
  <c r="AQ6" i="14" a="1"/>
  <c r="AQ6" i="14" s="1"/>
  <c r="AO14" i="14" a="1"/>
  <c r="AO14" i="14" s="1"/>
  <c r="AR14" i="14" s="1" a="1"/>
  <c r="AR14" i="14" s="1"/>
  <c r="AT11" i="14" a="1"/>
  <c r="AT11" i="14" s="1"/>
  <c r="AQ13" i="14" a="1"/>
  <c r="AQ13" i="14" s="1"/>
  <c r="AU5" i="14" a="1"/>
  <c r="AU5" i="14" s="1"/>
  <c r="AS11" i="14" a="1"/>
  <c r="AS11" i="14" s="1"/>
  <c r="AO16" i="14" a="1"/>
  <c r="AO16" i="14" s="1"/>
  <c r="AV9" i="14" a="1"/>
  <c r="AV9" i="14" s="1"/>
  <c r="AO8" i="14" a="1"/>
  <c r="AO8" i="14" s="1"/>
  <c r="AR8" i="14" s="1" a="1"/>
  <c r="AR8" i="14" s="1"/>
  <c r="AP17" i="14" a="1"/>
  <c r="AP17" i="14" s="1"/>
  <c r="AO13" i="14" a="1"/>
  <c r="AO13" i="14" s="1"/>
  <c r="AR13" i="14" s="1" a="1"/>
  <c r="AR13" i="14" s="1"/>
  <c r="AR7" i="14" a="1"/>
  <c r="AR7" i="14" s="1"/>
  <c r="AU7" i="14" s="1" a="1"/>
  <c r="AU7" i="14" s="1"/>
  <c r="AT5" i="14" a="1"/>
  <c r="AT5" i="14" s="1"/>
  <c r="AT7" i="14" a="1"/>
  <c r="AT7" i="14" s="1"/>
  <c r="AQ12" i="14" a="1"/>
  <c r="AQ12" i="14" s="1"/>
  <c r="AT9" i="14" a="1"/>
  <c r="AT9" i="14" s="1"/>
  <c r="AW9" i="14" s="1" a="1"/>
  <c r="AW9" i="14" s="1"/>
  <c r="AQ14" i="14" a="1"/>
  <c r="AQ14" i="14" s="1"/>
  <c r="AS7" i="14" a="1"/>
  <c r="AS7" i="14" s="1"/>
  <c r="B6" i="13"/>
  <c r="AU10" i="14" a="1"/>
  <c r="AU10" i="14" s="1"/>
  <c r="AS5" i="14" a="1"/>
  <c r="AS5" i="14" s="1"/>
  <c r="AW5" i="14" s="1" a="1"/>
  <c r="AW5" i="14" s="1"/>
  <c r="AQ8" i="14" a="1"/>
  <c r="AQ8" i="14" s="1"/>
  <c r="AP13" i="14" a="1"/>
  <c r="AP13" i="14" s="1"/>
  <c r="AS13" i="14" s="1" a="1"/>
  <c r="AS13" i="14" s="1"/>
  <c r="AP12" i="14" a="1"/>
  <c r="AP12" i="14" s="1"/>
  <c r="AQ16" i="14" a="1"/>
  <c r="AQ16" i="14" s="1"/>
  <c r="AR6" i="14" a="1"/>
  <c r="AR6" i="14" s="1"/>
  <c r="AR16" i="14" a="1"/>
  <c r="AR16" i="14" s="1"/>
  <c r="AP14" i="14" a="1"/>
  <c r="AP14" i="14" s="1"/>
  <c r="AU9" i="14" a="1"/>
  <c r="AU9" i="14" s="1"/>
  <c r="AR11" i="14" a="1"/>
  <c r="AR11" i="14" s="1"/>
  <c r="AQ17" i="14" a="1"/>
  <c r="AQ17" i="14" s="1"/>
  <c r="AP8" i="14" a="1"/>
  <c r="AP8" i="14" s="1"/>
  <c r="AS10" i="14" a="1"/>
  <c r="AS10" i="14" s="1"/>
  <c r="AO17" i="14" a="1"/>
  <c r="AO17" i="14" s="1"/>
  <c r="AP16" i="14" a="1"/>
  <c r="AP16" i="14" s="1"/>
  <c r="AP6" i="14" a="1"/>
  <c r="AP6" i="14" s="1"/>
  <c r="AS8" i="14" l="1" a="1"/>
  <c r="AS8" i="14" s="1"/>
  <c r="AV8" i="14" s="1" a="1"/>
  <c r="AV8" i="14" s="1"/>
  <c r="AS15" i="14" a="1"/>
  <c r="AS15" i="14" s="1"/>
  <c r="AW15" i="14" s="1" a="1"/>
  <c r="AW15" i="14" s="1"/>
  <c r="AV7" i="14" a="1"/>
  <c r="AV7" i="14" s="1"/>
  <c r="AW7" i="14" a="1"/>
  <c r="AW7" i="14" s="1"/>
  <c r="AX7" i="14" a="1"/>
  <c r="AX7" i="14" s="1"/>
  <c r="AT16" i="14" a="1"/>
  <c r="AT16" i="14" s="1"/>
  <c r="AU14" i="14" a="1"/>
  <c r="AU14" i="14" s="1"/>
  <c r="AT14" i="14" a="1"/>
  <c r="AT14" i="14" s="1"/>
  <c r="AX15" i="14" a="1"/>
  <c r="AX15" i="14" s="1"/>
  <c r="AV15" i="14" a="1"/>
  <c r="AV15" i="14" s="1"/>
  <c r="AS17" i="14" a="1"/>
  <c r="AS17" i="14" s="1"/>
  <c r="AU13" i="14" a="1"/>
  <c r="AU13" i="14" s="1"/>
  <c r="AX5" i="14" a="1"/>
  <c r="AX5" i="14" s="1"/>
  <c r="AV5" i="14" a="1"/>
  <c r="AV5" i="14" s="1"/>
  <c r="AT6" i="14" a="1"/>
  <c r="AT6" i="14" s="1"/>
  <c r="AT12" i="14" a="1"/>
  <c r="AT12" i="14" s="1"/>
  <c r="AX10" i="14" a="1"/>
  <c r="AX10" i="14" s="1"/>
  <c r="AT8" i="14" a="1"/>
  <c r="AT8" i="14" s="1"/>
  <c r="AX9" i="14" a="1"/>
  <c r="AX9" i="14" s="1"/>
  <c r="BA9" i="14" s="1"/>
  <c r="AU11" i="14" a="1"/>
  <c r="AU11" i="14" s="1"/>
  <c r="AX11" i="14" s="1" a="1"/>
  <c r="AX11" i="14" s="1"/>
  <c r="AW11" i="14" a="1"/>
  <c r="AW11" i="14" s="1"/>
  <c r="AV11" i="14" a="1"/>
  <c r="AV11" i="14" s="1"/>
  <c r="AU12" i="14" a="1"/>
  <c r="AU12" i="14" s="1"/>
  <c r="AV10" i="14" a="1"/>
  <c r="AV10" i="14" s="1"/>
  <c r="AU8" i="14" a="1"/>
  <c r="AU8" i="14" s="1"/>
  <c r="AX8" i="14" s="1" a="1"/>
  <c r="AX8" i="14" s="1"/>
  <c r="AS6" i="14" a="1"/>
  <c r="AS6" i="14" s="1"/>
  <c r="AU6" i="14" a="1"/>
  <c r="AU6" i="14" s="1"/>
  <c r="AS16" i="14" a="1"/>
  <c r="AS16" i="14" s="1"/>
  <c r="AV16" i="14" s="1" a="1"/>
  <c r="AV16" i="14" s="1"/>
  <c r="AS12" i="14" a="1"/>
  <c r="AS12" i="14" s="1"/>
  <c r="AU16" i="14" a="1"/>
  <c r="AU16" i="14" s="1"/>
  <c r="AW10" i="14" a="1"/>
  <c r="AW10" i="14" s="1"/>
  <c r="AT13" i="14" a="1"/>
  <c r="AT13" i="14" s="1"/>
  <c r="AR17" i="14" a="1"/>
  <c r="AR17" i="14" s="1"/>
  <c r="AT17" i="14" a="1"/>
  <c r="AT17" i="14" s="1"/>
  <c r="AS14" i="14" a="1"/>
  <c r="AS14" i="14" s="1"/>
  <c r="AV13" i="14" a="1"/>
  <c r="AV13" i="14" s="1"/>
  <c r="BA5" i="14" l="1"/>
  <c r="AW14" i="14" a="1"/>
  <c r="AW14" i="14" s="1"/>
  <c r="BA7" i="14"/>
  <c r="AW17" i="14" a="1"/>
  <c r="AW17" i="14" s="1"/>
  <c r="BA11" i="14"/>
  <c r="BA15" i="14"/>
  <c r="AX13" i="14" a="1"/>
  <c r="AX13" i="14" s="1"/>
  <c r="AX12" i="14" a="1"/>
  <c r="AX12" i="14" s="1"/>
  <c r="BA10" i="14"/>
  <c r="AW16" i="14" a="1"/>
  <c r="AW16" i="14" s="1"/>
  <c r="AU17" i="14" a="1"/>
  <c r="AU17" i="14" s="1"/>
  <c r="AX17" i="14" s="1" a="1"/>
  <c r="AX17" i="14" s="1"/>
  <c r="AX16" i="14" a="1"/>
  <c r="AX16" i="14" s="1"/>
  <c r="AV17" i="14" a="1"/>
  <c r="AV17" i="14" s="1"/>
  <c r="AX14" i="14" a="1"/>
  <c r="AX14" i="14" s="1"/>
  <c r="AV6" i="14" a="1"/>
  <c r="AV6" i="14" s="1"/>
  <c r="AX6" i="14" a="1"/>
  <c r="AX6" i="14" s="1"/>
  <c r="AW8" i="14" a="1"/>
  <c r="AW8" i="14" s="1"/>
  <c r="BA8" i="14" s="1"/>
  <c r="AW13" i="14" a="1"/>
  <c r="AW13" i="14" s="1"/>
  <c r="AV12" i="14" a="1"/>
  <c r="AV12" i="14" s="1"/>
  <c r="AV14" i="14" a="1"/>
  <c r="AV14" i="14" s="1"/>
  <c r="AW6" i="14" a="1"/>
  <c r="AW6" i="14" s="1"/>
  <c r="AW12" i="14" a="1"/>
  <c r="AW12" i="14" s="1"/>
  <c r="BA13" i="14" l="1"/>
  <c r="BA14" i="14"/>
  <c r="BA12" i="14"/>
  <c r="BA6" i="14"/>
  <c r="BA16" i="14"/>
  <c r="BA17" i="14"/>
  <c r="BB5" i="14" l="1"/>
  <c r="B7" i="13" s="1" a="1"/>
  <c r="B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Bogacheva, Irina</author>
  </authors>
  <commentList>
    <comment ref="AX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Bogacheva, Irina:
In this column you are asked to report risks of 12-month momentum portfolio from columns (AL:AU).  You may choose to generate these risk numbers outside of Excel using stat languages such as MATLAB of 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<sst xmlns="http://schemas.openxmlformats.org/spreadsheetml/2006/main" count="224" uniqueCount="44">
  <si>
    <t>AUD</t>
  </si>
  <si>
    <t>CAD</t>
  </si>
  <si>
    <t>DEM</t>
  </si>
  <si>
    <t>ESP</t>
  </si>
  <si>
    <t>FRF</t>
  </si>
  <si>
    <t>GBP</t>
  </si>
  <si>
    <t>ITL</t>
  </si>
  <si>
    <t>JPY</t>
  </si>
  <si>
    <t>NLG</t>
  </si>
  <si>
    <t>USD</t>
  </si>
  <si>
    <t>Equity Index Returns</t>
  </si>
  <si>
    <t>MSCI Index Levels</t>
  </si>
  <si>
    <t>MSCI Index Returns</t>
  </si>
  <si>
    <t>Cumulative</t>
  </si>
  <si>
    <t>Scaled Portfolio Returns</t>
  </si>
  <si>
    <t>cumulative</t>
  </si>
  <si>
    <t>Monthy return</t>
  </si>
  <si>
    <t>Annualized return</t>
  </si>
  <si>
    <t>Annualized realized risk</t>
  </si>
  <si>
    <t>Annualized return-to-risk ratio</t>
  </si>
  <si>
    <t>Forward PE</t>
  </si>
  <si>
    <t>Ranked FEP (descending order)</t>
  </si>
  <si>
    <t>12-month Momentum with last month skipped</t>
  </si>
  <si>
    <t>12-month Momentum Portfolio weights Scaled to 1% Risk</t>
  </si>
  <si>
    <t>Portfolio risk</t>
  </si>
  <si>
    <t>From ranked exposures to value portfolio holdings</t>
  </si>
  <si>
    <t>Returns of value Portfolio</t>
  </si>
  <si>
    <t>Strategy Risk</t>
  </si>
  <si>
    <t>12-month Momentum Factor Portfolio Weights without risk scaling</t>
  </si>
  <si>
    <t>0.5 Value + 0.5 Momentum (Combined strategy, no risk scaling)</t>
  </si>
  <si>
    <t xml:space="preserve"> holdings of combined strategy scaled to 5% risk</t>
  </si>
  <si>
    <t>Returns of combined strategy Scaled to 5% risk</t>
  </si>
  <si>
    <t>value portfolio holdings scaled to 1% risk</t>
  </si>
  <si>
    <t>Returns of value Portfolio Scaled to 1% risk</t>
  </si>
  <si>
    <t>Turnover</t>
  </si>
  <si>
    <t>Combined Value+Momentum strategy statistics</t>
  </si>
  <si>
    <t>Portfolio weights (holdings) of combined startegy at 5% risk</t>
  </si>
  <si>
    <t>Monthly Returns of Country Indices</t>
  </si>
  <si>
    <t>Drifted Portfolio Weights (for combined strategy at 5% risk)</t>
  </si>
  <si>
    <t>Absolute trade size per each asset as a percentage of portfolio notional vaue</t>
  </si>
  <si>
    <t>Date</t>
  </si>
  <si>
    <t>Growth of portfolio notional value between rebalances</t>
  </si>
  <si>
    <t>Portfolio turnover per each rebalance</t>
  </si>
  <si>
    <t>Number of monthly rebalances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</si>
</sst>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m/d/yyyy;@"/>
    <numFmt numFmtId="168" formatCode="0.00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4"/>
      <name val="Cambria"/>
      <family val="1"/>
      <scheme val="major"/>
    </font>
    <font>
      <b/>
      <sz val="8"/>
      <name val="Cambria"/>
      <family val="1"/>
      <scheme val="major"/>
    </font>
    <font>
      <b/>
      <sz val="9"/>
      <color theme="4"/>
      <name val="Cambria"/>
      <family val="1"/>
      <scheme val="major"/>
    </font>
    <font>
      <b/>
      <sz val="11"/>
      <name val="Cambria"/>
      <family val="1"/>
      <scheme val="major"/>
    </font>
    <font>
      <b/>
      <sz val="8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11"/>
      <color theme="4"/>
      <name val="Calibri"/>
      <family val="2"/>
      <scheme val="minor"/>
    </font>
    <font>
      <b/>
      <sz val="10"/>
      <color theme="4"/>
      <name val="Cambria"/>
      <family val="1"/>
      <scheme val="major"/>
    </font>
    <font>
      <sz val="8"/>
      <color theme="1"/>
      <name val="Calibri"/>
      <family val="2"/>
      <scheme val="minor"/>
    </font>
    <font>
      <b/>
      <sz val="10"/>
      <color theme="3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2" fontId="4" fillId="0" borderId="0" xfId="0" applyNumberFormat="1" applyFont="1"/>
    <xf numFmtId="15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/>
    <xf numFmtId="0" fontId="0" fillId="0" borderId="1" xfId="0" applyBorder="1"/>
    <xf numFmtId="2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0" fontId="0" fillId="3" borderId="5" xfId="0" applyFill="1" applyBorder="1"/>
    <xf numFmtId="0" fontId="0" fillId="3" borderId="6" xfId="0" applyFill="1" applyBorder="1"/>
    <xf numFmtId="0" fontId="3" fillId="2" borderId="0" xfId="0" applyFont="1" applyFill="1" applyAlignment="1">
      <alignment horizontal="center"/>
    </xf>
    <xf numFmtId="0" fontId="1" fillId="0" borderId="2" xfId="0" applyFont="1" applyBorder="1"/>
    <xf numFmtId="0" fontId="0" fillId="4" borderId="0" xfId="0" applyFill="1"/>
    <xf numFmtId="0" fontId="1" fillId="0" borderId="1" xfId="0" applyFont="1" applyBorder="1"/>
    <xf numFmtId="2" fontId="0" fillId="0" borderId="0" xfId="0" applyNumberFormat="1"/>
    <xf numFmtId="165" fontId="4" fillId="3" borderId="0" xfId="0" applyNumberFormat="1" applyFont="1" applyFill="1"/>
    <xf numFmtId="10" fontId="0" fillId="3" borderId="3" xfId="1" applyNumberFormat="1" applyFont="1" applyFill="1" applyBorder="1"/>
    <xf numFmtId="10" fontId="0" fillId="3" borderId="4" xfId="1" applyNumberFormat="1" applyFont="1" applyFill="1" applyBorder="1"/>
    <xf numFmtId="2" fontId="0" fillId="3" borderId="4" xfId="0" applyNumberFormat="1" applyFill="1" applyBorder="1"/>
    <xf numFmtId="0" fontId="9" fillId="0" borderId="0" xfId="0" applyFont="1"/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8" fillId="0" borderId="0" xfId="0" applyFont="1"/>
    <xf numFmtId="167" fontId="11" fillId="0" borderId="0" xfId="0" applyNumberFormat="1" applyFont="1"/>
    <xf numFmtId="167" fontId="8" fillId="0" borderId="0" xfId="0" applyNumberFormat="1" applyFont="1"/>
    <xf numFmtId="0" fontId="12" fillId="0" borderId="0" xfId="0" applyFont="1" applyAlignment="1">
      <alignment wrapText="1"/>
    </xf>
    <xf numFmtId="167" fontId="13" fillId="0" borderId="0" xfId="0" applyNumberFormat="1" applyFont="1"/>
    <xf numFmtId="167" fontId="14" fillId="0" borderId="0" xfId="0" applyNumberFormat="1" applyFont="1"/>
    <xf numFmtId="165" fontId="15" fillId="0" borderId="0" xfId="0" applyNumberFormat="1" applyFont="1"/>
    <xf numFmtId="167" fontId="16" fillId="0" borderId="0" xfId="0" applyNumberFormat="1" applyFont="1"/>
    <xf numFmtId="0" fontId="0" fillId="0" borderId="0" xfId="0" applyAlignment="1">
      <alignment horizontal="center"/>
    </xf>
    <xf numFmtId="165" fontId="18" fillId="0" borderId="0" xfId="0" applyNumberFormat="1" applyFont="1" applyAlignment="1">
      <alignment horizontal="center"/>
    </xf>
    <xf numFmtId="165" fontId="18" fillId="0" borderId="0" xfId="0" applyNumberFormat="1" applyFont="1"/>
    <xf numFmtId="0" fontId="14" fillId="0" borderId="0" xfId="0" applyFont="1"/>
    <xf numFmtId="167" fontId="0" fillId="0" borderId="0" xfId="0" applyNumberFormat="1"/>
    <xf numFmtId="0" fontId="17" fillId="0" borderId="0" xfId="0" applyFont="1"/>
    <xf numFmtId="0" fontId="4" fillId="0" borderId="0" xfId="0" applyFont="1"/>
    <xf numFmtId="0" fontId="19" fillId="0" borderId="0" xfId="0" applyFont="1"/>
    <xf numFmtId="165" fontId="20" fillId="3" borderId="0" xfId="0" applyNumberFormat="1" applyFont="1" applyFill="1"/>
    <xf numFmtId="165" fontId="20" fillId="3" borderId="0" xfId="0" applyNumberFormat="1" applyFont="1" applyFill="1" applyAlignment="1">
      <alignment horizontal="center"/>
    </xf>
    <xf numFmtId="9" fontId="0" fillId="3" borderId="4" xfId="1" applyFont="1" applyFill="1" applyBorder="1"/>
    <xf numFmtId="0" fontId="0" fillId="3" borderId="0" xfId="0" applyFill="1" applyAlignment="1">
      <alignment horizontal="center"/>
    </xf>
    <xf numFmtId="168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B9D-4FC7-B7AF-A0F5FEDB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09024"/>
        <c:axId val="36210560"/>
      </c:lineChart>
      <c:catAx>
        <c:axId val="3620902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210560"/>
        <c:crosses val="autoZero"/>
        <c:auto val="1"/>
        <c:lblAlgn val="ctr"/>
        <c:lblOffset val="100"/>
        <c:noMultiLvlLbl val="1"/>
      </c:catAx>
      <c:valAx>
        <c:axId val="3621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315-43EB-B139-180D19BF4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38464"/>
        <c:axId val="36240000"/>
      </c:lineChart>
      <c:catAx>
        <c:axId val="362384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240000"/>
        <c:crosses val="autoZero"/>
        <c:auto val="1"/>
        <c:lblAlgn val="ctr"/>
        <c:lblOffset val="100"/>
        <c:noMultiLvlLbl val="1"/>
      </c:catAx>
      <c:valAx>
        <c:axId val="3624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38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Value!#REF!</c:f>
              <c:numCache>
                <c:formatCode>General</c:formatCode>
                <c:ptCount val="3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Value!#REF!</c15:sqref>
                        </c15:formulaRef>
                      </c:ext>
                    </c:extLst>
                    <c:numCache>
                      <c:formatCode>d\-mmm\-yy</c:formatCode>
                      <c:ptCount val="314"/>
                      <c:pt idx="0">
                        <c:v>32173</c:v>
                      </c:pt>
                      <c:pt idx="1">
                        <c:v>32202</c:v>
                      </c:pt>
                      <c:pt idx="2">
                        <c:v>32233</c:v>
                      </c:pt>
                      <c:pt idx="3">
                        <c:v>32263</c:v>
                      </c:pt>
                      <c:pt idx="4">
                        <c:v>32294</c:v>
                      </c:pt>
                      <c:pt idx="5">
                        <c:v>32324</c:v>
                      </c:pt>
                      <c:pt idx="6">
                        <c:v>32355</c:v>
                      </c:pt>
                      <c:pt idx="7">
                        <c:v>32386</c:v>
                      </c:pt>
                      <c:pt idx="8">
                        <c:v>32416</c:v>
                      </c:pt>
                      <c:pt idx="9">
                        <c:v>32447</c:v>
                      </c:pt>
                      <c:pt idx="10">
                        <c:v>32477</c:v>
                      </c:pt>
                      <c:pt idx="11">
                        <c:v>32508</c:v>
                      </c:pt>
                      <c:pt idx="12">
                        <c:v>32539</c:v>
                      </c:pt>
                      <c:pt idx="13">
                        <c:v>32567</c:v>
                      </c:pt>
                      <c:pt idx="14">
                        <c:v>32598</c:v>
                      </c:pt>
                      <c:pt idx="15">
                        <c:v>32628</c:v>
                      </c:pt>
                      <c:pt idx="16">
                        <c:v>32659</c:v>
                      </c:pt>
                      <c:pt idx="17">
                        <c:v>32689</c:v>
                      </c:pt>
                      <c:pt idx="18">
                        <c:v>32720</c:v>
                      </c:pt>
                      <c:pt idx="19">
                        <c:v>32751</c:v>
                      </c:pt>
                      <c:pt idx="20">
                        <c:v>32781</c:v>
                      </c:pt>
                      <c:pt idx="21">
                        <c:v>32812</c:v>
                      </c:pt>
                      <c:pt idx="22">
                        <c:v>32842</c:v>
                      </c:pt>
                      <c:pt idx="23">
                        <c:v>32873</c:v>
                      </c:pt>
                      <c:pt idx="24">
                        <c:v>32904</c:v>
                      </c:pt>
                      <c:pt idx="25">
                        <c:v>32932</c:v>
                      </c:pt>
                      <c:pt idx="26">
                        <c:v>32963</c:v>
                      </c:pt>
                      <c:pt idx="27">
                        <c:v>32993</c:v>
                      </c:pt>
                      <c:pt idx="28">
                        <c:v>33024</c:v>
                      </c:pt>
                      <c:pt idx="29">
                        <c:v>33054</c:v>
                      </c:pt>
                      <c:pt idx="30">
                        <c:v>33085</c:v>
                      </c:pt>
                      <c:pt idx="31">
                        <c:v>33116</c:v>
                      </c:pt>
                      <c:pt idx="32">
                        <c:v>33146</c:v>
                      </c:pt>
                      <c:pt idx="33">
                        <c:v>33177</c:v>
                      </c:pt>
                      <c:pt idx="34">
                        <c:v>33207</c:v>
                      </c:pt>
                      <c:pt idx="35">
                        <c:v>33238</c:v>
                      </c:pt>
                      <c:pt idx="36">
                        <c:v>33269</c:v>
                      </c:pt>
                      <c:pt idx="37">
                        <c:v>33297</c:v>
                      </c:pt>
                      <c:pt idx="38">
                        <c:v>33328</c:v>
                      </c:pt>
                      <c:pt idx="39">
                        <c:v>33358</c:v>
                      </c:pt>
                      <c:pt idx="40">
                        <c:v>33389</c:v>
                      </c:pt>
                      <c:pt idx="41">
                        <c:v>33419</c:v>
                      </c:pt>
                      <c:pt idx="42">
                        <c:v>33450</c:v>
                      </c:pt>
                      <c:pt idx="43">
                        <c:v>33481</c:v>
                      </c:pt>
                      <c:pt idx="44">
                        <c:v>33511</c:v>
                      </c:pt>
                      <c:pt idx="45">
                        <c:v>33542</c:v>
                      </c:pt>
                      <c:pt idx="46">
                        <c:v>33572</c:v>
                      </c:pt>
                      <c:pt idx="47">
                        <c:v>33603</c:v>
                      </c:pt>
                      <c:pt idx="48">
                        <c:v>33634</c:v>
                      </c:pt>
                      <c:pt idx="49">
                        <c:v>33663</c:v>
                      </c:pt>
                      <c:pt idx="50">
                        <c:v>33694</c:v>
                      </c:pt>
                      <c:pt idx="51">
                        <c:v>33724</c:v>
                      </c:pt>
                      <c:pt idx="52">
                        <c:v>33755</c:v>
                      </c:pt>
                      <c:pt idx="53">
                        <c:v>33785</c:v>
                      </c:pt>
                      <c:pt idx="54">
                        <c:v>33816</c:v>
                      </c:pt>
                      <c:pt idx="55">
                        <c:v>33847</c:v>
                      </c:pt>
                      <c:pt idx="56">
                        <c:v>33877</c:v>
                      </c:pt>
                      <c:pt idx="57">
                        <c:v>33908</c:v>
                      </c:pt>
                      <c:pt idx="58">
                        <c:v>33938</c:v>
                      </c:pt>
                      <c:pt idx="59">
                        <c:v>33969</c:v>
                      </c:pt>
                      <c:pt idx="60">
                        <c:v>34000</c:v>
                      </c:pt>
                      <c:pt idx="61">
                        <c:v>34028</c:v>
                      </c:pt>
                      <c:pt idx="62">
                        <c:v>34059</c:v>
                      </c:pt>
                      <c:pt idx="63">
                        <c:v>34089</c:v>
                      </c:pt>
                      <c:pt idx="64">
                        <c:v>34120</c:v>
                      </c:pt>
                      <c:pt idx="65">
                        <c:v>34150</c:v>
                      </c:pt>
                      <c:pt idx="66">
                        <c:v>34181</c:v>
                      </c:pt>
                      <c:pt idx="67">
                        <c:v>34212</c:v>
                      </c:pt>
                      <c:pt idx="68">
                        <c:v>34242</c:v>
                      </c:pt>
                      <c:pt idx="69">
                        <c:v>34273</c:v>
                      </c:pt>
                      <c:pt idx="70">
                        <c:v>34303</c:v>
                      </c:pt>
                      <c:pt idx="71">
                        <c:v>34334</c:v>
                      </c:pt>
                      <c:pt idx="72">
                        <c:v>34365</c:v>
                      </c:pt>
                      <c:pt idx="73">
                        <c:v>34393</c:v>
                      </c:pt>
                      <c:pt idx="74">
                        <c:v>34424</c:v>
                      </c:pt>
                      <c:pt idx="75">
                        <c:v>34454</c:v>
                      </c:pt>
                      <c:pt idx="76">
                        <c:v>34485</c:v>
                      </c:pt>
                      <c:pt idx="77">
                        <c:v>34515</c:v>
                      </c:pt>
                      <c:pt idx="78">
                        <c:v>34546</c:v>
                      </c:pt>
                      <c:pt idx="79">
                        <c:v>34577</c:v>
                      </c:pt>
                      <c:pt idx="80">
                        <c:v>34607</c:v>
                      </c:pt>
                      <c:pt idx="81">
                        <c:v>34638</c:v>
                      </c:pt>
                      <c:pt idx="82">
                        <c:v>34668</c:v>
                      </c:pt>
                      <c:pt idx="83">
                        <c:v>34699</c:v>
                      </c:pt>
                      <c:pt idx="84">
                        <c:v>34730</c:v>
                      </c:pt>
                      <c:pt idx="85">
                        <c:v>34758</c:v>
                      </c:pt>
                      <c:pt idx="86">
                        <c:v>34789</c:v>
                      </c:pt>
                      <c:pt idx="87">
                        <c:v>34819</c:v>
                      </c:pt>
                      <c:pt idx="88">
                        <c:v>34850</c:v>
                      </c:pt>
                      <c:pt idx="89">
                        <c:v>34880</c:v>
                      </c:pt>
                      <c:pt idx="90">
                        <c:v>34911</c:v>
                      </c:pt>
                      <c:pt idx="91">
                        <c:v>34942</c:v>
                      </c:pt>
                      <c:pt idx="92">
                        <c:v>34972</c:v>
                      </c:pt>
                      <c:pt idx="93">
                        <c:v>35003</c:v>
                      </c:pt>
                      <c:pt idx="94">
                        <c:v>35033</c:v>
                      </c:pt>
                      <c:pt idx="95">
                        <c:v>35064</c:v>
                      </c:pt>
                      <c:pt idx="96">
                        <c:v>35095</c:v>
                      </c:pt>
                      <c:pt idx="97">
                        <c:v>35124</c:v>
                      </c:pt>
                      <c:pt idx="98">
                        <c:v>35155</c:v>
                      </c:pt>
                      <c:pt idx="99">
                        <c:v>35185</c:v>
                      </c:pt>
                      <c:pt idx="100">
                        <c:v>35216</c:v>
                      </c:pt>
                      <c:pt idx="101">
                        <c:v>35246</c:v>
                      </c:pt>
                      <c:pt idx="102">
                        <c:v>35277</c:v>
                      </c:pt>
                      <c:pt idx="103">
                        <c:v>35308</c:v>
                      </c:pt>
                      <c:pt idx="104">
                        <c:v>35338</c:v>
                      </c:pt>
                      <c:pt idx="105">
                        <c:v>35369</c:v>
                      </c:pt>
                      <c:pt idx="106">
                        <c:v>35399</c:v>
                      </c:pt>
                      <c:pt idx="107">
                        <c:v>35430</c:v>
                      </c:pt>
                      <c:pt idx="108">
                        <c:v>35461</c:v>
                      </c:pt>
                      <c:pt idx="109">
                        <c:v>35489</c:v>
                      </c:pt>
                      <c:pt idx="110">
                        <c:v>35520</c:v>
                      </c:pt>
                      <c:pt idx="111">
                        <c:v>35550</c:v>
                      </c:pt>
                      <c:pt idx="112">
                        <c:v>35581</c:v>
                      </c:pt>
                      <c:pt idx="113">
                        <c:v>35611</c:v>
                      </c:pt>
                      <c:pt idx="114">
                        <c:v>35642</c:v>
                      </c:pt>
                      <c:pt idx="115">
                        <c:v>35673</c:v>
                      </c:pt>
                      <c:pt idx="116">
                        <c:v>35703</c:v>
                      </c:pt>
                      <c:pt idx="117">
                        <c:v>35734</c:v>
                      </c:pt>
                      <c:pt idx="118">
                        <c:v>35764</c:v>
                      </c:pt>
                      <c:pt idx="119">
                        <c:v>35795</c:v>
                      </c:pt>
                      <c:pt idx="120">
                        <c:v>35826</c:v>
                      </c:pt>
                      <c:pt idx="121">
                        <c:v>35854</c:v>
                      </c:pt>
                      <c:pt idx="122">
                        <c:v>35885</c:v>
                      </c:pt>
                      <c:pt idx="123">
                        <c:v>35915</c:v>
                      </c:pt>
                      <c:pt idx="124">
                        <c:v>35946</c:v>
                      </c:pt>
                      <c:pt idx="125">
                        <c:v>35976</c:v>
                      </c:pt>
                      <c:pt idx="126">
                        <c:v>36007</c:v>
                      </c:pt>
                      <c:pt idx="127">
                        <c:v>36038</c:v>
                      </c:pt>
                      <c:pt idx="128">
                        <c:v>36068</c:v>
                      </c:pt>
                      <c:pt idx="129">
                        <c:v>36099</c:v>
                      </c:pt>
                      <c:pt idx="130">
                        <c:v>36129</c:v>
                      </c:pt>
                      <c:pt idx="131">
                        <c:v>36160</c:v>
                      </c:pt>
                      <c:pt idx="132">
                        <c:v>36191</c:v>
                      </c:pt>
                      <c:pt idx="133">
                        <c:v>36219</c:v>
                      </c:pt>
                      <c:pt idx="134">
                        <c:v>36250</c:v>
                      </c:pt>
                      <c:pt idx="135">
                        <c:v>36280</c:v>
                      </c:pt>
                      <c:pt idx="136">
                        <c:v>36311</c:v>
                      </c:pt>
                      <c:pt idx="137">
                        <c:v>36341</c:v>
                      </c:pt>
                      <c:pt idx="138">
                        <c:v>36372</c:v>
                      </c:pt>
                      <c:pt idx="139">
                        <c:v>36403</c:v>
                      </c:pt>
                      <c:pt idx="140">
                        <c:v>36433</c:v>
                      </c:pt>
                      <c:pt idx="141">
                        <c:v>36464</c:v>
                      </c:pt>
                      <c:pt idx="142">
                        <c:v>36494</c:v>
                      </c:pt>
                      <c:pt idx="143">
                        <c:v>36525</c:v>
                      </c:pt>
                      <c:pt idx="144">
                        <c:v>36556</c:v>
                      </c:pt>
                      <c:pt idx="145">
                        <c:v>36585</c:v>
                      </c:pt>
                      <c:pt idx="146">
                        <c:v>36616</c:v>
                      </c:pt>
                      <c:pt idx="147">
                        <c:v>36646</c:v>
                      </c:pt>
                      <c:pt idx="148">
                        <c:v>36677</c:v>
                      </c:pt>
                      <c:pt idx="149">
                        <c:v>36707</c:v>
                      </c:pt>
                      <c:pt idx="150">
                        <c:v>36738</c:v>
                      </c:pt>
                      <c:pt idx="151">
                        <c:v>36769</c:v>
                      </c:pt>
                      <c:pt idx="152">
                        <c:v>36799</c:v>
                      </c:pt>
                      <c:pt idx="153">
                        <c:v>36830</c:v>
                      </c:pt>
                      <c:pt idx="154">
                        <c:v>36860</c:v>
                      </c:pt>
                      <c:pt idx="155">
                        <c:v>36891</c:v>
                      </c:pt>
                      <c:pt idx="156">
                        <c:v>36922</c:v>
                      </c:pt>
                      <c:pt idx="157">
                        <c:v>36950</c:v>
                      </c:pt>
                      <c:pt idx="158">
                        <c:v>36981</c:v>
                      </c:pt>
                      <c:pt idx="159">
                        <c:v>37011</c:v>
                      </c:pt>
                      <c:pt idx="160">
                        <c:v>37042</c:v>
                      </c:pt>
                      <c:pt idx="161">
                        <c:v>37072</c:v>
                      </c:pt>
                      <c:pt idx="162">
                        <c:v>37103</c:v>
                      </c:pt>
                      <c:pt idx="163">
                        <c:v>37134</c:v>
                      </c:pt>
                      <c:pt idx="164">
                        <c:v>37164</c:v>
                      </c:pt>
                      <c:pt idx="165">
                        <c:v>37195</c:v>
                      </c:pt>
                      <c:pt idx="166">
                        <c:v>37225</c:v>
                      </c:pt>
                      <c:pt idx="167">
                        <c:v>37256</c:v>
                      </c:pt>
                      <c:pt idx="168">
                        <c:v>37287</c:v>
                      </c:pt>
                      <c:pt idx="169">
                        <c:v>37315</c:v>
                      </c:pt>
                      <c:pt idx="170">
                        <c:v>37346</c:v>
                      </c:pt>
                      <c:pt idx="171">
                        <c:v>37376</c:v>
                      </c:pt>
                      <c:pt idx="172">
                        <c:v>37407</c:v>
                      </c:pt>
                      <c:pt idx="173">
                        <c:v>37437</c:v>
                      </c:pt>
                      <c:pt idx="174">
                        <c:v>37468</c:v>
                      </c:pt>
                      <c:pt idx="175">
                        <c:v>37499</c:v>
                      </c:pt>
                      <c:pt idx="176">
                        <c:v>37529</c:v>
                      </c:pt>
                      <c:pt idx="177">
                        <c:v>37560</c:v>
                      </c:pt>
                      <c:pt idx="178">
                        <c:v>37590</c:v>
                      </c:pt>
                      <c:pt idx="179">
                        <c:v>37621</c:v>
                      </c:pt>
                      <c:pt idx="180">
                        <c:v>37652</c:v>
                      </c:pt>
                      <c:pt idx="181">
                        <c:v>37680</c:v>
                      </c:pt>
                      <c:pt idx="182">
                        <c:v>37711</c:v>
                      </c:pt>
                      <c:pt idx="183">
                        <c:v>37741</c:v>
                      </c:pt>
                      <c:pt idx="184">
                        <c:v>37772</c:v>
                      </c:pt>
                      <c:pt idx="185">
                        <c:v>37802</c:v>
                      </c:pt>
                      <c:pt idx="186">
                        <c:v>37833</c:v>
                      </c:pt>
                      <c:pt idx="187">
                        <c:v>37864</c:v>
                      </c:pt>
                      <c:pt idx="188">
                        <c:v>37894</c:v>
                      </c:pt>
                      <c:pt idx="189">
                        <c:v>37925</c:v>
                      </c:pt>
                      <c:pt idx="190">
                        <c:v>37955</c:v>
                      </c:pt>
                      <c:pt idx="191">
                        <c:v>37986</c:v>
                      </c:pt>
                      <c:pt idx="192">
                        <c:v>38017</c:v>
                      </c:pt>
                      <c:pt idx="193">
                        <c:v>38046</c:v>
                      </c:pt>
                      <c:pt idx="194">
                        <c:v>38077</c:v>
                      </c:pt>
                      <c:pt idx="195">
                        <c:v>38107</c:v>
                      </c:pt>
                      <c:pt idx="196">
                        <c:v>38138</c:v>
                      </c:pt>
                      <c:pt idx="197">
                        <c:v>38168</c:v>
                      </c:pt>
                      <c:pt idx="198">
                        <c:v>38199</c:v>
                      </c:pt>
                      <c:pt idx="199">
                        <c:v>38230</c:v>
                      </c:pt>
                      <c:pt idx="200">
                        <c:v>38260</c:v>
                      </c:pt>
                      <c:pt idx="201">
                        <c:v>38291</c:v>
                      </c:pt>
                      <c:pt idx="202">
                        <c:v>38321</c:v>
                      </c:pt>
                      <c:pt idx="203">
                        <c:v>38352</c:v>
                      </c:pt>
                      <c:pt idx="204">
                        <c:v>38383</c:v>
                      </c:pt>
                      <c:pt idx="205">
                        <c:v>38411</c:v>
                      </c:pt>
                      <c:pt idx="206">
                        <c:v>38442</c:v>
                      </c:pt>
                      <c:pt idx="207">
                        <c:v>38472</c:v>
                      </c:pt>
                      <c:pt idx="208">
                        <c:v>38503</c:v>
                      </c:pt>
                      <c:pt idx="209">
                        <c:v>38533</c:v>
                      </c:pt>
                      <c:pt idx="210">
                        <c:v>38564</c:v>
                      </c:pt>
                      <c:pt idx="211">
                        <c:v>38595</c:v>
                      </c:pt>
                      <c:pt idx="212">
                        <c:v>38625</c:v>
                      </c:pt>
                      <c:pt idx="213">
                        <c:v>38656</c:v>
                      </c:pt>
                      <c:pt idx="214">
                        <c:v>38686</c:v>
                      </c:pt>
                      <c:pt idx="215">
                        <c:v>38717</c:v>
                      </c:pt>
                      <c:pt idx="216">
                        <c:v>38748</c:v>
                      </c:pt>
                      <c:pt idx="217">
                        <c:v>38776</c:v>
                      </c:pt>
                      <c:pt idx="218">
                        <c:v>38807</c:v>
                      </c:pt>
                      <c:pt idx="219">
                        <c:v>38837</c:v>
                      </c:pt>
                      <c:pt idx="220">
                        <c:v>38868</c:v>
                      </c:pt>
                      <c:pt idx="221">
                        <c:v>38898</c:v>
                      </c:pt>
                      <c:pt idx="222">
                        <c:v>38929</c:v>
                      </c:pt>
                      <c:pt idx="223">
                        <c:v>38960</c:v>
                      </c:pt>
                      <c:pt idx="224">
                        <c:v>38990</c:v>
                      </c:pt>
                      <c:pt idx="225">
                        <c:v>39021</c:v>
                      </c:pt>
                      <c:pt idx="226">
                        <c:v>39051</c:v>
                      </c:pt>
                      <c:pt idx="227">
                        <c:v>39082</c:v>
                      </c:pt>
                      <c:pt idx="228">
                        <c:v>39113</c:v>
                      </c:pt>
                      <c:pt idx="229">
                        <c:v>39141</c:v>
                      </c:pt>
                      <c:pt idx="230">
                        <c:v>39172</c:v>
                      </c:pt>
                      <c:pt idx="231">
                        <c:v>39202</c:v>
                      </c:pt>
                      <c:pt idx="232">
                        <c:v>39233</c:v>
                      </c:pt>
                      <c:pt idx="233">
                        <c:v>39263</c:v>
                      </c:pt>
                      <c:pt idx="234">
                        <c:v>39294</c:v>
                      </c:pt>
                      <c:pt idx="235">
                        <c:v>39325</c:v>
                      </c:pt>
                      <c:pt idx="236">
                        <c:v>39355</c:v>
                      </c:pt>
                      <c:pt idx="237">
                        <c:v>39386</c:v>
                      </c:pt>
                      <c:pt idx="238">
                        <c:v>39416</c:v>
                      </c:pt>
                      <c:pt idx="239">
                        <c:v>39447</c:v>
                      </c:pt>
                      <c:pt idx="240">
                        <c:v>39478</c:v>
                      </c:pt>
                      <c:pt idx="241">
                        <c:v>39507</c:v>
                      </c:pt>
                      <c:pt idx="242">
                        <c:v>39538</c:v>
                      </c:pt>
                      <c:pt idx="243">
                        <c:v>39568</c:v>
                      </c:pt>
                      <c:pt idx="244">
                        <c:v>39599</c:v>
                      </c:pt>
                      <c:pt idx="245">
                        <c:v>39629</c:v>
                      </c:pt>
                      <c:pt idx="246">
                        <c:v>39660</c:v>
                      </c:pt>
                      <c:pt idx="247">
                        <c:v>39691</c:v>
                      </c:pt>
                      <c:pt idx="248">
                        <c:v>39721</c:v>
                      </c:pt>
                      <c:pt idx="249">
                        <c:v>39752</c:v>
                      </c:pt>
                      <c:pt idx="250">
                        <c:v>39782</c:v>
                      </c:pt>
                      <c:pt idx="251">
                        <c:v>39813</c:v>
                      </c:pt>
                      <c:pt idx="252">
                        <c:v>39844</c:v>
                      </c:pt>
                      <c:pt idx="253">
                        <c:v>39872</c:v>
                      </c:pt>
                      <c:pt idx="254">
                        <c:v>39903</c:v>
                      </c:pt>
                      <c:pt idx="255">
                        <c:v>39933</c:v>
                      </c:pt>
                      <c:pt idx="256">
                        <c:v>39964</c:v>
                      </c:pt>
                      <c:pt idx="257">
                        <c:v>39994</c:v>
                      </c:pt>
                      <c:pt idx="258">
                        <c:v>40025</c:v>
                      </c:pt>
                      <c:pt idx="259">
                        <c:v>40056</c:v>
                      </c:pt>
                      <c:pt idx="260">
                        <c:v>40086</c:v>
                      </c:pt>
                      <c:pt idx="261">
                        <c:v>40117</c:v>
                      </c:pt>
                      <c:pt idx="262">
                        <c:v>40147</c:v>
                      </c:pt>
                      <c:pt idx="263">
                        <c:v>40178</c:v>
                      </c:pt>
                      <c:pt idx="264">
                        <c:v>40209</c:v>
                      </c:pt>
                      <c:pt idx="265">
                        <c:v>40237</c:v>
                      </c:pt>
                      <c:pt idx="266">
                        <c:v>40268</c:v>
                      </c:pt>
                      <c:pt idx="267">
                        <c:v>40298</c:v>
                      </c:pt>
                      <c:pt idx="268">
                        <c:v>40329</c:v>
                      </c:pt>
                      <c:pt idx="269">
                        <c:v>40359</c:v>
                      </c:pt>
                      <c:pt idx="270">
                        <c:v>40390</c:v>
                      </c:pt>
                      <c:pt idx="271">
                        <c:v>40421</c:v>
                      </c:pt>
                      <c:pt idx="272">
                        <c:v>40451</c:v>
                      </c:pt>
                      <c:pt idx="273">
                        <c:v>40482</c:v>
                      </c:pt>
                      <c:pt idx="274">
                        <c:v>40512</c:v>
                      </c:pt>
                      <c:pt idx="275">
                        <c:v>40543</c:v>
                      </c:pt>
                      <c:pt idx="276">
                        <c:v>40574</c:v>
                      </c:pt>
                      <c:pt idx="277">
                        <c:v>40602</c:v>
                      </c:pt>
                      <c:pt idx="278">
                        <c:v>40633</c:v>
                      </c:pt>
                      <c:pt idx="279">
                        <c:v>40663</c:v>
                      </c:pt>
                      <c:pt idx="280">
                        <c:v>40694</c:v>
                      </c:pt>
                      <c:pt idx="281">
                        <c:v>40724</c:v>
                      </c:pt>
                      <c:pt idx="282">
                        <c:v>40755</c:v>
                      </c:pt>
                      <c:pt idx="283">
                        <c:v>40786</c:v>
                      </c:pt>
                      <c:pt idx="284">
                        <c:v>40816</c:v>
                      </c:pt>
                      <c:pt idx="285">
                        <c:v>40847</c:v>
                      </c:pt>
                      <c:pt idx="286">
                        <c:v>40877</c:v>
                      </c:pt>
                      <c:pt idx="287">
                        <c:v>40908</c:v>
                      </c:pt>
                      <c:pt idx="288">
                        <c:v>40939</c:v>
                      </c:pt>
                      <c:pt idx="289">
                        <c:v>40968</c:v>
                      </c:pt>
                      <c:pt idx="290">
                        <c:v>40999</c:v>
                      </c:pt>
                      <c:pt idx="291">
                        <c:v>41029</c:v>
                      </c:pt>
                      <c:pt idx="292">
                        <c:v>41060</c:v>
                      </c:pt>
                      <c:pt idx="293">
                        <c:v>41090</c:v>
                      </c:pt>
                      <c:pt idx="294">
                        <c:v>41121</c:v>
                      </c:pt>
                      <c:pt idx="295">
                        <c:v>41152</c:v>
                      </c:pt>
                      <c:pt idx="296">
                        <c:v>41182</c:v>
                      </c:pt>
                      <c:pt idx="297">
                        <c:v>41213</c:v>
                      </c:pt>
                      <c:pt idx="298">
                        <c:v>41243</c:v>
                      </c:pt>
                      <c:pt idx="299">
                        <c:v>41274</c:v>
                      </c:pt>
                      <c:pt idx="300">
                        <c:v>41305</c:v>
                      </c:pt>
                      <c:pt idx="301">
                        <c:v>41333</c:v>
                      </c:pt>
                      <c:pt idx="302">
                        <c:v>41364</c:v>
                      </c:pt>
                      <c:pt idx="303">
                        <c:v>41394</c:v>
                      </c:pt>
                      <c:pt idx="304">
                        <c:v>41425</c:v>
                      </c:pt>
                      <c:pt idx="305">
                        <c:v>41455</c:v>
                      </c:pt>
                      <c:pt idx="306">
                        <c:v>41486</c:v>
                      </c:pt>
                      <c:pt idx="307">
                        <c:v>41517</c:v>
                      </c:pt>
                      <c:pt idx="308">
                        <c:v>41547</c:v>
                      </c:pt>
                      <c:pt idx="309">
                        <c:v>41578</c:v>
                      </c:pt>
                      <c:pt idx="310">
                        <c:v>41608</c:v>
                      </c:pt>
                      <c:pt idx="311">
                        <c:v>41639</c:v>
                      </c:pt>
                      <c:pt idx="312">
                        <c:v>41670</c:v>
                      </c:pt>
                      <c:pt idx="313">
                        <c:v>41698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DBB-48A9-9391-55C63DD22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9184"/>
        <c:axId val="36990976"/>
      </c:lineChart>
      <c:catAx>
        <c:axId val="369891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6990976"/>
        <c:crosses val="autoZero"/>
        <c:auto val="1"/>
        <c:lblAlgn val="ctr"/>
        <c:lblOffset val="100"/>
        <c:noMultiLvlLbl val="1"/>
      </c:catAx>
      <c:valAx>
        <c:axId val="3699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8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76200</xdr:colOff>
      <xdr:row>263</xdr:row>
      <xdr:rowOff>78797</xdr:rowOff>
    </xdr:from>
    <xdr:to>
      <xdr:col>49</xdr:col>
      <xdr:colOff>381000</xdr:colOff>
      <xdr:row>277</xdr:row>
      <xdr:rowOff>154997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a4f2e7d848a11c1/Teaching/Columbia%20MAFN%20Course/Spring%202021/Home%20Assignments/HW_GTAA_2_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wers"/>
      <sheetName val="Momentum"/>
      <sheetName val="Value"/>
      <sheetName val="Value + Momentum combined"/>
      <sheetName val="returns"/>
      <sheetName val="Calculation of turnover"/>
      <sheetName val="Sheet1"/>
      <sheetName val="Sheet2"/>
      <sheetName val="combo"/>
    </sheetNames>
    <sheetDataSet>
      <sheetData sheetId="0"/>
      <sheetData sheetId="1"/>
      <sheetData sheetId="2"/>
      <sheetData sheetId="3">
        <row r="290">
          <cell r="M290">
            <v>40908</v>
          </cell>
          <cell r="AE290">
            <v>40908</v>
          </cell>
        </row>
        <row r="291">
          <cell r="M291">
            <v>40939</v>
          </cell>
          <cell r="AE291">
            <v>40939</v>
          </cell>
        </row>
        <row r="292">
          <cell r="M292">
            <v>40968</v>
          </cell>
          <cell r="AE292">
            <v>40968</v>
          </cell>
        </row>
        <row r="293">
          <cell r="M293">
            <v>40999</v>
          </cell>
          <cell r="AE293">
            <v>40999</v>
          </cell>
        </row>
        <row r="294">
          <cell r="M294">
            <v>41029</v>
          </cell>
          <cell r="AE294">
            <v>41029</v>
          </cell>
        </row>
        <row r="295">
          <cell r="M295">
            <v>41060</v>
          </cell>
          <cell r="AE295">
            <v>41060</v>
          </cell>
        </row>
        <row r="296">
          <cell r="M296">
            <v>41090</v>
          </cell>
          <cell r="AE296">
            <v>41090</v>
          </cell>
        </row>
        <row r="297">
          <cell r="M297">
            <v>41121</v>
          </cell>
          <cell r="AE297">
            <v>41121</v>
          </cell>
        </row>
        <row r="298">
          <cell r="M298">
            <v>41152</v>
          </cell>
          <cell r="AE298">
            <v>41152</v>
          </cell>
        </row>
        <row r="299">
          <cell r="M299">
            <v>41182</v>
          </cell>
          <cell r="AE299">
            <v>41182</v>
          </cell>
        </row>
        <row r="300">
          <cell r="M300">
            <v>41213</v>
          </cell>
          <cell r="AE300">
            <v>41213</v>
          </cell>
        </row>
        <row r="301">
          <cell r="M301">
            <v>41243</v>
          </cell>
          <cell r="AE301">
            <v>41243</v>
          </cell>
        </row>
        <row r="302">
          <cell r="M302">
            <v>41274</v>
          </cell>
          <cell r="AE302">
            <v>41274</v>
          </cell>
        </row>
        <row r="303">
          <cell r="M303">
            <v>41305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33.83203125" customWidth="1"/>
    <col min="2" max="2" width="10" customWidth="1"/>
  </cols>
  <sheetData>
    <row r="2" spans="1:2" x14ac:dyDescent="0.2">
      <c r="A2" s="6" t="s">
        <v>35</v>
      </c>
    </row>
    <row r="4" spans="1:2" x14ac:dyDescent="0.2">
      <c r="A4" s="13" t="s">
        <v>17</v>
      </c>
      <c r="B4" s="21">
        <f ca="1">AVERAGE('Value + Momentum combined'!AO4:AO16)*12</f>
        <v>6.3107983762084648E-3</v>
      </c>
    </row>
    <row r="5" spans="1:2" x14ac:dyDescent="0.2">
      <c r="A5" s="14" t="s">
        <v>18</v>
      </c>
      <c r="B5" s="22">
        <f ca="1">STDEV('Value + Momentum combined'!AO4:AO16)*SQRT(12)</f>
        <v>0.96121360041949255</v>
      </c>
    </row>
    <row r="6" spans="1:2" x14ac:dyDescent="0.2">
      <c r="A6" s="14" t="s">
        <v>19</v>
      </c>
      <c r="B6" s="23">
        <f ca="1">B4/B5</f>
        <v>6.5654484845556783E-3</v>
      </c>
    </row>
    <row r="7" spans="1:2" x14ac:dyDescent="0.2">
      <c r="A7" s="14" t="s">
        <v>34</v>
      </c>
      <c r="B7" s="47" cm="1">
        <f t="array" aca="1" ref="B7" ca="1">SUM('Calculation of turnover'!BA5:BA17/'Calculation of turnover'!BB5*12)</f>
        <v>18.785180353515397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8"/>
  <sheetViews>
    <sheetView topLeftCell="AW1" workbookViewId="0">
      <pane ySplit="2" topLeftCell="A3" activePane="bottomLeft" state="frozen"/>
      <selection pane="bottomLeft" activeCell="BA15" sqref="BA15"/>
    </sheetView>
  </sheetViews>
  <sheetFormatPr baseColWidth="10" defaultColWidth="9.1640625" defaultRowHeight="15" x14ac:dyDescent="0.2"/>
  <cols>
    <col min="1" max="1" width="10.1640625" bestFit="1" customWidth="1"/>
    <col min="12" max="12" width="1" style="1" customWidth="1"/>
    <col min="13" max="13" width="10.1640625" bestFit="1" customWidth="1"/>
    <col min="24" max="24" width="1" style="1" customWidth="1"/>
    <col min="25" max="25" width="10.1640625" bestFit="1" customWidth="1"/>
    <col min="36" max="36" width="0.6640625" style="1" customWidth="1"/>
    <col min="37" max="37" width="9.83203125" bestFit="1" customWidth="1"/>
    <col min="48" max="48" width="0.83203125" style="1" customWidth="1"/>
    <col min="49" max="49" width="10.1640625" bestFit="1" customWidth="1"/>
    <col min="50" max="50" width="11.33203125" bestFit="1" customWidth="1"/>
    <col min="51" max="51" width="1" style="1" customWidth="1"/>
    <col min="52" max="52" width="10.1640625" bestFit="1" customWidth="1"/>
    <col min="63" max="63" width="1" style="1" customWidth="1"/>
    <col min="64" max="64" width="10.1640625" bestFit="1" customWidth="1"/>
    <col min="66" max="66" width="11.1640625" customWidth="1"/>
  </cols>
  <sheetData>
    <row r="1" spans="1:66" ht="19" x14ac:dyDescent="0.2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M1" s="50" t="s">
        <v>12</v>
      </c>
      <c r="N1" s="50"/>
      <c r="O1" s="50"/>
      <c r="P1" s="50"/>
      <c r="Q1" s="50"/>
      <c r="R1" s="50"/>
      <c r="S1" s="50"/>
      <c r="T1" s="50"/>
      <c r="U1" s="50"/>
      <c r="V1" s="50"/>
      <c r="W1" s="50"/>
      <c r="Y1" s="50" t="s">
        <v>22</v>
      </c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15"/>
      <c r="AK1" s="50" t="s">
        <v>28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Z1" s="50" t="s">
        <v>23</v>
      </c>
      <c r="BA1" s="50"/>
      <c r="BB1" s="50"/>
      <c r="BC1" s="50"/>
      <c r="BD1" s="50"/>
      <c r="BE1" s="50"/>
      <c r="BF1" s="50"/>
      <c r="BG1" s="50"/>
      <c r="BH1" s="50"/>
      <c r="BI1" s="50"/>
      <c r="BJ1" s="50"/>
      <c r="BL1" s="51" t="s">
        <v>14</v>
      </c>
      <c r="BM1" s="51"/>
      <c r="BN1" s="51"/>
    </row>
    <row r="2" spans="1:6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X2" s="6" t="s">
        <v>24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N2" t="s">
        <v>15</v>
      </c>
    </row>
    <row r="3" spans="1:66" x14ac:dyDescent="0.2">
      <c r="A3" s="5">
        <v>40543</v>
      </c>
      <c r="B3">
        <v>5208.7969999999996</v>
      </c>
      <c r="C3">
        <v>5887.1289999999999</v>
      </c>
      <c r="D3">
        <v>2107.8560000000002</v>
      </c>
      <c r="E3">
        <v>7535.3590000000004</v>
      </c>
      <c r="F3">
        <v>5292.4139999999998</v>
      </c>
      <c r="G3">
        <v>9348.34</v>
      </c>
      <c r="H3">
        <v>2459.1190000000001</v>
      </c>
      <c r="I3">
        <v>1042.8499999999999</v>
      </c>
      <c r="J3">
        <v>5845.3670000000002</v>
      </c>
      <c r="K3">
        <v>4407.3549999999996</v>
      </c>
      <c r="M3" s="5">
        <v>40543</v>
      </c>
      <c r="N3" s="3"/>
      <c r="O3" s="3"/>
      <c r="P3" s="3"/>
      <c r="Q3" s="3"/>
      <c r="R3" s="3"/>
      <c r="S3" s="3"/>
      <c r="T3" s="3"/>
      <c r="U3" s="3"/>
      <c r="V3" s="3"/>
      <c r="W3" s="3"/>
      <c r="Y3" s="5">
        <v>40543</v>
      </c>
      <c r="Z3" s="3"/>
      <c r="AA3" s="3"/>
      <c r="AB3" s="3"/>
      <c r="AC3" s="3"/>
      <c r="AD3" s="3"/>
      <c r="AE3" s="3"/>
      <c r="AF3" s="3"/>
      <c r="AG3" s="3"/>
      <c r="AH3" s="3"/>
      <c r="AI3" s="3"/>
      <c r="AK3" s="5">
        <v>40543</v>
      </c>
      <c r="AW3" s="5">
        <v>40543</v>
      </c>
      <c r="AX3" s="19"/>
      <c r="AZ3" s="5">
        <v>40543</v>
      </c>
      <c r="BA3" s="3"/>
      <c r="BB3" s="3"/>
      <c r="BC3" s="3"/>
      <c r="BD3" s="3"/>
      <c r="BE3" s="3"/>
      <c r="BF3" s="3"/>
      <c r="BG3" s="3"/>
      <c r="BH3" s="3"/>
      <c r="BI3" s="3"/>
      <c r="BJ3" s="3"/>
      <c r="BL3" s="5">
        <v>40543</v>
      </c>
    </row>
    <row r="4" spans="1:66" x14ac:dyDescent="0.2">
      <c r="A4" s="5">
        <v>40574</v>
      </c>
      <c r="B4">
        <v>5233.1639999999998</v>
      </c>
      <c r="C4">
        <v>5952.7190000000001</v>
      </c>
      <c r="D4">
        <v>2152.9009999999998</v>
      </c>
      <c r="E4">
        <v>8387.5310000000009</v>
      </c>
      <c r="F4">
        <v>5538.2809999999999</v>
      </c>
      <c r="G4">
        <v>9317.98</v>
      </c>
      <c r="H4">
        <v>2674.0680000000002</v>
      </c>
      <c r="I4">
        <v>1054.798</v>
      </c>
      <c r="J4">
        <v>5969.5159999999996</v>
      </c>
      <c r="K4">
        <v>4513.027</v>
      </c>
      <c r="M4" s="5">
        <v>40574</v>
      </c>
      <c r="N4" s="3">
        <f t="shared" ref="N4:R21" si="0">B4/B3-1</f>
        <v>4.6780475414958111E-3</v>
      </c>
      <c r="O4" s="3">
        <f t="shared" si="0"/>
        <v>1.1141254081573626E-2</v>
      </c>
      <c r="P4" s="3">
        <f t="shared" si="0"/>
        <v>2.137005563947425E-2</v>
      </c>
      <c r="Q4" s="3">
        <f t="shared" si="0"/>
        <v>0.11308976785313085</v>
      </c>
      <c r="R4" s="3">
        <f t="shared" si="0"/>
        <v>4.6456494144260008E-2</v>
      </c>
      <c r="S4" s="3">
        <f t="shared" ref="S4:W20" si="1">G4/G3-1</f>
        <v>-3.247635409067362E-3</v>
      </c>
      <c r="T4" s="3">
        <f t="shared" si="1"/>
        <v>8.7408946049377878E-2</v>
      </c>
      <c r="U4" s="3">
        <f t="shared" si="1"/>
        <v>1.1457064774416326E-2</v>
      </c>
      <c r="V4" s="3">
        <f t="shared" si="1"/>
        <v>2.1238871742355947E-2</v>
      </c>
      <c r="W4" s="3">
        <f t="shared" si="1"/>
        <v>2.3976285096163119E-2</v>
      </c>
      <c r="Y4" s="5">
        <v>40574</v>
      </c>
      <c r="Z4" s="3"/>
      <c r="AA4" s="3"/>
      <c r="AB4" s="3"/>
      <c r="AC4" s="3"/>
      <c r="AD4" s="3"/>
      <c r="AE4" s="3"/>
      <c r="AF4" s="3"/>
      <c r="AG4" s="3"/>
      <c r="AH4" s="3"/>
      <c r="AI4" s="3"/>
      <c r="AK4" s="5">
        <v>40574</v>
      </c>
      <c r="AW4" s="5">
        <v>40574</v>
      </c>
      <c r="AX4" s="19"/>
      <c r="AZ4" s="5">
        <v>40574</v>
      </c>
      <c r="BA4" s="3"/>
      <c r="BB4" s="3"/>
      <c r="BC4" s="3"/>
      <c r="BD4" s="3"/>
      <c r="BE4" s="3"/>
      <c r="BF4" s="3"/>
      <c r="BG4" s="3"/>
      <c r="BH4" s="3"/>
      <c r="BI4" s="3"/>
      <c r="BJ4" s="3"/>
      <c r="BL4" s="5">
        <v>40574</v>
      </c>
    </row>
    <row r="5" spans="1:66" x14ac:dyDescent="0.2">
      <c r="A5" s="5">
        <v>40602</v>
      </c>
      <c r="B5">
        <v>5359.9840000000004</v>
      </c>
      <c r="C5">
        <v>6223.1559999999999</v>
      </c>
      <c r="D5">
        <v>2211.6610000000001</v>
      </c>
      <c r="E5">
        <v>8397.1409999999996</v>
      </c>
      <c r="F5">
        <v>5689.4260000000004</v>
      </c>
      <c r="G5">
        <v>9572.4179999999997</v>
      </c>
      <c r="H5">
        <v>2728.6950000000002</v>
      </c>
      <c r="I5">
        <v>1102.924</v>
      </c>
      <c r="J5">
        <v>6157.2110000000002</v>
      </c>
      <c r="K5">
        <v>4664.3360000000002</v>
      </c>
      <c r="M5" s="5">
        <v>40602</v>
      </c>
      <c r="N5" s="3">
        <f t="shared" si="0"/>
        <v>2.4233905148013823E-2</v>
      </c>
      <c r="O5" s="3">
        <f t="shared" si="0"/>
        <v>4.5430835891967947E-2</v>
      </c>
      <c r="P5" s="3">
        <f t="shared" si="0"/>
        <v>2.7293405502621937E-2</v>
      </c>
      <c r="Q5" s="3">
        <f t="shared" si="0"/>
        <v>1.1457483733887663E-3</v>
      </c>
      <c r="R5" s="3">
        <f t="shared" si="0"/>
        <v>2.7290959053901442E-2</v>
      </c>
      <c r="S5" s="3">
        <f t="shared" si="1"/>
        <v>2.730613287429251E-2</v>
      </c>
      <c r="T5" s="3">
        <f t="shared" si="1"/>
        <v>2.0428425903903591E-2</v>
      </c>
      <c r="U5" s="3">
        <f t="shared" si="1"/>
        <v>4.5625797546070324E-2</v>
      </c>
      <c r="V5" s="3">
        <f t="shared" si="1"/>
        <v>3.1442247579200888E-2</v>
      </c>
      <c r="W5" s="3">
        <f t="shared" si="1"/>
        <v>3.3527164805351228E-2</v>
      </c>
      <c r="Y5" s="5">
        <v>40602</v>
      </c>
      <c r="Z5" s="3"/>
      <c r="AA5" s="3"/>
      <c r="AB5" s="3"/>
      <c r="AC5" s="3"/>
      <c r="AD5" s="3"/>
      <c r="AE5" s="3"/>
      <c r="AF5" s="3"/>
      <c r="AG5" s="3"/>
      <c r="AH5" s="3"/>
      <c r="AI5" s="3"/>
      <c r="AK5" s="5">
        <v>40602</v>
      </c>
      <c r="AW5" s="5">
        <v>40602</v>
      </c>
      <c r="AX5" s="19"/>
      <c r="AZ5" s="5">
        <v>40602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L5" s="5">
        <v>40602</v>
      </c>
    </row>
    <row r="6" spans="1:66" x14ac:dyDescent="0.2">
      <c r="A6" s="5">
        <v>40633</v>
      </c>
      <c r="B6">
        <v>5394.6409999999996</v>
      </c>
      <c r="C6">
        <v>6212.8630000000003</v>
      </c>
      <c r="D6">
        <v>2143.5839999999998</v>
      </c>
      <c r="E6">
        <v>8106.5630000000001</v>
      </c>
      <c r="F6">
        <v>5532.3130000000001</v>
      </c>
      <c r="G6">
        <v>9476.5470000000005</v>
      </c>
      <c r="H6">
        <v>2644.78</v>
      </c>
      <c r="I6">
        <v>1013.951</v>
      </c>
      <c r="J6">
        <v>6108.098</v>
      </c>
      <c r="K6">
        <v>4669.8869999999997</v>
      </c>
      <c r="M6" s="5">
        <v>40633</v>
      </c>
      <c r="N6" s="3">
        <f t="shared" si="0"/>
        <v>6.4658775100818744E-3</v>
      </c>
      <c r="O6" s="3">
        <f t="shared" si="0"/>
        <v>-1.6539839271263457E-3</v>
      </c>
      <c r="P6" s="3">
        <f t="shared" si="0"/>
        <v>-3.0780937946638387E-2</v>
      </c>
      <c r="Q6" s="3">
        <f t="shared" si="0"/>
        <v>-3.4604396901278589E-2</v>
      </c>
      <c r="R6" s="3">
        <f t="shared" si="0"/>
        <v>-2.7614912295194638E-2</v>
      </c>
      <c r="S6" s="3">
        <f t="shared" si="1"/>
        <v>-1.0015337817466774E-2</v>
      </c>
      <c r="T6" s="3">
        <f t="shared" si="1"/>
        <v>-3.0752795750349504E-2</v>
      </c>
      <c r="U6" s="3">
        <f t="shared" si="1"/>
        <v>-8.0670109635840648E-2</v>
      </c>
      <c r="V6" s="3">
        <f t="shared" si="1"/>
        <v>-7.9765010489327715E-3</v>
      </c>
      <c r="W6" s="3">
        <f t="shared" si="1"/>
        <v>1.1900943671294684E-3</v>
      </c>
      <c r="Y6" s="5">
        <v>40633</v>
      </c>
      <c r="Z6" s="3"/>
      <c r="AA6" s="3"/>
      <c r="AB6" s="3"/>
      <c r="AC6" s="3"/>
      <c r="AD6" s="3"/>
      <c r="AE6" s="3"/>
      <c r="AF6" s="3"/>
      <c r="AG6" s="3"/>
      <c r="AH6" s="3"/>
      <c r="AI6" s="3"/>
      <c r="AK6" s="5">
        <v>40633</v>
      </c>
      <c r="AW6" s="5">
        <v>40633</v>
      </c>
      <c r="AX6" s="19"/>
      <c r="AZ6" s="5">
        <v>40633</v>
      </c>
      <c r="BA6" s="3"/>
      <c r="BB6" s="3"/>
      <c r="BC6" s="3"/>
      <c r="BD6" s="3"/>
      <c r="BE6" s="3"/>
      <c r="BF6" s="3"/>
      <c r="BG6" s="3"/>
      <c r="BH6" s="3"/>
      <c r="BI6" s="3"/>
      <c r="BJ6" s="3"/>
      <c r="BL6" s="5">
        <v>40633</v>
      </c>
    </row>
    <row r="7" spans="1:66" x14ac:dyDescent="0.2">
      <c r="A7" s="5">
        <v>40663</v>
      </c>
      <c r="B7">
        <v>5392.1049999999996</v>
      </c>
      <c r="C7">
        <v>6134.1369999999997</v>
      </c>
      <c r="D7">
        <v>2283.241</v>
      </c>
      <c r="E7">
        <v>8375.7579999999998</v>
      </c>
      <c r="F7">
        <v>5714.5940000000001</v>
      </c>
      <c r="G7">
        <v>9751.9920000000002</v>
      </c>
      <c r="H7">
        <v>2743.97</v>
      </c>
      <c r="I7">
        <v>996.29</v>
      </c>
      <c r="J7">
        <v>6051.4840000000004</v>
      </c>
      <c r="K7">
        <v>4812.7849999999999</v>
      </c>
      <c r="M7" s="5">
        <v>40663</v>
      </c>
      <c r="N7" s="3">
        <f t="shared" si="0"/>
        <v>-4.7009615653759163E-4</v>
      </c>
      <c r="O7" s="3">
        <f t="shared" si="0"/>
        <v>-1.2671452758575286E-2</v>
      </c>
      <c r="P7" s="3">
        <f t="shared" si="0"/>
        <v>6.5151167390687714E-2</v>
      </c>
      <c r="Q7" s="3">
        <f t="shared" si="0"/>
        <v>3.320704471179714E-2</v>
      </c>
      <c r="R7" s="3">
        <f t="shared" si="0"/>
        <v>3.2948425007768067E-2</v>
      </c>
      <c r="S7" s="3">
        <f t="shared" si="1"/>
        <v>2.9065966749281191E-2</v>
      </c>
      <c r="T7" s="3">
        <f t="shared" si="1"/>
        <v>3.7504064610288879E-2</v>
      </c>
      <c r="U7" s="3">
        <f t="shared" si="1"/>
        <v>-1.7418001461609101E-2</v>
      </c>
      <c r="V7" s="3">
        <f t="shared" si="1"/>
        <v>-9.2686790552475307E-3</v>
      </c>
      <c r="W7" s="3">
        <f t="shared" si="1"/>
        <v>3.0599883894406821E-2</v>
      </c>
      <c r="Y7" s="5">
        <v>40663</v>
      </c>
      <c r="Z7" s="3"/>
      <c r="AA7" s="3"/>
      <c r="AB7" s="3"/>
      <c r="AC7" s="3"/>
      <c r="AD7" s="3"/>
      <c r="AE7" s="3"/>
      <c r="AF7" s="3"/>
      <c r="AG7" s="3"/>
      <c r="AH7" s="3"/>
      <c r="AI7" s="3"/>
      <c r="AK7" s="5">
        <v>40663</v>
      </c>
      <c r="AW7" s="5">
        <v>40663</v>
      </c>
      <c r="AX7" s="19"/>
      <c r="AZ7" s="5">
        <v>40663</v>
      </c>
      <c r="BA7" s="3"/>
      <c r="BB7" s="3"/>
      <c r="BC7" s="3"/>
      <c r="BD7" s="3"/>
      <c r="BE7" s="3"/>
      <c r="BF7" s="3"/>
      <c r="BG7" s="3"/>
      <c r="BH7" s="3"/>
      <c r="BI7" s="3"/>
      <c r="BJ7" s="3"/>
      <c r="BL7" s="5">
        <v>40663</v>
      </c>
    </row>
    <row r="8" spans="1:66" x14ac:dyDescent="0.2">
      <c r="A8" s="5">
        <v>40694</v>
      </c>
      <c r="B8">
        <v>5260.0739999999996</v>
      </c>
      <c r="C8">
        <v>6074.3869999999997</v>
      </c>
      <c r="D8">
        <v>2219.6289999999999</v>
      </c>
      <c r="E8">
        <v>8191.0309999999999</v>
      </c>
      <c r="F8">
        <v>5708.7969999999996</v>
      </c>
      <c r="G8">
        <v>9667.7270000000008</v>
      </c>
      <c r="H8">
        <v>2638.3270000000002</v>
      </c>
      <c r="I8">
        <v>981.29399999999998</v>
      </c>
      <c r="J8">
        <v>5945.93</v>
      </c>
      <c r="K8">
        <v>4760.6130000000003</v>
      </c>
      <c r="M8" s="5">
        <v>40694</v>
      </c>
      <c r="N8" s="3">
        <f t="shared" si="0"/>
        <v>-2.4485984601560928E-2</v>
      </c>
      <c r="O8" s="3">
        <f t="shared" si="0"/>
        <v>-9.7405714935939747E-3</v>
      </c>
      <c r="P8" s="3">
        <f t="shared" si="0"/>
        <v>-2.7860396690493894E-2</v>
      </c>
      <c r="Q8" s="3">
        <f t="shared" si="0"/>
        <v>-2.2054959085494152E-2</v>
      </c>
      <c r="R8" s="3">
        <f t="shared" si="0"/>
        <v>-1.0144202720263618E-3</v>
      </c>
      <c r="S8" s="3">
        <f t="shared" si="1"/>
        <v>-8.6407987209177195E-3</v>
      </c>
      <c r="T8" s="3">
        <f t="shared" si="1"/>
        <v>-3.850005648749788E-2</v>
      </c>
      <c r="U8" s="3">
        <f t="shared" si="1"/>
        <v>-1.505184233506307E-2</v>
      </c>
      <c r="V8" s="3">
        <f t="shared" si="1"/>
        <v>-1.7442663650767298E-2</v>
      </c>
      <c r="W8" s="3">
        <f t="shared" si="1"/>
        <v>-1.0840293094330988E-2</v>
      </c>
      <c r="Y8" s="5">
        <v>40694</v>
      </c>
      <c r="Z8" s="3"/>
      <c r="AA8" s="3"/>
      <c r="AB8" s="3"/>
      <c r="AC8" s="3"/>
      <c r="AD8" s="3"/>
      <c r="AE8" s="3"/>
      <c r="AF8" s="3"/>
      <c r="AG8" s="3"/>
      <c r="AH8" s="3"/>
      <c r="AI8" s="3"/>
      <c r="AK8" s="5">
        <v>40694</v>
      </c>
      <c r="AW8" s="5">
        <v>40694</v>
      </c>
      <c r="AX8" s="19"/>
      <c r="AZ8" s="5">
        <v>40694</v>
      </c>
      <c r="BA8" s="3"/>
      <c r="BB8" s="3"/>
      <c r="BC8" s="3"/>
      <c r="BD8" s="3"/>
      <c r="BE8" s="3"/>
      <c r="BF8" s="3"/>
      <c r="BG8" s="3"/>
      <c r="BH8" s="3"/>
      <c r="BI8" s="3"/>
      <c r="BJ8" s="3"/>
      <c r="BL8" s="5">
        <v>40694</v>
      </c>
    </row>
    <row r="9" spans="1:66" x14ac:dyDescent="0.2">
      <c r="A9" s="5">
        <v>40724</v>
      </c>
      <c r="B9">
        <v>5181.5550000000003</v>
      </c>
      <c r="C9">
        <v>5882.0820000000003</v>
      </c>
      <c r="D9">
        <v>2244.6880000000001</v>
      </c>
      <c r="E9">
        <v>8100.0510000000004</v>
      </c>
      <c r="F9">
        <v>5699.1989999999996</v>
      </c>
      <c r="G9">
        <v>9626.2420000000002</v>
      </c>
      <c r="H9">
        <v>2541.529</v>
      </c>
      <c r="I9">
        <v>989.82100000000003</v>
      </c>
      <c r="J9">
        <v>5726.2579999999998</v>
      </c>
      <c r="K9">
        <v>4679.8950000000004</v>
      </c>
      <c r="M9" s="5">
        <v>40724</v>
      </c>
      <c r="N9" s="3">
        <f t="shared" si="0"/>
        <v>-1.4927356535288205E-2</v>
      </c>
      <c r="O9" s="3">
        <f t="shared" si="0"/>
        <v>-3.1658338528644858E-2</v>
      </c>
      <c r="P9" s="3">
        <f t="shared" si="0"/>
        <v>1.1289724544056856E-2</v>
      </c>
      <c r="Q9" s="3">
        <f t="shared" si="0"/>
        <v>-1.1107270867366958E-2</v>
      </c>
      <c r="R9" s="3">
        <f t="shared" si="0"/>
        <v>-1.6812648969651844E-3</v>
      </c>
      <c r="S9" s="3">
        <f t="shared" si="1"/>
        <v>-4.2910810369387598E-3</v>
      </c>
      <c r="T9" s="3">
        <f t="shared" si="1"/>
        <v>-3.6689159455973508E-2</v>
      </c>
      <c r="U9" s="3">
        <f t="shared" si="1"/>
        <v>8.6895466598186921E-3</v>
      </c>
      <c r="V9" s="3">
        <f t="shared" si="1"/>
        <v>-3.6944935443236071E-2</v>
      </c>
      <c r="W9" s="3">
        <f t="shared" si="1"/>
        <v>-1.6955379485793065E-2</v>
      </c>
      <c r="Y9" s="5">
        <v>40724</v>
      </c>
      <c r="Z9" s="3"/>
      <c r="AA9" s="3"/>
      <c r="AB9" s="3"/>
      <c r="AC9" s="3"/>
      <c r="AD9" s="3"/>
      <c r="AE9" s="3"/>
      <c r="AF9" s="3"/>
      <c r="AG9" s="3"/>
      <c r="AH9" s="3"/>
      <c r="AI9" s="3"/>
      <c r="AK9" s="5">
        <v>40724</v>
      </c>
      <c r="AW9" s="5">
        <v>40724</v>
      </c>
      <c r="AX9" s="19"/>
      <c r="AZ9" s="5">
        <v>40724</v>
      </c>
      <c r="BA9" s="3"/>
      <c r="BB9" s="3"/>
      <c r="BC9" s="3"/>
      <c r="BD9" s="3"/>
      <c r="BE9" s="3"/>
      <c r="BF9" s="3"/>
      <c r="BG9" s="3"/>
      <c r="BH9" s="3"/>
      <c r="BI9" s="3"/>
      <c r="BJ9" s="3"/>
      <c r="BL9" s="5">
        <v>40724</v>
      </c>
    </row>
    <row r="10" spans="1:66" x14ac:dyDescent="0.2">
      <c r="A10" s="5">
        <v>40755</v>
      </c>
      <c r="B10">
        <v>4939.1880000000001</v>
      </c>
      <c r="C10">
        <v>5692.848</v>
      </c>
      <c r="D10">
        <v>2176.6509999999998</v>
      </c>
      <c r="E10">
        <v>7582.9570000000003</v>
      </c>
      <c r="F10">
        <v>5288.0780000000004</v>
      </c>
      <c r="G10">
        <v>9421.1949999999997</v>
      </c>
      <c r="H10">
        <v>2326.9369999999999</v>
      </c>
      <c r="I10">
        <v>979.60299999999995</v>
      </c>
      <c r="J10">
        <v>5528.5230000000001</v>
      </c>
      <c r="K10">
        <v>4588.7420000000002</v>
      </c>
      <c r="M10" s="5">
        <v>40755</v>
      </c>
      <c r="N10" s="3">
        <f t="shared" si="0"/>
        <v>-4.6774954622695319E-2</v>
      </c>
      <c r="O10" s="3">
        <f t="shared" si="0"/>
        <v>-3.2171261808318974E-2</v>
      </c>
      <c r="P10" s="3">
        <f t="shared" si="0"/>
        <v>-3.0310225741840391E-2</v>
      </c>
      <c r="Q10" s="3">
        <f t="shared" si="0"/>
        <v>-6.3838363486847238E-2</v>
      </c>
      <c r="R10" s="3">
        <f t="shared" si="0"/>
        <v>-7.2136628322681751E-2</v>
      </c>
      <c r="S10" s="3">
        <f t="shared" si="1"/>
        <v>-2.1300835777866456E-2</v>
      </c>
      <c r="T10" s="3">
        <f t="shared" si="1"/>
        <v>-8.443421263341877E-2</v>
      </c>
      <c r="U10" s="3">
        <f t="shared" si="1"/>
        <v>-1.0323078617245018E-2</v>
      </c>
      <c r="V10" s="3">
        <f t="shared" si="1"/>
        <v>-3.4531276795422006E-2</v>
      </c>
      <c r="W10" s="3">
        <f t="shared" si="1"/>
        <v>-1.9477573748983734E-2</v>
      </c>
      <c r="Y10" s="5">
        <v>40755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K10" s="5">
        <v>40755</v>
      </c>
      <c r="AW10" s="5">
        <v>40755</v>
      </c>
      <c r="AX10" s="19"/>
      <c r="AZ10" s="5">
        <v>40755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L10" s="5">
        <v>40755</v>
      </c>
    </row>
    <row r="11" spans="1:66" x14ac:dyDescent="0.2">
      <c r="A11" s="5">
        <v>40786</v>
      </c>
      <c r="B11">
        <v>4843.6170000000002</v>
      </c>
      <c r="C11">
        <v>5628.7070000000003</v>
      </c>
      <c r="D11">
        <v>1768.8009999999999</v>
      </c>
      <c r="E11">
        <v>6919.27</v>
      </c>
      <c r="F11">
        <v>4711.09</v>
      </c>
      <c r="G11">
        <v>8804.4410000000007</v>
      </c>
      <c r="H11">
        <v>1980.991</v>
      </c>
      <c r="I11">
        <v>891.60699999999997</v>
      </c>
      <c r="J11">
        <v>4991.3710000000001</v>
      </c>
      <c r="K11">
        <v>4334.93</v>
      </c>
      <c r="M11" s="5">
        <v>40786</v>
      </c>
      <c r="N11" s="3">
        <f t="shared" si="0"/>
        <v>-1.9349536806454792E-2</v>
      </c>
      <c r="O11" s="3">
        <f t="shared" si="0"/>
        <v>-1.1266944067363061E-2</v>
      </c>
      <c r="P11" s="3">
        <f t="shared" si="0"/>
        <v>-0.18737500867157841</v>
      </c>
      <c r="Q11" s="3">
        <f t="shared" si="0"/>
        <v>-8.7523508309489295E-2</v>
      </c>
      <c r="R11" s="3">
        <f t="shared" si="0"/>
        <v>-0.1091110985881828</v>
      </c>
      <c r="S11" s="3">
        <f t="shared" si="1"/>
        <v>-6.5464519097630292E-2</v>
      </c>
      <c r="T11" s="3">
        <f t="shared" si="1"/>
        <v>-0.14867011870110791</v>
      </c>
      <c r="U11" s="3">
        <f t="shared" si="1"/>
        <v>-8.9828226332504091E-2</v>
      </c>
      <c r="V11" s="3">
        <f t="shared" si="1"/>
        <v>-9.7160127578378552E-2</v>
      </c>
      <c r="W11" s="3">
        <f t="shared" si="1"/>
        <v>-5.5311891581614314E-2</v>
      </c>
      <c r="Y11" s="5">
        <v>40786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K11" s="5">
        <v>40786</v>
      </c>
      <c r="AW11" s="5">
        <v>40786</v>
      </c>
      <c r="AX11" s="19"/>
      <c r="AZ11" s="5">
        <v>40786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L11" s="5">
        <v>40786</v>
      </c>
    </row>
    <row r="12" spans="1:66" x14ac:dyDescent="0.2">
      <c r="A12" s="5">
        <v>40816</v>
      </c>
      <c r="B12">
        <v>4558.0429999999997</v>
      </c>
      <c r="C12">
        <v>5154.6170000000002</v>
      </c>
      <c r="D12">
        <v>1673.778</v>
      </c>
      <c r="E12">
        <v>6820.3980000000001</v>
      </c>
      <c r="F12">
        <v>4324.098</v>
      </c>
      <c r="G12">
        <v>8394.2729999999992</v>
      </c>
      <c r="H12">
        <v>1894.165</v>
      </c>
      <c r="I12">
        <v>884.51300000000003</v>
      </c>
      <c r="J12">
        <v>4840.1949999999997</v>
      </c>
      <c r="K12">
        <v>4023.1460000000002</v>
      </c>
      <c r="M12" s="5">
        <v>40816</v>
      </c>
      <c r="N12" s="3">
        <f t="shared" si="0"/>
        <v>-5.895883179863326E-2</v>
      </c>
      <c r="O12" s="3">
        <f t="shared" si="0"/>
        <v>-8.4227159097107096E-2</v>
      </c>
      <c r="P12" s="3">
        <f t="shared" si="0"/>
        <v>-5.3721701876016548E-2</v>
      </c>
      <c r="Q12" s="3">
        <f t="shared" si="0"/>
        <v>-1.4289368676175473E-2</v>
      </c>
      <c r="R12" s="3">
        <f t="shared" si="0"/>
        <v>-8.2144896404016898E-2</v>
      </c>
      <c r="S12" s="3">
        <f t="shared" si="1"/>
        <v>-4.6586489704457223E-2</v>
      </c>
      <c r="T12" s="3">
        <f t="shared" si="1"/>
        <v>-4.3829578226251442E-2</v>
      </c>
      <c r="U12" s="3">
        <f t="shared" si="1"/>
        <v>-7.9564202613930934E-3</v>
      </c>
      <c r="V12" s="3">
        <f t="shared" si="1"/>
        <v>-3.0287470115926141E-2</v>
      </c>
      <c r="W12" s="3">
        <f t="shared" si="1"/>
        <v>-7.1923652746411104E-2</v>
      </c>
      <c r="Y12" s="5">
        <v>40816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K12" s="5">
        <v>40816</v>
      </c>
      <c r="AW12" s="5">
        <v>40816</v>
      </c>
      <c r="AX12" s="19"/>
      <c r="AZ12" s="5">
        <v>40816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L12" s="5">
        <v>40816</v>
      </c>
    </row>
    <row r="13" spans="1:66" x14ac:dyDescent="0.2">
      <c r="A13" s="5">
        <v>40847</v>
      </c>
      <c r="B13">
        <v>4885.8549999999996</v>
      </c>
      <c r="C13">
        <v>5428.0659999999998</v>
      </c>
      <c r="D13">
        <v>1869.345</v>
      </c>
      <c r="E13">
        <v>7141.8159999999998</v>
      </c>
      <c r="F13">
        <v>4694.5590000000002</v>
      </c>
      <c r="G13">
        <v>9078.1560000000009</v>
      </c>
      <c r="H13">
        <v>2069.3270000000002</v>
      </c>
      <c r="I13">
        <v>892.58199999999999</v>
      </c>
      <c r="J13">
        <v>5263.1989999999996</v>
      </c>
      <c r="K13">
        <v>4465.152</v>
      </c>
      <c r="M13" s="5">
        <v>40847</v>
      </c>
      <c r="N13" s="3">
        <f t="shared" si="0"/>
        <v>7.1919461926971628E-2</v>
      </c>
      <c r="O13" s="3">
        <f t="shared" si="0"/>
        <v>5.3049334218235655E-2</v>
      </c>
      <c r="P13" s="3">
        <f t="shared" si="0"/>
        <v>0.11684166000509033</v>
      </c>
      <c r="Q13" s="3">
        <f t="shared" si="0"/>
        <v>4.7125988835255539E-2</v>
      </c>
      <c r="R13" s="3">
        <f t="shared" si="0"/>
        <v>8.567359019152665E-2</v>
      </c>
      <c r="S13" s="3">
        <f t="shared" si="1"/>
        <v>8.1470188067507721E-2</v>
      </c>
      <c r="T13" s="3">
        <f t="shared" si="1"/>
        <v>9.2474520435125829E-2</v>
      </c>
      <c r="U13" s="3">
        <f t="shared" si="1"/>
        <v>9.1225340950329414E-3</v>
      </c>
      <c r="V13" s="3">
        <f t="shared" si="1"/>
        <v>8.7393999621915963E-2</v>
      </c>
      <c r="W13" s="3">
        <f t="shared" si="1"/>
        <v>0.10986576176952068</v>
      </c>
      <c r="Y13" s="5">
        <v>40847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K13" s="5">
        <v>40847</v>
      </c>
      <c r="AW13" s="5">
        <v>40847</v>
      </c>
      <c r="AX13" s="19"/>
      <c r="AZ13" s="5">
        <v>40847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L13" s="5">
        <v>40847</v>
      </c>
    </row>
    <row r="14" spans="1:66" x14ac:dyDescent="0.2">
      <c r="A14" s="5">
        <v>40877</v>
      </c>
      <c r="B14">
        <v>4708.3710000000001</v>
      </c>
      <c r="C14">
        <v>5408.4489999999996</v>
      </c>
      <c r="D14">
        <v>1855.5630000000001</v>
      </c>
      <c r="E14">
        <v>6803.3869999999997</v>
      </c>
      <c r="F14">
        <v>4575.4799999999996</v>
      </c>
      <c r="G14">
        <v>9065.0310000000009</v>
      </c>
      <c r="H14">
        <v>1996.114</v>
      </c>
      <c r="I14">
        <v>849.44</v>
      </c>
      <c r="J14">
        <v>5141.1409999999996</v>
      </c>
      <c r="K14">
        <v>4452.91</v>
      </c>
      <c r="M14" s="5">
        <v>40877</v>
      </c>
      <c r="N14" s="3">
        <f t="shared" si="0"/>
        <v>-3.6326088269095114E-2</v>
      </c>
      <c r="O14" s="3">
        <f t="shared" si="0"/>
        <v>-3.6139943766343441E-3</v>
      </c>
      <c r="P14" s="3">
        <f t="shared" si="0"/>
        <v>-7.3726358697832062E-3</v>
      </c>
      <c r="Q14" s="3">
        <f t="shared" si="0"/>
        <v>-4.7386967124328105E-2</v>
      </c>
      <c r="R14" s="3">
        <f t="shared" si="0"/>
        <v>-2.5365321854513012E-2</v>
      </c>
      <c r="S14" s="3">
        <f t="shared" si="1"/>
        <v>-1.445778195483749E-3</v>
      </c>
      <c r="T14" s="3">
        <f t="shared" si="1"/>
        <v>-3.5380101839873612E-2</v>
      </c>
      <c r="U14" s="3">
        <f t="shared" si="1"/>
        <v>-4.8333934585281679E-2</v>
      </c>
      <c r="V14" s="3">
        <f t="shared" si="1"/>
        <v>-2.3190838879548314E-2</v>
      </c>
      <c r="W14" s="3">
        <f t="shared" si="1"/>
        <v>-2.7416759832588067E-3</v>
      </c>
      <c r="Y14" s="5">
        <v>40877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K14" s="5">
        <v>40877</v>
      </c>
      <c r="AW14" s="5">
        <v>40877</v>
      </c>
      <c r="AX14" s="19"/>
      <c r="AZ14" s="5">
        <v>40877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L14" s="5">
        <v>40877</v>
      </c>
    </row>
    <row r="15" spans="1:66" x14ac:dyDescent="0.2">
      <c r="A15" s="5">
        <v>40908</v>
      </c>
      <c r="B15">
        <v>4645.9340000000002</v>
      </c>
      <c r="C15">
        <v>5299.4260000000004</v>
      </c>
      <c r="D15">
        <v>1798.15</v>
      </c>
      <c r="E15">
        <v>6918.1559999999999</v>
      </c>
      <c r="F15">
        <v>4594.4219999999996</v>
      </c>
      <c r="G15">
        <v>9180.848</v>
      </c>
      <c r="H15">
        <v>1975.9280000000001</v>
      </c>
      <c r="I15">
        <v>848.93399999999997</v>
      </c>
      <c r="J15">
        <v>5333.0079999999998</v>
      </c>
      <c r="K15">
        <v>4495.0659999999998</v>
      </c>
      <c r="M15" s="5">
        <v>40908</v>
      </c>
      <c r="N15" s="3">
        <f t="shared" si="0"/>
        <v>-1.3260849665415075E-2</v>
      </c>
      <c r="O15" s="3">
        <f t="shared" si="0"/>
        <v>-2.0157904789339653E-2</v>
      </c>
      <c r="P15" s="3">
        <f t="shared" si="0"/>
        <v>-3.0941013589945499E-2</v>
      </c>
      <c r="Q15" s="3">
        <f t="shared" si="0"/>
        <v>1.6869391672118539E-2</v>
      </c>
      <c r="R15" s="3">
        <f t="shared" si="0"/>
        <v>4.1398935193683872E-3</v>
      </c>
      <c r="S15" s="3">
        <f t="shared" si="1"/>
        <v>1.2776238713358978E-2</v>
      </c>
      <c r="T15" s="3">
        <f t="shared" si="1"/>
        <v>-1.0112648876767549E-2</v>
      </c>
      <c r="U15" s="3">
        <f t="shared" si="1"/>
        <v>-5.9568656997566194E-4</v>
      </c>
      <c r="V15" s="3">
        <f t="shared" si="1"/>
        <v>3.7319925674086818E-2</v>
      </c>
      <c r="W15" s="3">
        <f t="shared" si="1"/>
        <v>9.4670676029831036E-3</v>
      </c>
      <c r="Y15" s="5">
        <v>40908</v>
      </c>
      <c r="Z15" s="3">
        <f t="shared" ref="Z15" si="2">B14/B3-1</f>
        <v>-9.607323917595556E-2</v>
      </c>
      <c r="AA15" s="3">
        <f t="shared" ref="AA15" si="3">C14/C3-1</f>
        <v>-8.1309582310834405E-2</v>
      </c>
      <c r="AB15" s="3">
        <f t="shared" ref="AB15" si="4">D14/D3-1</f>
        <v>-0.11969176262515091</v>
      </c>
      <c r="AC15" s="3">
        <f t="shared" ref="AC15" si="5">E14/E3-1</f>
        <v>-9.7138304890317828E-2</v>
      </c>
      <c r="AD15" s="3">
        <f t="shared" ref="AD15" si="6">F14/F3-1</f>
        <v>-0.13546445912961458</v>
      </c>
      <c r="AE15" s="3">
        <f t="shared" ref="AE15" si="7">G14/G3-1</f>
        <v>-3.0305808303934145E-2</v>
      </c>
      <c r="AF15" s="3">
        <f t="shared" ref="AF15" si="8">H14/H3-1</f>
        <v>-0.18828084366799658</v>
      </c>
      <c r="AG15" s="3">
        <f t="shared" ref="AG15" si="9">I14/I3-1</f>
        <v>-0.18546291412954874</v>
      </c>
      <c r="AH15" s="3">
        <f t="shared" ref="AH15" si="10">J14/J3-1</f>
        <v>-0.1204759256347806</v>
      </c>
      <c r="AI15" s="3">
        <f t="shared" ref="AI15" si="11">K14/K3-1</f>
        <v>1.0336131307779883E-2</v>
      </c>
      <c r="AK15" s="5">
        <v>40908</v>
      </c>
      <c r="AL15">
        <f t="shared" ref="AL15" si="12">(Z15-AVERAGE($Z15:$AI15))/STDEV($Z15:$AI15)</f>
        <v>0.13451985008683778</v>
      </c>
      <c r="AM15">
        <f t="shared" ref="AM15" si="13">(AA15-AVERAGE($Z15:$AI15))/STDEV($Z15:$AI15)</f>
        <v>0.37341095843483502</v>
      </c>
      <c r="AN15">
        <f t="shared" ref="AN15" si="14">(AB15-AVERAGE($Z15:$AI15))/STDEV($Z15:$AI15)</f>
        <v>-0.24765208034126332</v>
      </c>
      <c r="AO15">
        <f t="shared" ref="AO15" si="15">(AC15-AVERAGE($Z15:$AI15))/STDEV($Z15:$AI15)</f>
        <v>0.11728599459345047</v>
      </c>
      <c r="AP15">
        <f t="shared" ref="AP15" si="16">(AD15-AVERAGE($Z15:$AI15))/STDEV($Z15:$AI15)</f>
        <v>-0.50287048483355612</v>
      </c>
      <c r="AQ15">
        <f t="shared" ref="AQ15" si="17">(AE15-AVERAGE($Z15:$AI15))/STDEV($Z15:$AI15)</f>
        <v>1.1987043267211472</v>
      </c>
      <c r="AR15">
        <f t="shared" ref="AR15" si="18">(AF15-AVERAGE($Z15:$AI15))/STDEV($Z15:$AI15)</f>
        <v>-1.3574937503685587</v>
      </c>
      <c r="AS15">
        <f t="shared" ref="AS15" si="19">(AG15-AVERAGE($Z15:$AI15))/STDEV($Z15:$AI15)</f>
        <v>-1.311896760622967</v>
      </c>
      <c r="AT15">
        <f t="shared" ref="AT15" si="20">(AH15-AVERAGE($Z15:$AI15))/STDEV($Z15:$AI15)</f>
        <v>-0.2603406420036859</v>
      </c>
      <c r="AU15">
        <f t="shared" ref="AU15" si="21">(AI15-AVERAGE($Z15:$AI15))/STDEV($Z15:$AI15)</f>
        <v>1.8563325883337596</v>
      </c>
      <c r="AW15" s="5">
        <v>40908</v>
      </c>
      <c r="AX15" s="10" cm="1">
        <f t="array" aca="1" ref="AX15" ca="1">SQRT(MMULT(AL15:AU15, MMULT('equity index returns'!FN469:FW478, TRANSPOSE(Momentum!AL15:AU15))))</f>
        <v>0.33742468949148646</v>
      </c>
      <c r="AZ15" s="5">
        <v>40908</v>
      </c>
      <c r="BA15" s="11">
        <f ca="1">AL15*0.01/$AX15</f>
        <v>3.9866629288320601E-3</v>
      </c>
      <c r="BB15" s="11">
        <f t="shared" ref="BB15:BJ15" ca="1" si="22">AM15*0.01/$AX15</f>
        <v>1.1066497801259931E-2</v>
      </c>
      <c r="BC15" s="11">
        <f t="shared" ca="1" si="22"/>
        <v>-7.3394771649485891E-3</v>
      </c>
      <c r="BD15" s="11">
        <f t="shared" ca="1" si="22"/>
        <v>3.475916204300448E-3</v>
      </c>
      <c r="BE15" s="11">
        <f t="shared" ca="1" si="22"/>
        <v>-1.4903191748991565E-2</v>
      </c>
      <c r="BF15" s="11">
        <f t="shared" ca="1" si="22"/>
        <v>3.5525092385137742E-2</v>
      </c>
      <c r="BG15" s="11">
        <f t="shared" ca="1" si="22"/>
        <v>-4.0231014286902365E-2</v>
      </c>
      <c r="BH15" s="11">
        <f t="shared" ca="1" si="22"/>
        <v>-3.8879690831161523E-2</v>
      </c>
      <c r="BI15" s="11">
        <f t="shared" ca="1" si="22"/>
        <v>-7.7155184582382063E-3</v>
      </c>
      <c r="BJ15" s="11">
        <f t="shared" ca="1" si="22"/>
        <v>5.5014723170712043E-2</v>
      </c>
      <c r="BL15" s="5">
        <v>40908</v>
      </c>
      <c r="BN15">
        <v>1</v>
      </c>
    </row>
    <row r="16" spans="1:66" x14ac:dyDescent="0.2">
      <c r="A16" s="5">
        <v>40939</v>
      </c>
      <c r="B16">
        <v>4877.1409999999996</v>
      </c>
      <c r="C16">
        <v>5531.4610000000002</v>
      </c>
      <c r="D16">
        <v>1973.7170000000001</v>
      </c>
      <c r="E16">
        <v>6952.8130000000001</v>
      </c>
      <c r="F16">
        <v>4807.0739999999996</v>
      </c>
      <c r="G16">
        <v>9360.7340000000004</v>
      </c>
      <c r="H16">
        <v>2084.1610000000001</v>
      </c>
      <c r="I16">
        <v>879.35699999999997</v>
      </c>
      <c r="J16">
        <v>5456.0550000000003</v>
      </c>
      <c r="K16">
        <v>4706.7579999999998</v>
      </c>
      <c r="M16" s="5">
        <v>40939</v>
      </c>
      <c r="N16" s="3">
        <f t="shared" si="0"/>
        <v>4.9765450822159663E-2</v>
      </c>
      <c r="O16" s="3">
        <f t="shared" si="0"/>
        <v>4.3784930669849897E-2</v>
      </c>
      <c r="P16" s="3">
        <f t="shared" si="0"/>
        <v>9.763757194894751E-2</v>
      </c>
      <c r="Q16" s="3">
        <f t="shared" si="0"/>
        <v>5.0095719148282036E-3</v>
      </c>
      <c r="R16" s="3">
        <f t="shared" si="0"/>
        <v>4.6284821028629963E-2</v>
      </c>
      <c r="S16" s="3">
        <f t="shared" si="1"/>
        <v>1.9593614881762589E-2</v>
      </c>
      <c r="T16" s="3">
        <f t="shared" si="1"/>
        <v>5.4775781303772142E-2</v>
      </c>
      <c r="U16" s="3">
        <f t="shared" si="1"/>
        <v>3.5836708153990759E-2</v>
      </c>
      <c r="V16" s="3">
        <f t="shared" si="1"/>
        <v>2.3072719935916197E-2</v>
      </c>
      <c r="W16" s="3">
        <f t="shared" si="1"/>
        <v>4.7094302953504918E-2</v>
      </c>
      <c r="Y16" s="5">
        <v>40939</v>
      </c>
      <c r="Z16" s="3">
        <f t="shared" ref="Z16:Z27" si="23">B15/B4-1</f>
        <v>-0.11221318498713195</v>
      </c>
      <c r="AA16" s="3">
        <f t="shared" ref="AA16:AA27" si="24">C15/C4-1</f>
        <v>-0.10974699124887288</v>
      </c>
      <c r="AB16" s="3">
        <f t="shared" ref="AB16:AB27" si="25">D15/D4-1</f>
        <v>-0.16477812960280092</v>
      </c>
      <c r="AC16" s="3">
        <f t="shared" ref="AC16:AC27" si="26">E15/E4-1</f>
        <v>-0.17518564163876127</v>
      </c>
      <c r="AD16" s="3">
        <f t="shared" ref="AD16:AD27" si="27">F15/F4-1</f>
        <v>-0.17042454147776187</v>
      </c>
      <c r="AE16" s="3">
        <f t="shared" ref="AE16:AE27" si="28">G15/G4-1</f>
        <v>-1.4716923625077483E-2</v>
      </c>
      <c r="AF16" s="3">
        <f t="shared" ref="AF16:AF27" si="29">H15/H4-1</f>
        <v>-0.26107787834864338</v>
      </c>
      <c r="AG16" s="3">
        <f t="shared" ref="AG16:AG27" si="30">I15/I4-1</f>
        <v>-0.19516912242912865</v>
      </c>
      <c r="AH16" s="3">
        <f t="shared" ref="AH16:AH27" si="31">J15/J4-1</f>
        <v>-0.10662639986223332</v>
      </c>
      <c r="AI16" s="3">
        <f t="shared" ref="AI16:AI27" si="32">K15/K4-1</f>
        <v>-3.979812219160328E-3</v>
      </c>
      <c r="AK16" s="5">
        <v>40939</v>
      </c>
      <c r="AL16">
        <f t="shared" ref="AL16:AL27" si="33">(Z16-AVERAGE($Z16:$AI16))/STDEV($Z16:$AI16)</f>
        <v>0.24154639472589873</v>
      </c>
      <c r="AM16">
        <f t="shared" ref="AM16:AM27" si="34">(AA16-AVERAGE($Z16:$AI16))/STDEV($Z16:$AI16)</f>
        <v>0.27260694123162321</v>
      </c>
      <c r="AN16">
        <f t="shared" ref="AN16:AN27" si="35">(AB16-AVERAGE($Z16:$AI16))/STDEV($Z16:$AI16)</f>
        <v>-0.42048428091695084</v>
      </c>
      <c r="AO16">
        <f t="shared" ref="AO16:AO27" si="36">(AC16-AVERAGE($Z16:$AI16))/STDEV($Z16:$AI16)</f>
        <v>-0.55156198441887883</v>
      </c>
      <c r="AP16">
        <f t="shared" ref="AP16:AP27" si="37">(AD16-AVERAGE($Z16:$AI16))/STDEV($Z16:$AI16)</f>
        <v>-0.49159817432765424</v>
      </c>
      <c r="AQ16">
        <f t="shared" ref="AQ16:AQ27" si="38">(AE16-AVERAGE($Z16:$AI16))/STDEV($Z16:$AI16)</f>
        <v>1.4694658047833107</v>
      </c>
      <c r="AR16">
        <f t="shared" ref="AR16:AR27" si="39">(AF16-AVERAGE($Z16:$AI16))/STDEV($Z16:$AI16)</f>
        <v>-1.6333341791253975</v>
      </c>
      <c r="AS16">
        <f t="shared" ref="AS16:AS27" si="40">(AG16-AVERAGE($Z16:$AI16))/STDEV($Z16:$AI16)</f>
        <v>-0.80324449613980275</v>
      </c>
      <c r="AT16">
        <f t="shared" ref="AT16:AT27" si="41">(AH16-AVERAGE($Z16:$AI16))/STDEV($Z16:$AI16)</f>
        <v>0.31190931735334021</v>
      </c>
      <c r="AU16">
        <f t="shared" ref="AU16:AU27" si="42">(AI16-AVERAGE($Z16:$AI16))/STDEV($Z16:$AI16)</f>
        <v>1.604694656834512</v>
      </c>
      <c r="AW16" s="5">
        <v>40939</v>
      </c>
      <c r="AX16" s="10" cm="1">
        <f t="array" aca="1" ref="AX16" ca="1">SQRT(MMULT(AL16:AU16, MMULT('equity index returns'!FC470:FL479, TRANSPOSE(Momentum!AL16:AU16))))</f>
        <v>0.36881791470529335</v>
      </c>
      <c r="AZ16" s="5">
        <v>40939</v>
      </c>
      <c r="BA16" s="11">
        <f t="shared" ref="BA16:BA27" ca="1" si="43">AL16*0.01/$AX16</f>
        <v>6.5492045016009633E-3</v>
      </c>
      <c r="BB16" s="11">
        <f t="shared" ref="BB16:BB27" ca="1" si="44">AM16*0.01/$AX16</f>
        <v>7.391369300741581E-3</v>
      </c>
      <c r="BC16" s="11">
        <f t="shared" ref="BC16:BC27" ca="1" si="45">AN16*0.01/$AX16</f>
        <v>-1.1400863790820516E-2</v>
      </c>
      <c r="BD16" s="11">
        <f t="shared" ref="BD16:BD27" ca="1" si="46">AO16*0.01/$AX16</f>
        <v>-1.4954858818601816E-2</v>
      </c>
      <c r="BE16" s="11">
        <f t="shared" ref="BE16:BE27" ca="1" si="47">AP16*0.01/$AX16</f>
        <v>-1.3329021035230064E-2</v>
      </c>
      <c r="BF16" s="11">
        <f t="shared" ref="BF16:BF27" ca="1" si="48">AQ16*0.01/$AX16</f>
        <v>3.9842582103353036E-2</v>
      </c>
      <c r="BG16" s="11">
        <f t="shared" ref="BG16:BG27" ca="1" si="49">AR16*0.01/$AX16</f>
        <v>-4.4285651916624626E-2</v>
      </c>
      <c r="BH16" s="11">
        <f t="shared" ref="BH16:BH27" ca="1" si="50">AS16*0.01/$AX16</f>
        <v>-2.177889045280355E-2</v>
      </c>
      <c r="BI16" s="11">
        <f t="shared" ref="BI16:BI27" ca="1" si="51">AT16*0.01/$AX16</f>
        <v>8.4570001867337076E-3</v>
      </c>
      <c r="BJ16" s="11">
        <f t="shared" ref="BJ16:BJ27" ca="1" si="52">AU16*0.01/$AX16</f>
        <v>4.3509129921651311E-2</v>
      </c>
      <c r="BL16" s="5">
        <v>40939</v>
      </c>
      <c r="BM16" s="11">
        <f ca="1">SUMPRODUCT(BA15:BJ15,N16:W16)</f>
        <v>-1.1941218749580624E-3</v>
      </c>
      <c r="BN16">
        <f t="shared" ref="BN16:BN28" ca="1" si="53">BN15*(1+BM16)</f>
        <v>0.99880587812504196</v>
      </c>
    </row>
    <row r="17" spans="1:66" x14ac:dyDescent="0.2">
      <c r="A17" s="5">
        <v>40968</v>
      </c>
      <c r="B17">
        <v>4943.9530000000004</v>
      </c>
      <c r="C17">
        <v>5627.3360000000002</v>
      </c>
      <c r="D17">
        <v>2093.6889999999999</v>
      </c>
      <c r="E17">
        <v>6925.7619999999997</v>
      </c>
      <c r="F17">
        <v>5039.0200000000004</v>
      </c>
      <c r="G17">
        <v>9729.9339999999993</v>
      </c>
      <c r="H17">
        <v>2141.924</v>
      </c>
      <c r="I17">
        <v>980.58100000000002</v>
      </c>
      <c r="J17">
        <v>5575.4409999999998</v>
      </c>
      <c r="K17">
        <v>4914.1329999999998</v>
      </c>
      <c r="M17" s="5">
        <v>40968</v>
      </c>
      <c r="N17" s="3">
        <f t="shared" si="0"/>
        <v>1.3699009317138966E-2</v>
      </c>
      <c r="O17" s="3">
        <f t="shared" si="0"/>
        <v>1.7332672145749628E-2</v>
      </c>
      <c r="P17" s="3">
        <f t="shared" si="0"/>
        <v>6.0784803495131046E-2</v>
      </c>
      <c r="Q17" s="3">
        <f t="shared" si="0"/>
        <v>-3.8906554800194337E-3</v>
      </c>
      <c r="R17" s="3">
        <f t="shared" si="0"/>
        <v>4.8250973461195112E-2</v>
      </c>
      <c r="S17" s="3">
        <f t="shared" si="1"/>
        <v>3.9441351500854482E-2</v>
      </c>
      <c r="T17" s="3">
        <f t="shared" si="1"/>
        <v>2.7715229293706178E-2</v>
      </c>
      <c r="U17" s="3">
        <f t="shared" si="1"/>
        <v>0.11511138252154707</v>
      </c>
      <c r="V17" s="3">
        <f t="shared" si="1"/>
        <v>2.1881377662065216E-2</v>
      </c>
      <c r="W17" s="3">
        <f t="shared" si="1"/>
        <v>4.4058989223580314E-2</v>
      </c>
      <c r="Y17" s="5">
        <v>40968</v>
      </c>
      <c r="Z17" s="3">
        <f t="shared" si="23"/>
        <v>-9.0082918157964764E-2</v>
      </c>
      <c r="AA17" s="3">
        <f t="shared" si="24"/>
        <v>-0.1111485876298135</v>
      </c>
      <c r="AB17" s="3">
        <f t="shared" si="25"/>
        <v>-0.10758610835928284</v>
      </c>
      <c r="AC17" s="3">
        <f t="shared" si="26"/>
        <v>-0.17200235175281675</v>
      </c>
      <c r="AD17" s="3">
        <f t="shared" si="27"/>
        <v>-0.15508629517283479</v>
      </c>
      <c r="AE17" s="3">
        <f t="shared" si="28"/>
        <v>-2.2113952817354954E-2</v>
      </c>
      <c r="AF17" s="3">
        <f t="shared" si="29"/>
        <v>-0.23620595192940219</v>
      </c>
      <c r="AG17" s="3">
        <f t="shared" si="30"/>
        <v>-0.20270390344212297</v>
      </c>
      <c r="AH17" s="3">
        <f t="shared" si="31"/>
        <v>-0.1138755842539747</v>
      </c>
      <c r="AI17" s="3">
        <f t="shared" si="32"/>
        <v>9.0949708597320988E-3</v>
      </c>
      <c r="AK17" s="5">
        <v>40968</v>
      </c>
      <c r="AL17">
        <f t="shared" si="33"/>
        <v>0.3970173827088786</v>
      </c>
      <c r="AM17">
        <f t="shared" si="34"/>
        <v>0.11905290404171193</v>
      </c>
      <c r="AN17">
        <f t="shared" si="35"/>
        <v>0.16606032027972714</v>
      </c>
      <c r="AO17">
        <f t="shared" si="36"/>
        <v>-0.68392109315263616</v>
      </c>
      <c r="AP17">
        <f t="shared" si="37"/>
        <v>-0.46071134163523875</v>
      </c>
      <c r="AQ17">
        <f t="shared" si="38"/>
        <v>1.2938774631206156</v>
      </c>
      <c r="AR17">
        <f t="shared" si="39"/>
        <v>-1.5310966493574294</v>
      </c>
      <c r="AS17">
        <f t="shared" si="40"/>
        <v>-1.0890323962135462</v>
      </c>
      <c r="AT17">
        <f t="shared" si="41"/>
        <v>8.3069799114756593E-2</v>
      </c>
      <c r="AU17">
        <f t="shared" si="42"/>
        <v>1.7056836110931621</v>
      </c>
      <c r="AW17" s="5">
        <v>40968</v>
      </c>
      <c r="AX17" s="10" cm="1">
        <f t="array" aca="1" ref="AX17" ca="1">SQRT(MMULT(AL17:AU17, MMULT('equity index returns'!ER471:FA480, TRANSPOSE(Momentum!AL17:AU17))))</f>
        <v>0.36049207751587714</v>
      </c>
      <c r="AZ17" s="5">
        <v>40968</v>
      </c>
      <c r="BA17" s="11">
        <f t="shared" ca="1" si="43"/>
        <v>1.1013206876686292E-2</v>
      </c>
      <c r="BB17" s="11">
        <f t="shared" ca="1" si="44"/>
        <v>3.3025109695085739E-3</v>
      </c>
      <c r="BC17" s="11">
        <f t="shared" ca="1" si="45"/>
        <v>4.6064901460258403E-3</v>
      </c>
      <c r="BD17" s="11">
        <f t="shared" ca="1" si="46"/>
        <v>-1.8971875827770841E-2</v>
      </c>
      <c r="BE17" s="11">
        <f t="shared" ca="1" si="47"/>
        <v>-1.2780068422306664E-2</v>
      </c>
      <c r="BF17" s="11">
        <f t="shared" ca="1" si="48"/>
        <v>3.5891980540505207E-2</v>
      </c>
      <c r="BG17" s="11">
        <f t="shared" ca="1" si="49"/>
        <v>-4.2472407713037619E-2</v>
      </c>
      <c r="BH17" s="11">
        <f t="shared" ca="1" si="50"/>
        <v>-3.0209606927230792E-2</v>
      </c>
      <c r="BI17" s="11">
        <f t="shared" ca="1" si="51"/>
        <v>2.3043446526532321E-3</v>
      </c>
      <c r="BJ17" s="11">
        <f t="shared" ca="1" si="52"/>
        <v>4.7315425704966808E-2</v>
      </c>
      <c r="BL17" s="5">
        <v>40968</v>
      </c>
      <c r="BM17" s="11">
        <f t="shared" ref="BM17:BM28" ca="1" si="54">SUMPRODUCT(BA16:BJ16,N17:W17)</f>
        <v>-1.1210443080722548E-3</v>
      </c>
      <c r="BN17">
        <f t="shared" ca="1" si="53"/>
        <v>0.99768617248050073</v>
      </c>
    </row>
    <row r="18" spans="1:66" x14ac:dyDescent="0.2">
      <c r="A18" s="5">
        <v>40999</v>
      </c>
      <c r="B18">
        <v>5011.8549999999996</v>
      </c>
      <c r="C18">
        <v>5543.0780000000004</v>
      </c>
      <c r="D18">
        <v>2121.893</v>
      </c>
      <c r="E18">
        <v>6538.0469999999996</v>
      </c>
      <c r="F18">
        <v>5029.0119999999997</v>
      </c>
      <c r="G18">
        <v>9612.0509999999995</v>
      </c>
      <c r="H18">
        <v>2097.5210000000002</v>
      </c>
      <c r="I18">
        <v>1011.064</v>
      </c>
      <c r="J18">
        <v>5652.9059999999999</v>
      </c>
      <c r="K18">
        <v>5071.4960000000001</v>
      </c>
      <c r="M18" s="5">
        <v>40999</v>
      </c>
      <c r="N18" s="3">
        <f t="shared" si="0"/>
        <v>1.3734353866228011E-2</v>
      </c>
      <c r="O18" s="3">
        <f t="shared" si="0"/>
        <v>-1.4972981886988812E-2</v>
      </c>
      <c r="P18" s="3">
        <f t="shared" si="0"/>
        <v>1.3470959631540325E-2</v>
      </c>
      <c r="Q18" s="3">
        <f t="shared" si="0"/>
        <v>-5.598156563855361E-2</v>
      </c>
      <c r="R18" s="3">
        <f t="shared" si="0"/>
        <v>-1.9861004719172737E-3</v>
      </c>
      <c r="S18" s="3">
        <f t="shared" si="1"/>
        <v>-1.2115498419619231E-2</v>
      </c>
      <c r="T18" s="3">
        <f t="shared" si="1"/>
        <v>-2.0730427410122765E-2</v>
      </c>
      <c r="U18" s="3">
        <f t="shared" si="1"/>
        <v>3.1086672085222977E-2</v>
      </c>
      <c r="V18" s="3">
        <f t="shared" si="1"/>
        <v>1.3893968208075425E-2</v>
      </c>
      <c r="W18" s="3">
        <f t="shared" si="1"/>
        <v>3.2022535816592645E-2</v>
      </c>
      <c r="Y18" s="5">
        <v>40999</v>
      </c>
      <c r="Z18" s="3">
        <f t="shared" si="23"/>
        <v>-8.3543650077919751E-2</v>
      </c>
      <c r="AA18" s="3">
        <f t="shared" si="24"/>
        <v>-9.4244312163329513E-2</v>
      </c>
      <c r="AB18" s="3">
        <f t="shared" si="25"/>
        <v>-2.3276437965575436E-2</v>
      </c>
      <c r="AC18" s="3">
        <f t="shared" si="26"/>
        <v>-0.14565988076574499</v>
      </c>
      <c r="AD18" s="3">
        <f t="shared" si="27"/>
        <v>-8.9165779304243964E-2</v>
      </c>
      <c r="AE18" s="3">
        <f t="shared" si="28"/>
        <v>2.6738325679174002E-2</v>
      </c>
      <c r="AF18" s="3">
        <f t="shared" si="29"/>
        <v>-0.19013150432172055</v>
      </c>
      <c r="AG18" s="3">
        <f t="shared" si="30"/>
        <v>-3.2910860583992729E-2</v>
      </c>
      <c r="AH18" s="3">
        <f t="shared" si="31"/>
        <v>-8.7205051392430177E-2</v>
      </c>
      <c r="AI18" s="3">
        <f t="shared" si="32"/>
        <v>5.2302336223553292E-2</v>
      </c>
      <c r="AK18" s="5">
        <v>40999</v>
      </c>
      <c r="AL18">
        <f t="shared" si="33"/>
        <v>-0.22731742050408707</v>
      </c>
      <c r="AM18">
        <f t="shared" si="34"/>
        <v>-0.3718137635349032</v>
      </c>
      <c r="AN18">
        <f t="shared" si="35"/>
        <v>0.58650061107080564</v>
      </c>
      <c r="AO18">
        <f t="shared" si="36"/>
        <v>-1.0661036662156858</v>
      </c>
      <c r="AP18">
        <f t="shared" si="37"/>
        <v>-0.30323581758702906</v>
      </c>
      <c r="AQ18">
        <f t="shared" si="38"/>
        <v>1.2618747502159688</v>
      </c>
      <c r="AR18">
        <f t="shared" si="39"/>
        <v>-1.6666260377466335</v>
      </c>
      <c r="AS18">
        <f t="shared" si="40"/>
        <v>0.45640222795553614</v>
      </c>
      <c r="AT18">
        <f t="shared" si="41"/>
        <v>-0.27675913692239601</v>
      </c>
      <c r="AU18">
        <f t="shared" si="42"/>
        <v>1.6070782532684231</v>
      </c>
      <c r="AW18" s="5">
        <v>40999</v>
      </c>
      <c r="AX18" s="10" cm="1">
        <f t="array" aca="1" ref="AX18" ca="1">SQRT(MMULT(AL18:AU18, MMULT('equity index returns'!EG472:EP481, TRANSPOSE(Momentum!AL18:AU18))))</f>
        <v>0.37711110719127683</v>
      </c>
      <c r="AZ18" s="5">
        <v>40999</v>
      </c>
      <c r="BA18" s="11">
        <f t="shared" ca="1" si="43"/>
        <v>-6.0278633052509908E-3</v>
      </c>
      <c r="BB18" s="11">
        <f t="shared" ca="1" si="44"/>
        <v>-9.8595283046466527E-3</v>
      </c>
      <c r="BC18" s="11">
        <f t="shared" ca="1" si="45"/>
        <v>1.5552461857701875E-2</v>
      </c>
      <c r="BD18" s="11">
        <f t="shared" ca="1" si="46"/>
        <v>-2.8270280187609027E-2</v>
      </c>
      <c r="BE18" s="11">
        <f t="shared" ca="1" si="47"/>
        <v>-8.0410205852998913E-3</v>
      </c>
      <c r="BF18" s="11">
        <f t="shared" ca="1" si="48"/>
        <v>3.3461617177346241E-2</v>
      </c>
      <c r="BG18" s="11">
        <f t="shared" ca="1" si="49"/>
        <v>-4.4194562450299131E-2</v>
      </c>
      <c r="BH18" s="11">
        <f t="shared" ca="1" si="50"/>
        <v>1.2102593088674039E-2</v>
      </c>
      <c r="BI18" s="11">
        <f t="shared" ca="1" si="51"/>
        <v>-7.33892827988276E-3</v>
      </c>
      <c r="BJ18" s="11">
        <f t="shared" ca="1" si="52"/>
        <v>4.2615510989266282E-2</v>
      </c>
      <c r="BL18" s="5">
        <v>40999</v>
      </c>
      <c r="BM18" s="11">
        <f t="shared" ca="1" si="54"/>
        <v>2.3050046909835801E-3</v>
      </c>
      <c r="BN18">
        <f t="shared" ca="1" si="53"/>
        <v>0.99998584378819777</v>
      </c>
    </row>
    <row r="19" spans="1:66" x14ac:dyDescent="0.2">
      <c r="A19" s="5">
        <v>41029</v>
      </c>
      <c r="B19">
        <v>5084.09</v>
      </c>
      <c r="C19">
        <v>5509.2420000000002</v>
      </c>
      <c r="D19">
        <v>2074.9160000000002</v>
      </c>
      <c r="E19">
        <v>5773.0780000000004</v>
      </c>
      <c r="F19">
        <v>4761.5429999999997</v>
      </c>
      <c r="G19">
        <v>9578.9650000000001</v>
      </c>
      <c r="H19">
        <v>1932.527</v>
      </c>
      <c r="I19">
        <v>949.63900000000001</v>
      </c>
      <c r="J19">
        <v>5461.5780000000004</v>
      </c>
      <c r="K19">
        <v>5040.9260000000004</v>
      </c>
      <c r="M19" s="5">
        <v>41029</v>
      </c>
      <c r="N19" s="3">
        <f t="shared" si="0"/>
        <v>1.4412827186740307E-2</v>
      </c>
      <c r="O19" s="3">
        <f t="shared" si="0"/>
        <v>-6.1041897660469857E-3</v>
      </c>
      <c r="P19" s="3">
        <f t="shared" si="0"/>
        <v>-2.2139193635117294E-2</v>
      </c>
      <c r="Q19" s="3">
        <f t="shared" si="0"/>
        <v>-0.11700267679323795</v>
      </c>
      <c r="R19" s="3">
        <f t="shared" si="0"/>
        <v>-5.3185198205929929E-2</v>
      </c>
      <c r="S19" s="3">
        <f t="shared" si="1"/>
        <v>-3.4421373752593354E-3</v>
      </c>
      <c r="T19" s="3">
        <f t="shared" si="1"/>
        <v>-7.8661429373055203E-2</v>
      </c>
      <c r="U19" s="3">
        <f t="shared" si="1"/>
        <v>-6.075283068134163E-2</v>
      </c>
      <c r="V19" s="3">
        <f t="shared" si="1"/>
        <v>-3.3845954629353359E-2</v>
      </c>
      <c r="W19" s="3">
        <f t="shared" si="1"/>
        <v>-6.0278071795777377E-3</v>
      </c>
      <c r="Y19" s="5">
        <v>41029</v>
      </c>
      <c r="Z19" s="3">
        <f t="shared" si="23"/>
        <v>-7.0519769181052627E-2</v>
      </c>
      <c r="AA19" s="3">
        <f t="shared" si="24"/>
        <v>-9.6355689480035922E-2</v>
      </c>
      <c r="AB19" s="3">
        <f t="shared" si="25"/>
        <v>-7.0666215261551479E-2</v>
      </c>
      <c r="AC19" s="3">
        <f t="shared" si="26"/>
        <v>-0.21940832101405039</v>
      </c>
      <c r="AD19" s="3">
        <f t="shared" si="27"/>
        <v>-0.11997037759812867</v>
      </c>
      <c r="AE19" s="3">
        <f t="shared" si="28"/>
        <v>-1.4349991263323481E-2</v>
      </c>
      <c r="AF19" s="3">
        <f t="shared" si="29"/>
        <v>-0.23558894594328639</v>
      </c>
      <c r="AG19" s="3">
        <f t="shared" si="30"/>
        <v>1.4829015648054389E-2</v>
      </c>
      <c r="AH19" s="3">
        <f t="shared" si="31"/>
        <v>-6.5864505301509557E-2</v>
      </c>
      <c r="AI19" s="3">
        <f t="shared" si="32"/>
        <v>5.3754946460313535E-2</v>
      </c>
      <c r="AK19" s="5">
        <v>41029</v>
      </c>
      <c r="AL19">
        <f t="shared" si="33"/>
        <v>0.12857537241746858</v>
      </c>
      <c r="AM19">
        <f t="shared" si="34"/>
        <v>-0.15070852849681321</v>
      </c>
      <c r="AN19">
        <f t="shared" si="35"/>
        <v>0.12699230387715668</v>
      </c>
      <c r="AO19">
        <f t="shared" si="36"/>
        <v>-1.4808960563604803</v>
      </c>
      <c r="AP19">
        <f t="shared" si="37"/>
        <v>-0.40598111566122791</v>
      </c>
      <c r="AQ19">
        <f t="shared" si="38"/>
        <v>0.73576545927377512</v>
      </c>
      <c r="AR19">
        <f t="shared" si="39"/>
        <v>-1.6558071103183971</v>
      </c>
      <c r="AS19">
        <f t="shared" si="40"/>
        <v>1.0511878162368089</v>
      </c>
      <c r="AT19">
        <f t="shared" si="41"/>
        <v>0.17889834295687321</v>
      </c>
      <c r="AU19">
        <f t="shared" si="42"/>
        <v>1.471973516074836</v>
      </c>
      <c r="AW19" s="5">
        <v>41029</v>
      </c>
      <c r="AX19" s="10" cm="1">
        <f t="array" aca="1" ref="AX19" ca="1">SQRT(MMULT(AL19:AU19, MMULT('equity index returns'!DV473:EE482, TRANSPOSE(Momentum!AL19:AU19))))</f>
        <v>0.47530074540385153</v>
      </c>
      <c r="AZ19" s="5">
        <v>41029</v>
      </c>
      <c r="BA19" s="11">
        <f t="shared" ca="1" si="43"/>
        <v>2.7051371928361106E-3</v>
      </c>
      <c r="BB19" s="11">
        <f t="shared" ca="1" si="44"/>
        <v>-3.1708035376372037E-3</v>
      </c>
      <c r="BC19" s="11">
        <f t="shared" ca="1" si="45"/>
        <v>2.6718305221519142E-3</v>
      </c>
      <c r="BD19" s="11">
        <f t="shared" ca="1" si="46"/>
        <v>-3.1157032061925313E-2</v>
      </c>
      <c r="BE19" s="11">
        <f t="shared" ca="1" si="47"/>
        <v>-8.5415627807668513E-3</v>
      </c>
      <c r="BF19" s="11">
        <f t="shared" ca="1" si="48"/>
        <v>1.5479998009441644E-2</v>
      </c>
      <c r="BG19" s="11">
        <f t="shared" ca="1" si="49"/>
        <v>-3.483704004948484E-2</v>
      </c>
      <c r="BH19" s="11">
        <f t="shared" ca="1" si="50"/>
        <v>2.2116266940495542E-2</v>
      </c>
      <c r="BI19" s="11">
        <f t="shared" ca="1" si="51"/>
        <v>3.7638977991685586E-3</v>
      </c>
      <c r="BJ19" s="11">
        <f t="shared" ca="1" si="52"/>
        <v>3.0969307965720436E-2</v>
      </c>
      <c r="BL19" s="5">
        <v>41029</v>
      </c>
      <c r="BM19" s="11">
        <f t="shared" ca="1" si="54"/>
        <v>5.9818247758328426E-3</v>
      </c>
      <c r="BN19">
        <f t="shared" ca="1" si="53"/>
        <v>1.0059675838840521</v>
      </c>
    </row>
    <row r="20" spans="1:66" x14ac:dyDescent="0.2">
      <c r="A20" s="5">
        <v>41060</v>
      </c>
      <c r="B20">
        <v>4751.4840000000004</v>
      </c>
      <c r="C20">
        <v>5158.0860000000002</v>
      </c>
      <c r="D20">
        <v>1923.99</v>
      </c>
      <c r="E20">
        <v>5128.5659999999998</v>
      </c>
      <c r="F20">
        <v>4549.3440000000001</v>
      </c>
      <c r="G20">
        <v>8947.6409999999996</v>
      </c>
      <c r="H20">
        <v>1740.778</v>
      </c>
      <c r="I20">
        <v>849.399</v>
      </c>
      <c r="J20">
        <v>5242.1329999999998</v>
      </c>
      <c r="K20">
        <v>4731.2190000000001</v>
      </c>
      <c r="M20" s="5">
        <v>41060</v>
      </c>
      <c r="N20" s="3">
        <f t="shared" si="0"/>
        <v>-6.5420950455243654E-2</v>
      </c>
      <c r="O20" s="3">
        <f t="shared" si="0"/>
        <v>-6.3739440017338111E-2</v>
      </c>
      <c r="P20" s="3">
        <f t="shared" si="0"/>
        <v>-7.2738366276032473E-2</v>
      </c>
      <c r="Q20" s="3">
        <f t="shared" si="0"/>
        <v>-0.11164096518356426</v>
      </c>
      <c r="R20" s="3">
        <f t="shared" si="0"/>
        <v>-4.4565175616391506E-2</v>
      </c>
      <c r="S20" s="3">
        <f t="shared" si="1"/>
        <v>-6.5907329236509438E-2</v>
      </c>
      <c r="T20" s="3">
        <f t="shared" si="1"/>
        <v>-9.9221899616409037E-2</v>
      </c>
      <c r="U20" s="3">
        <f t="shared" si="1"/>
        <v>-0.10555590071595633</v>
      </c>
      <c r="V20" s="3">
        <f t="shared" si="1"/>
        <v>-4.0179779543567884E-2</v>
      </c>
      <c r="W20" s="3">
        <f t="shared" si="1"/>
        <v>-6.1438513479467938E-2</v>
      </c>
      <c r="Y20" s="5">
        <v>41060</v>
      </c>
      <c r="Z20" s="3">
        <f t="shared" si="23"/>
        <v>-3.3456563538839856E-2</v>
      </c>
      <c r="AA20" s="3">
        <f t="shared" si="24"/>
        <v>-9.3037371507610489E-2</v>
      </c>
      <c r="AB20" s="3">
        <f t="shared" si="25"/>
        <v>-6.5196931559282967E-2</v>
      </c>
      <c r="AC20" s="3">
        <f t="shared" si="26"/>
        <v>-0.29519519581845066</v>
      </c>
      <c r="AD20" s="3">
        <f t="shared" si="27"/>
        <v>-0.16592882878827186</v>
      </c>
      <c r="AE20" s="3">
        <f t="shared" si="28"/>
        <v>-9.1812687718634267E-3</v>
      </c>
      <c r="AF20" s="3">
        <f t="shared" si="29"/>
        <v>-0.26751801425676203</v>
      </c>
      <c r="AG20" s="3">
        <f t="shared" si="30"/>
        <v>-3.2258426118981665E-2</v>
      </c>
      <c r="AH20" s="3">
        <f t="shared" si="31"/>
        <v>-8.1459418459349453E-2</v>
      </c>
      <c r="AI20" s="3">
        <f t="shared" si="32"/>
        <v>5.8881702839529204E-2</v>
      </c>
      <c r="AK20" s="5">
        <v>41060</v>
      </c>
      <c r="AL20">
        <f t="shared" si="33"/>
        <v>0.57584190113551137</v>
      </c>
      <c r="AM20">
        <f t="shared" si="34"/>
        <v>4.7834289434111013E-2</v>
      </c>
      <c r="AN20">
        <f t="shared" si="35"/>
        <v>0.29455743245589888</v>
      </c>
      <c r="AO20">
        <f t="shared" si="36"/>
        <v>-1.743696803213481</v>
      </c>
      <c r="AP20">
        <f t="shared" si="37"/>
        <v>-0.59813285307879027</v>
      </c>
      <c r="AQ20">
        <f t="shared" si="38"/>
        <v>0.79097057847699792</v>
      </c>
      <c r="AR20">
        <f t="shared" si="39"/>
        <v>-1.4984204628410398</v>
      </c>
      <c r="AS20">
        <f t="shared" si="40"/>
        <v>0.58645984505263637</v>
      </c>
      <c r="AT20">
        <f t="shared" si="41"/>
        <v>0.15043859350141278</v>
      </c>
      <c r="AU20">
        <f t="shared" si="42"/>
        <v>1.3941474790767427</v>
      </c>
      <c r="AW20" s="5">
        <v>41060</v>
      </c>
      <c r="AX20" s="10" cm="1">
        <f t="array" aca="1" ref="AX20" ca="1">SQRT(MMULT(AL20:AU20, MMULT('equity index returns'!DK474:DT483, TRANSPOSE(Momentum!AL20:AU20))))</f>
        <v>0.50794165831480131</v>
      </c>
      <c r="AZ20" s="5">
        <v>41060</v>
      </c>
      <c r="BA20" s="11">
        <f t="shared" ca="1" si="43"/>
        <v>1.1336772475917467E-2</v>
      </c>
      <c r="BB20" s="11">
        <f t="shared" ca="1" si="44"/>
        <v>9.4172802429339821E-4</v>
      </c>
      <c r="BC20" s="11">
        <f t="shared" ca="1" si="45"/>
        <v>5.7990406503209925E-3</v>
      </c>
      <c r="BD20" s="11">
        <f t="shared" ca="1" si="46"/>
        <v>-3.4328682727038887E-2</v>
      </c>
      <c r="BE20" s="11">
        <f t="shared" ca="1" si="47"/>
        <v>-1.1775621142459872E-2</v>
      </c>
      <c r="BF20" s="11">
        <f t="shared" ca="1" si="48"/>
        <v>1.5572075365922968E-2</v>
      </c>
      <c r="BG20" s="11">
        <f t="shared" ca="1" si="49"/>
        <v>-2.9499853739351704E-2</v>
      </c>
      <c r="BH20" s="11">
        <f t="shared" ca="1" si="50"/>
        <v>1.1545811127174231E-2</v>
      </c>
      <c r="BI20" s="11">
        <f t="shared" ca="1" si="51"/>
        <v>2.9617297781899419E-3</v>
      </c>
      <c r="BJ20" s="11">
        <f t="shared" ca="1" si="52"/>
        <v>2.7447000187031473E-2</v>
      </c>
      <c r="BL20" s="5">
        <v>41060</v>
      </c>
      <c r="BM20" s="11">
        <f t="shared" ca="1" si="54"/>
        <v>1.7377540447496285E-3</v>
      </c>
      <c r="BN20">
        <f t="shared" ca="1" si="53"/>
        <v>1.0077157081218335</v>
      </c>
    </row>
    <row r="21" spans="1:66" x14ac:dyDescent="0.2">
      <c r="A21" s="5">
        <v>41090</v>
      </c>
      <c r="B21">
        <v>4810.8180000000002</v>
      </c>
      <c r="C21">
        <v>5225.951</v>
      </c>
      <c r="D21">
        <v>1965.3030000000001</v>
      </c>
      <c r="E21">
        <v>6047.7839999999997</v>
      </c>
      <c r="F21">
        <v>4846.04</v>
      </c>
      <c r="G21">
        <v>9403.7340000000004</v>
      </c>
      <c r="H21">
        <v>1948.8</v>
      </c>
      <c r="I21">
        <v>908.79300000000001</v>
      </c>
      <c r="J21">
        <v>5529.41</v>
      </c>
      <c r="K21">
        <v>4918.3019999999997</v>
      </c>
      <c r="M21" s="5">
        <v>41090</v>
      </c>
      <c r="N21" s="3">
        <f t="shared" si="0"/>
        <v>1.2487467073444725E-2</v>
      </c>
      <c r="O21" s="3">
        <f t="shared" si="0"/>
        <v>1.3157012116509881E-2</v>
      </c>
      <c r="P21" s="3">
        <f t="shared" si="0"/>
        <v>2.1472564826220619E-2</v>
      </c>
      <c r="Q21" s="3">
        <f t="shared" si="0"/>
        <v>0.17923489724028108</v>
      </c>
      <c r="R21" s="3">
        <f t="shared" si="0"/>
        <v>6.5217314848030838E-2</v>
      </c>
      <c r="S21" s="3">
        <f t="shared" ref="S21:W27" si="55">G21/G20-1</f>
        <v>5.0973547105879646E-2</v>
      </c>
      <c r="T21" s="3">
        <f t="shared" si="55"/>
        <v>0.11949944220342856</v>
      </c>
      <c r="U21" s="3">
        <f t="shared" si="55"/>
        <v>6.9924735018524808E-2</v>
      </c>
      <c r="V21" s="3">
        <f t="shared" si="55"/>
        <v>5.4801547385386895E-2</v>
      </c>
      <c r="W21" s="3">
        <f t="shared" si="55"/>
        <v>3.9542240593808842E-2</v>
      </c>
      <c r="Y21" s="5">
        <v>41090</v>
      </c>
      <c r="Z21" s="3">
        <f t="shared" si="23"/>
        <v>-8.3000373440019426E-2</v>
      </c>
      <c r="AA21" s="3">
        <f t="shared" si="24"/>
        <v>-0.12308498929460687</v>
      </c>
      <c r="AB21" s="3">
        <f t="shared" si="25"/>
        <v>-0.14286974403569674</v>
      </c>
      <c r="AC21" s="3">
        <f t="shared" si="26"/>
        <v>-0.36684769021824681</v>
      </c>
      <c r="AD21" s="3">
        <f t="shared" si="27"/>
        <v>-0.20175729957841437</v>
      </c>
      <c r="AE21" s="3">
        <f t="shared" si="28"/>
        <v>-7.0494903410905363E-2</v>
      </c>
      <c r="AF21" s="3">
        <f t="shared" si="29"/>
        <v>-0.31506663901926757</v>
      </c>
      <c r="AG21" s="3">
        <f t="shared" si="30"/>
        <v>-0.14186605456946255</v>
      </c>
      <c r="AH21" s="3">
        <f t="shared" si="31"/>
        <v>-8.4544741085714303E-2</v>
      </c>
      <c r="AI21" s="3">
        <f t="shared" si="32"/>
        <v>1.0966912719195587E-2</v>
      </c>
      <c r="AK21" s="5">
        <v>41090</v>
      </c>
      <c r="AL21">
        <f t="shared" si="33"/>
        <v>0.59941593511239333</v>
      </c>
      <c r="AM21">
        <f t="shared" si="34"/>
        <v>0.25046602341040225</v>
      </c>
      <c r="AN21">
        <f t="shared" si="35"/>
        <v>7.8233153698149496E-2</v>
      </c>
      <c r="AO21">
        <f t="shared" si="36"/>
        <v>-1.8715693547534702</v>
      </c>
      <c r="AP21">
        <f t="shared" si="37"/>
        <v>-0.43440260116404222</v>
      </c>
      <c r="AQ21">
        <f t="shared" si="38"/>
        <v>0.70828021058110391</v>
      </c>
      <c r="AR21">
        <f t="shared" si="39"/>
        <v>-1.4207980835688367</v>
      </c>
      <c r="AS21">
        <f t="shared" si="40"/>
        <v>8.6970604292391812E-2</v>
      </c>
      <c r="AT21">
        <f t="shared" si="41"/>
        <v>0.58597170115601471</v>
      </c>
      <c r="AU21">
        <f t="shared" si="42"/>
        <v>1.4174324112358936</v>
      </c>
      <c r="AW21" s="5">
        <v>41090</v>
      </c>
      <c r="AX21" s="10" cm="1">
        <f t="array" aca="1" ref="AX21" ca="1">SQRT(MMULT(AL21:AU21, MMULT('equity index returns'!CZ475:DI484, TRANSPOSE(Momentum!AL21:AU21))))</f>
        <v>0.46142502107489647</v>
      </c>
      <c r="AZ21" s="5">
        <v>41090</v>
      </c>
      <c r="BA21" s="11">
        <f t="shared" ca="1" si="43"/>
        <v>1.2990538174892315E-2</v>
      </c>
      <c r="BB21" s="11">
        <f t="shared" ca="1" si="44"/>
        <v>5.4280980001244396E-3</v>
      </c>
      <c r="BC21" s="11">
        <f t="shared" ca="1" si="45"/>
        <v>1.695468388686513E-3</v>
      </c>
      <c r="BD21" s="11">
        <f t="shared" ca="1" si="46"/>
        <v>-4.0560638657904192E-2</v>
      </c>
      <c r="BE21" s="11">
        <f t="shared" ca="1" si="47"/>
        <v>-9.4143702947034578E-3</v>
      </c>
      <c r="BF21" s="11">
        <f t="shared" ca="1" si="48"/>
        <v>1.5349844031672895E-2</v>
      </c>
      <c r="BG21" s="11">
        <f t="shared" ca="1" si="49"/>
        <v>-3.0791526654949625E-2</v>
      </c>
      <c r="BH21" s="11">
        <f t="shared" ca="1" si="50"/>
        <v>1.8848263600832157E-3</v>
      </c>
      <c r="BI21" s="11">
        <f t="shared" ca="1" si="51"/>
        <v>1.2699174825651737E-2</v>
      </c>
      <c r="BJ21" s="11">
        <f t="shared" ca="1" si="52"/>
        <v>3.0718585826446165E-2</v>
      </c>
      <c r="BL21" s="5">
        <v>41090</v>
      </c>
      <c r="BM21" s="11">
        <f t="shared" ca="1" si="54"/>
        <v>-7.3188852425581929E-3</v>
      </c>
      <c r="BN21">
        <f t="shared" ca="1" si="53"/>
        <v>1.0003403524969665</v>
      </c>
    </row>
    <row r="22" spans="1:66" x14ac:dyDescent="0.2">
      <c r="A22" s="5">
        <v>41121</v>
      </c>
      <c r="B22">
        <v>5034.9920000000002</v>
      </c>
      <c r="C22">
        <v>5252.7269999999999</v>
      </c>
      <c r="D22">
        <v>2076.2109999999998</v>
      </c>
      <c r="E22">
        <v>5807.9489999999996</v>
      </c>
      <c r="F22">
        <v>4996.2299999999996</v>
      </c>
      <c r="G22">
        <v>9523.8179999999993</v>
      </c>
      <c r="H22">
        <v>1898.799</v>
      </c>
      <c r="I22">
        <v>868.30399999999997</v>
      </c>
      <c r="J22">
        <v>5898.0559999999996</v>
      </c>
      <c r="K22">
        <v>4984.9780000000001</v>
      </c>
      <c r="M22" s="5">
        <v>41121</v>
      </c>
      <c r="N22" s="3">
        <f t="shared" ref="N22:R27" si="56">B22/B21-1</f>
        <v>4.6597896657075699E-2</v>
      </c>
      <c r="O22" s="3">
        <f t="shared" si="56"/>
        <v>5.1236607461493389E-3</v>
      </c>
      <c r="P22" s="3">
        <f t="shared" si="56"/>
        <v>5.6433028393077178E-2</v>
      </c>
      <c r="Q22" s="3">
        <f t="shared" si="56"/>
        <v>-3.9656674246302481E-2</v>
      </c>
      <c r="R22" s="3">
        <f t="shared" si="56"/>
        <v>3.0992315375027779E-2</v>
      </c>
      <c r="S22" s="3">
        <f t="shared" si="55"/>
        <v>1.2769821009398941E-2</v>
      </c>
      <c r="T22" s="3">
        <f t="shared" si="55"/>
        <v>-2.5657327586206868E-2</v>
      </c>
      <c r="U22" s="3">
        <f t="shared" si="55"/>
        <v>-4.4552499854202288E-2</v>
      </c>
      <c r="V22" s="3">
        <f t="shared" si="55"/>
        <v>6.6670042554268782E-2</v>
      </c>
      <c r="W22" s="3">
        <f t="shared" si="55"/>
        <v>1.3556711238960295E-2</v>
      </c>
      <c r="Y22" s="5">
        <v>41121</v>
      </c>
      <c r="Z22" s="3">
        <f t="shared" si="23"/>
        <v>-2.5990102016768768E-2</v>
      </c>
      <c r="AA22" s="3">
        <f t="shared" si="24"/>
        <v>-8.2014661202969075E-2</v>
      </c>
      <c r="AB22" s="3">
        <f t="shared" si="25"/>
        <v>-9.7097789218390851E-2</v>
      </c>
      <c r="AC22" s="3">
        <f t="shared" si="26"/>
        <v>-0.20245044248569533</v>
      </c>
      <c r="AD22" s="3">
        <f t="shared" si="27"/>
        <v>-8.3591429627172698E-2</v>
      </c>
      <c r="AE22" s="3">
        <f t="shared" si="28"/>
        <v>-1.853374226942428E-3</v>
      </c>
      <c r="AF22" s="3">
        <f t="shared" si="29"/>
        <v>-0.16250418468570482</v>
      </c>
      <c r="AG22" s="3">
        <f t="shared" si="30"/>
        <v>-7.2284384592533835E-2</v>
      </c>
      <c r="AH22" s="3">
        <f t="shared" si="31"/>
        <v>1.6044068189646765E-4</v>
      </c>
      <c r="AI22" s="3">
        <f t="shared" si="32"/>
        <v>7.1819248064066254E-2</v>
      </c>
      <c r="AK22" s="5">
        <v>41121</v>
      </c>
      <c r="AL22">
        <f t="shared" si="33"/>
        <v>0.49068554621941163</v>
      </c>
      <c r="AM22">
        <f t="shared" si="34"/>
        <v>-0.20368294261509126</v>
      </c>
      <c r="AN22">
        <f t="shared" si="35"/>
        <v>-0.39062325877460674</v>
      </c>
      <c r="AO22">
        <f t="shared" si="36"/>
        <v>-1.6963642357057092</v>
      </c>
      <c r="AP22">
        <f t="shared" si="37"/>
        <v>-0.22322541334328416</v>
      </c>
      <c r="AQ22">
        <f t="shared" si="38"/>
        <v>0.78983619451152087</v>
      </c>
      <c r="AR22">
        <f t="shared" si="39"/>
        <v>-1.2012702436050982</v>
      </c>
      <c r="AS22">
        <f t="shared" si="40"/>
        <v>-8.308587654136429E-2</v>
      </c>
      <c r="AT22">
        <f t="shared" si="41"/>
        <v>0.8147954201681733</v>
      </c>
      <c r="AU22">
        <f t="shared" si="42"/>
        <v>1.7029348096860477</v>
      </c>
      <c r="AW22" s="5">
        <v>41121</v>
      </c>
      <c r="AX22" s="10" cm="1">
        <f t="array" aca="1" ref="AX22" ca="1">SQRT(MMULT(AL22:AU22, MMULT('equity index returns'!CO476:CX485, TRANSPOSE(Momentum!AL22:AU22))))</f>
        <v>0.44560199053943622</v>
      </c>
      <c r="AZ22" s="5">
        <v>41121</v>
      </c>
      <c r="BA22" s="11">
        <f t="shared" ca="1" si="43"/>
        <v>1.1011744934653416E-2</v>
      </c>
      <c r="BB22" s="11">
        <f t="shared" ca="1" si="44"/>
        <v>-4.5709612375949456E-3</v>
      </c>
      <c r="BC22" s="11">
        <f t="shared" ca="1" si="45"/>
        <v>-8.766191962062974E-3</v>
      </c>
      <c r="BD22" s="11">
        <f t="shared" ca="1" si="46"/>
        <v>-3.8069045285280864E-2</v>
      </c>
      <c r="BE22" s="11">
        <f t="shared" ca="1" si="47"/>
        <v>-5.0095246000371827E-3</v>
      </c>
      <c r="BF22" s="11">
        <f t="shared" ca="1" si="48"/>
        <v>1.7725149601673956E-2</v>
      </c>
      <c r="BG22" s="11">
        <f t="shared" ca="1" si="49"/>
        <v>-2.6958367985539432E-2</v>
      </c>
      <c r="BH22" s="11">
        <f t="shared" ca="1" si="50"/>
        <v>-1.8645759737469375E-3</v>
      </c>
      <c r="BI22" s="11">
        <f t="shared" ca="1" si="51"/>
        <v>1.8285273348572779E-2</v>
      </c>
      <c r="BJ22" s="11">
        <f t="shared" ca="1" si="52"/>
        <v>3.8216499159362177E-2</v>
      </c>
      <c r="BL22" s="5">
        <v>41121</v>
      </c>
      <c r="BM22" s="11">
        <f t="shared" ca="1" si="54"/>
        <v>4.2107176496969378E-3</v>
      </c>
      <c r="BN22">
        <f t="shared" ca="1" si="53"/>
        <v>1.0045525032749296</v>
      </c>
    </row>
    <row r="23" spans="1:66" x14ac:dyDescent="0.2">
      <c r="A23" s="5">
        <v>41152</v>
      </c>
      <c r="B23">
        <v>5138.0460000000003</v>
      </c>
      <c r="C23">
        <v>5394.1850000000004</v>
      </c>
      <c r="D23">
        <v>2134.0340000000001</v>
      </c>
      <c r="E23">
        <v>6422.8909999999996</v>
      </c>
      <c r="F23">
        <v>5167.6310000000003</v>
      </c>
      <c r="G23">
        <v>9712.4580000000005</v>
      </c>
      <c r="H23">
        <v>2058.1570000000002</v>
      </c>
      <c r="I23">
        <v>864.23099999999999</v>
      </c>
      <c r="J23">
        <v>6008.2879999999996</v>
      </c>
      <c r="K23">
        <v>5101.9840000000004</v>
      </c>
      <c r="M23" s="5">
        <v>41152</v>
      </c>
      <c r="N23" s="3">
        <f t="shared" si="56"/>
        <v>2.0467559829290716E-2</v>
      </c>
      <c r="O23" s="3">
        <f t="shared" si="56"/>
        <v>2.6930392537057424E-2</v>
      </c>
      <c r="P23" s="3">
        <f t="shared" si="56"/>
        <v>2.7850252214250082E-2</v>
      </c>
      <c r="Q23" s="3">
        <f t="shared" si="56"/>
        <v>0.1058793732520722</v>
      </c>
      <c r="R23" s="3">
        <f t="shared" si="56"/>
        <v>3.4306066774347999E-2</v>
      </c>
      <c r="S23" s="3">
        <f t="shared" si="55"/>
        <v>1.9807182371607723E-2</v>
      </c>
      <c r="T23" s="3">
        <f t="shared" si="55"/>
        <v>8.3925681443902223E-2</v>
      </c>
      <c r="U23" s="3">
        <f t="shared" si="55"/>
        <v>-4.690753468831188E-3</v>
      </c>
      <c r="V23" s="3">
        <f t="shared" si="55"/>
        <v>1.868954787814836E-2</v>
      </c>
      <c r="W23" s="3">
        <f t="shared" si="55"/>
        <v>2.3471718430853716E-2</v>
      </c>
      <c r="Y23" s="5">
        <v>41152</v>
      </c>
      <c r="Z23" s="3">
        <f t="shared" si="23"/>
        <v>3.9510762308415437E-2</v>
      </c>
      <c r="AA23" s="3">
        <f t="shared" si="24"/>
        <v>-6.6796868268325316E-2</v>
      </c>
      <c r="AB23" s="3">
        <f t="shared" si="25"/>
        <v>0.1737956955022073</v>
      </c>
      <c r="AC23" s="3">
        <f t="shared" si="26"/>
        <v>-0.16061246345351476</v>
      </c>
      <c r="AD23" s="3">
        <f t="shared" si="27"/>
        <v>6.0525271221734123E-2</v>
      </c>
      <c r="AE23" s="3">
        <f t="shared" si="28"/>
        <v>8.1706152610937943E-2</v>
      </c>
      <c r="AF23" s="3">
        <f t="shared" si="29"/>
        <v>-4.1490344983899474E-2</v>
      </c>
      <c r="AG23" s="3">
        <f t="shared" si="30"/>
        <v>-2.6135954518078042E-2</v>
      </c>
      <c r="AH23" s="3">
        <f t="shared" si="31"/>
        <v>0.18165049241981812</v>
      </c>
      <c r="AI23" s="3">
        <f t="shared" si="32"/>
        <v>0.14995582396947582</v>
      </c>
      <c r="AK23" s="5">
        <v>41152</v>
      </c>
      <c r="AL23">
        <f t="shared" si="33"/>
        <v>2.65454370401228E-3</v>
      </c>
      <c r="AM23">
        <f t="shared" si="34"/>
        <v>-0.93830229579340674</v>
      </c>
      <c r="AN23">
        <f t="shared" si="35"/>
        <v>1.1912458578424554</v>
      </c>
      <c r="AO23">
        <f t="shared" si="36"/>
        <v>-1.7686888396577312</v>
      </c>
      <c r="AP23">
        <f t="shared" si="37"/>
        <v>0.1886594972843908</v>
      </c>
      <c r="AQ23">
        <f t="shared" si="38"/>
        <v>0.37613705747107712</v>
      </c>
      <c r="AR23">
        <f t="shared" si="39"/>
        <v>-0.71430759250452425</v>
      </c>
      <c r="AS23">
        <f t="shared" si="40"/>
        <v>-0.5784018381692404</v>
      </c>
      <c r="AT23">
        <f t="shared" si="41"/>
        <v>1.2607707343013823</v>
      </c>
      <c r="AU23">
        <f t="shared" si="42"/>
        <v>0.98023287552158422</v>
      </c>
      <c r="AW23" s="5">
        <v>41152</v>
      </c>
      <c r="AX23" s="10" cm="1">
        <f t="array" aca="1" ref="AX23" ca="1">SQRT(MMULT(AL23:AU23, MMULT('equity index returns'!CD477:CM486, TRANSPOSE(Momentum!AL23:AU23))))</f>
        <v>0.39627810343032532</v>
      </c>
      <c r="AZ23" s="5">
        <v>41152</v>
      </c>
      <c r="BA23" s="11">
        <f t="shared" ca="1" si="43"/>
        <v>6.6986888274512226E-5</v>
      </c>
      <c r="BB23" s="11">
        <f t="shared" ca="1" si="44"/>
        <v>-2.3677873888845378E-2</v>
      </c>
      <c r="BC23" s="11">
        <f t="shared" ca="1" si="45"/>
        <v>3.0060854928157882E-2</v>
      </c>
      <c r="BD23" s="11">
        <f t="shared" ca="1" si="46"/>
        <v>-4.4632515002654104E-2</v>
      </c>
      <c r="BE23" s="11">
        <f t="shared" ca="1" si="47"/>
        <v>4.7607853083803161E-3</v>
      </c>
      <c r="BF23" s="11">
        <f t="shared" ca="1" si="48"/>
        <v>9.4917446665637069E-3</v>
      </c>
      <c r="BG23" s="11">
        <f t="shared" ca="1" si="49"/>
        <v>-1.8025411606677776E-2</v>
      </c>
      <c r="BH23" s="11">
        <f t="shared" ca="1" si="50"/>
        <v>-1.4595856626000447E-2</v>
      </c>
      <c r="BI23" s="11">
        <f t="shared" ca="1" si="51"/>
        <v>3.1815301511430957E-2</v>
      </c>
      <c r="BJ23" s="11">
        <f t="shared" ca="1" si="52"/>
        <v>2.4735983821370322E-2</v>
      </c>
      <c r="BL23" s="5">
        <v>41152</v>
      </c>
      <c r="BM23" s="11">
        <f t="shared" ca="1" si="54"/>
        <v>-5.0083560972401372E-3</v>
      </c>
      <c r="BN23">
        <f t="shared" ca="1" si="53"/>
        <v>0.99952134662015479</v>
      </c>
    </row>
    <row r="24" spans="1:66" x14ac:dyDescent="0.2">
      <c r="A24" s="5">
        <v>41182</v>
      </c>
      <c r="B24">
        <v>5240.7889999999998</v>
      </c>
      <c r="C24">
        <v>5580.2550000000001</v>
      </c>
      <c r="D24">
        <v>2208.8150000000001</v>
      </c>
      <c r="E24">
        <v>6652.5370000000003</v>
      </c>
      <c r="F24">
        <v>5132.4170000000004</v>
      </c>
      <c r="G24">
        <v>9778.643</v>
      </c>
      <c r="H24">
        <v>2069.154</v>
      </c>
      <c r="I24">
        <v>879.32</v>
      </c>
      <c r="J24">
        <v>5957.8490000000002</v>
      </c>
      <c r="K24">
        <v>5232.0810000000001</v>
      </c>
      <c r="M24" s="5">
        <v>41182</v>
      </c>
      <c r="N24" s="3">
        <f t="shared" si="56"/>
        <v>1.9996512292805413E-2</v>
      </c>
      <c r="O24" s="3">
        <f t="shared" si="56"/>
        <v>3.4494552930609546E-2</v>
      </c>
      <c r="P24" s="3">
        <f t="shared" si="56"/>
        <v>3.504208461533409E-2</v>
      </c>
      <c r="Q24" s="3">
        <f t="shared" si="56"/>
        <v>3.575430440902716E-2</v>
      </c>
      <c r="R24" s="3">
        <f t="shared" si="56"/>
        <v>-6.81434103944345E-3</v>
      </c>
      <c r="S24" s="3">
        <f t="shared" si="55"/>
        <v>6.8144438822796971E-3</v>
      </c>
      <c r="T24" s="3">
        <f t="shared" si="55"/>
        <v>5.3431298001074268E-3</v>
      </c>
      <c r="U24" s="3">
        <f t="shared" si="55"/>
        <v>1.7459452391779484E-2</v>
      </c>
      <c r="V24" s="3">
        <f t="shared" si="55"/>
        <v>-8.3949038394962594E-3</v>
      </c>
      <c r="W24" s="3">
        <f t="shared" si="55"/>
        <v>2.5499295960159651E-2</v>
      </c>
      <c r="Y24" s="5">
        <v>41182</v>
      </c>
      <c r="Z24" s="3">
        <f t="shared" si="23"/>
        <v>0.12724825105862325</v>
      </c>
      <c r="AA24" s="3">
        <f t="shared" si="24"/>
        <v>4.6476391941438155E-2</v>
      </c>
      <c r="AB24" s="3">
        <f t="shared" si="25"/>
        <v>0.27498031399624079</v>
      </c>
      <c r="AC24" s="3">
        <f t="shared" si="26"/>
        <v>-5.8282082658519418E-2</v>
      </c>
      <c r="AD24" s="3">
        <f t="shared" si="27"/>
        <v>0.19507721610379791</v>
      </c>
      <c r="AE24" s="3">
        <f t="shared" si="28"/>
        <v>0.15703384914929508</v>
      </c>
      <c r="AF24" s="3">
        <f t="shared" si="29"/>
        <v>8.657746289262036E-2</v>
      </c>
      <c r="AG24" s="3">
        <f t="shared" si="30"/>
        <v>-2.2930132174428186E-2</v>
      </c>
      <c r="AH24" s="3">
        <f t="shared" si="31"/>
        <v>0.24133180584666536</v>
      </c>
      <c r="AI24" s="3">
        <f t="shared" si="32"/>
        <v>0.26815780486216512</v>
      </c>
      <c r="AK24" s="5">
        <v>41182</v>
      </c>
      <c r="AL24">
        <f t="shared" si="33"/>
        <v>-3.662457836374005E-2</v>
      </c>
      <c r="AM24">
        <f t="shared" si="34"/>
        <v>-0.7215856579911708</v>
      </c>
      <c r="AN24">
        <f t="shared" si="35"/>
        <v>1.2161720568917262</v>
      </c>
      <c r="AO24">
        <f t="shared" si="36"/>
        <v>-1.609957903552657</v>
      </c>
      <c r="AP24">
        <f t="shared" si="37"/>
        <v>0.53857824146920319</v>
      </c>
      <c r="AQ24">
        <f t="shared" si="38"/>
        <v>0.2159630882880304</v>
      </c>
      <c r="AR24">
        <f t="shared" si="39"/>
        <v>-0.38152077458806094</v>
      </c>
      <c r="AS24">
        <f t="shared" si="40"/>
        <v>-1.3101664856605972</v>
      </c>
      <c r="AT24">
        <f t="shared" si="41"/>
        <v>0.93082616140419894</v>
      </c>
      <c r="AU24">
        <f t="shared" si="42"/>
        <v>1.1583158521030685</v>
      </c>
      <c r="AW24" s="5">
        <v>41182</v>
      </c>
      <c r="AX24" s="10" cm="1">
        <f t="array" aca="1" ref="AX24" ca="1">SQRT(MMULT(AL24:AU24, MMULT('equity index returns'!BS478:CB487, TRANSPOSE(Momentum!AL24:AU24))))</f>
        <v>0.39190987189236398</v>
      </c>
      <c r="AZ24" s="5">
        <v>41182</v>
      </c>
      <c r="BA24" s="11">
        <f t="shared" ca="1" si="43"/>
        <v>-9.3451533095851181E-4</v>
      </c>
      <c r="BB24" s="11">
        <f t="shared" ca="1" si="44"/>
        <v>-1.8412030666820015E-2</v>
      </c>
      <c r="BC24" s="11">
        <f t="shared" ca="1" si="45"/>
        <v>3.1031932189392302E-2</v>
      </c>
      <c r="BD24" s="11">
        <f t="shared" ca="1" si="46"/>
        <v>-4.1079799694222138E-2</v>
      </c>
      <c r="BE24" s="11">
        <f t="shared" ca="1" si="47"/>
        <v>1.3742400487863213E-2</v>
      </c>
      <c r="BF24" s="11">
        <f t="shared" ca="1" si="48"/>
        <v>5.5105294297701068E-3</v>
      </c>
      <c r="BG24" s="11">
        <f t="shared" ca="1" si="49"/>
        <v>-9.7349110586539053E-3</v>
      </c>
      <c r="BH24" s="11">
        <f t="shared" ca="1" si="50"/>
        <v>-3.3430300679448764E-2</v>
      </c>
      <c r="BI24" s="11">
        <f t="shared" ca="1" si="51"/>
        <v>2.375102614561966E-2</v>
      </c>
      <c r="BJ24" s="11">
        <f t="shared" ca="1" si="52"/>
        <v>2.9555669177458076E-2</v>
      </c>
      <c r="BL24" s="5">
        <v>41182</v>
      </c>
      <c r="BM24" s="11">
        <f t="shared" ca="1" si="54"/>
        <v>-1.3130723315633974E-3</v>
      </c>
      <c r="BN24">
        <f t="shared" ca="1" si="53"/>
        <v>0.99820890279510088</v>
      </c>
    </row>
    <row r="25" spans="1:66" x14ac:dyDescent="0.2">
      <c r="A25" s="5">
        <v>41213</v>
      </c>
      <c r="B25">
        <v>5394.7950000000001</v>
      </c>
      <c r="C25">
        <v>5650.4979999999996</v>
      </c>
      <c r="D25">
        <v>2229.4189999999999</v>
      </c>
      <c r="E25">
        <v>6809.2610000000004</v>
      </c>
      <c r="F25">
        <v>5232.8069999999998</v>
      </c>
      <c r="G25">
        <v>9863.8050000000003</v>
      </c>
      <c r="H25">
        <v>2123.527</v>
      </c>
      <c r="I25">
        <v>886.47199999999998</v>
      </c>
      <c r="J25">
        <v>6109.8329999999996</v>
      </c>
      <c r="K25">
        <v>5137.66</v>
      </c>
      <c r="M25" s="5">
        <v>41213</v>
      </c>
      <c r="N25" s="3">
        <f t="shared" si="56"/>
        <v>2.9386033286209479E-2</v>
      </c>
      <c r="O25" s="3">
        <f t="shared" si="56"/>
        <v>1.2587776006651952E-2</v>
      </c>
      <c r="P25" s="3">
        <f t="shared" si="56"/>
        <v>9.3280786303968632E-3</v>
      </c>
      <c r="Q25" s="3">
        <f t="shared" si="56"/>
        <v>2.3558531128800908E-2</v>
      </c>
      <c r="R25" s="3">
        <f t="shared" si="56"/>
        <v>1.9559985090845E-2</v>
      </c>
      <c r="S25" s="3">
        <f t="shared" si="55"/>
        <v>8.7089793542929339E-3</v>
      </c>
      <c r="T25" s="3">
        <f t="shared" si="55"/>
        <v>2.6277889417607447E-2</v>
      </c>
      <c r="U25" s="3">
        <f t="shared" si="55"/>
        <v>8.1335577491696842E-3</v>
      </c>
      <c r="V25" s="3">
        <f t="shared" si="55"/>
        <v>2.5509877809927639E-2</v>
      </c>
      <c r="W25" s="3">
        <f t="shared" si="55"/>
        <v>-1.8046547826763404E-2</v>
      </c>
      <c r="Y25" s="5">
        <v>41213</v>
      </c>
      <c r="Z25" s="3">
        <f t="shared" si="23"/>
        <v>7.2645217674286222E-2</v>
      </c>
      <c r="AA25" s="3">
        <f t="shared" si="24"/>
        <v>2.8037426221420247E-2</v>
      </c>
      <c r="AB25" s="3">
        <f t="shared" si="25"/>
        <v>0.18159836734257184</v>
      </c>
      <c r="AC25" s="3">
        <f t="shared" si="26"/>
        <v>-6.8509045878527242E-2</v>
      </c>
      <c r="AD25" s="3">
        <f t="shared" si="27"/>
        <v>9.3269250636747847E-2</v>
      </c>
      <c r="AE25" s="3">
        <f t="shared" si="28"/>
        <v>7.7161815681510593E-2</v>
      </c>
      <c r="AF25" s="3">
        <f t="shared" si="29"/>
        <v>-8.3602059993581612E-5</v>
      </c>
      <c r="AG25" s="3">
        <f t="shared" si="30"/>
        <v>-1.4858018647026183E-2</v>
      </c>
      <c r="AH25" s="3">
        <f t="shared" si="31"/>
        <v>0.13198246921691559</v>
      </c>
      <c r="AI25" s="3">
        <f t="shared" si="32"/>
        <v>0.17175876655486766</v>
      </c>
      <c r="AK25" s="5">
        <v>41213</v>
      </c>
      <c r="AL25">
        <f t="shared" si="33"/>
        <v>6.5333708047625241E-2</v>
      </c>
      <c r="AM25">
        <f t="shared" si="34"/>
        <v>-0.47992691883272948</v>
      </c>
      <c r="AN25">
        <f t="shared" si="35"/>
        <v>1.3971159091792547</v>
      </c>
      <c r="AO25">
        <f t="shared" si="36"/>
        <v>-1.6600568509753759</v>
      </c>
      <c r="AP25">
        <f t="shared" si="37"/>
        <v>0.31743032112014763</v>
      </c>
      <c r="AQ25">
        <f t="shared" si="38"/>
        <v>0.12054206920103301</v>
      </c>
      <c r="AR25">
        <f t="shared" si="39"/>
        <v>-0.8236625984044369</v>
      </c>
      <c r="AS25">
        <f t="shared" si="40"/>
        <v>-1.0042567813410443</v>
      </c>
      <c r="AT25">
        <f t="shared" si="41"/>
        <v>0.79063899485336053</v>
      </c>
      <c r="AU25">
        <f t="shared" si="42"/>
        <v>1.2768421471521656</v>
      </c>
      <c r="AW25" s="5">
        <v>41213</v>
      </c>
      <c r="AX25" s="10" cm="1">
        <f t="array" aca="1" ref="AX25" ca="1">SQRT(MMULT(AL25:AU25, MMULT('equity index returns'!BH479:BQ488, TRANSPOSE(Momentum!AL25:AU25))))</f>
        <v>0.4341627380217512</v>
      </c>
      <c r="AZ25" s="5">
        <v>41213</v>
      </c>
      <c r="BA25" s="11">
        <f t="shared" ca="1" si="43"/>
        <v>1.5048207118214755E-3</v>
      </c>
      <c r="BB25" s="11">
        <f t="shared" ca="1" si="44"/>
        <v>-1.1054078961716091E-2</v>
      </c>
      <c r="BC25" s="11">
        <f t="shared" ca="1" si="45"/>
        <v>3.2179544369587525E-2</v>
      </c>
      <c r="BD25" s="11">
        <f t="shared" ca="1" si="46"/>
        <v>-3.8235820479191107E-2</v>
      </c>
      <c r="BE25" s="11">
        <f t="shared" ca="1" si="47"/>
        <v>7.3113211549777129E-3</v>
      </c>
      <c r="BF25" s="11">
        <f t="shared" ca="1" si="48"/>
        <v>2.7764259491793132E-3</v>
      </c>
      <c r="BG25" s="11">
        <f t="shared" ca="1" si="49"/>
        <v>-1.897128717580485E-2</v>
      </c>
      <c r="BH25" s="11">
        <f t="shared" ca="1" si="50"/>
        <v>-2.3130883730762081E-2</v>
      </c>
      <c r="BI25" s="11">
        <f t="shared" ca="1" si="51"/>
        <v>1.8210659865834689E-2</v>
      </c>
      <c r="BJ25" s="11">
        <f t="shared" ca="1" si="52"/>
        <v>2.9409298296073416E-2</v>
      </c>
      <c r="BL25" s="5">
        <v>41213</v>
      </c>
      <c r="BM25" s="11">
        <f t="shared" ca="1" si="54"/>
        <v>-1.0759596371046772E-3</v>
      </c>
      <c r="BN25">
        <f t="shared" ca="1" si="53"/>
        <v>0.99713487030629477</v>
      </c>
    </row>
    <row r="26" spans="1:66" x14ac:dyDescent="0.2">
      <c r="A26" s="5">
        <v>41243</v>
      </c>
      <c r="B26">
        <v>5423.3429999999998</v>
      </c>
      <c r="C26">
        <v>5591.4960000000001</v>
      </c>
      <c r="D26">
        <v>2279.154</v>
      </c>
      <c r="E26">
        <v>6910.6120000000001</v>
      </c>
      <c r="F26">
        <v>5434.4129999999996</v>
      </c>
      <c r="G26">
        <v>10057.136</v>
      </c>
      <c r="H26">
        <v>2160.0239999999999</v>
      </c>
      <c r="I26">
        <v>936.36500000000001</v>
      </c>
      <c r="J26">
        <v>6279.4350000000004</v>
      </c>
      <c r="K26">
        <v>5171.1239999999998</v>
      </c>
      <c r="M26" s="5">
        <v>41243</v>
      </c>
      <c r="N26" s="3">
        <f t="shared" si="56"/>
        <v>5.2917673424106582E-3</v>
      </c>
      <c r="O26" s="3">
        <f t="shared" si="56"/>
        <v>-1.0441911491694933E-2</v>
      </c>
      <c r="P26" s="3">
        <f t="shared" si="56"/>
        <v>2.2308502798262797E-2</v>
      </c>
      <c r="Q26" s="3">
        <f t="shared" si="56"/>
        <v>1.4884287736951052E-2</v>
      </c>
      <c r="R26" s="3">
        <f t="shared" si="56"/>
        <v>3.8527314307598148E-2</v>
      </c>
      <c r="S26" s="3">
        <f t="shared" si="55"/>
        <v>1.9600042782678795E-2</v>
      </c>
      <c r="T26" s="3">
        <f t="shared" si="55"/>
        <v>1.7186972428417269E-2</v>
      </c>
      <c r="U26" s="3">
        <f t="shared" si="55"/>
        <v>5.6282657545867254E-2</v>
      </c>
      <c r="V26" s="3">
        <f t="shared" si="55"/>
        <v>2.7758860184885714E-2</v>
      </c>
      <c r="W26" s="3">
        <f t="shared" si="55"/>
        <v>6.5134711133083556E-3</v>
      </c>
      <c r="Y26" s="5">
        <v>41243</v>
      </c>
      <c r="Z26" s="3">
        <f t="shared" si="23"/>
        <v>0.14578800183757812</v>
      </c>
      <c r="AA26" s="3">
        <f t="shared" si="24"/>
        <v>4.4753865664629577E-2</v>
      </c>
      <c r="AB26" s="3">
        <f t="shared" si="25"/>
        <v>0.20147847311031741</v>
      </c>
      <c r="AC26" s="3">
        <f t="shared" si="26"/>
        <v>8.6339348327535426E-4</v>
      </c>
      <c r="AD26" s="3">
        <f t="shared" si="27"/>
        <v>0.14366295995174294</v>
      </c>
      <c r="AE26" s="3">
        <f t="shared" si="28"/>
        <v>8.8115970039153613E-2</v>
      </c>
      <c r="AF26" s="3">
        <f t="shared" si="29"/>
        <v>6.3830522705617065E-2</v>
      </c>
      <c r="AG26" s="3">
        <f t="shared" si="30"/>
        <v>4.3595780749670299E-2</v>
      </c>
      <c r="AH26" s="3">
        <f t="shared" si="31"/>
        <v>0.18841965236899738</v>
      </c>
      <c r="AI26" s="3">
        <f t="shared" si="32"/>
        <v>0.15377584545836309</v>
      </c>
      <c r="AK26" s="5">
        <v>41243</v>
      </c>
      <c r="AL26">
        <f t="shared" si="33"/>
        <v>0.56172682200523361</v>
      </c>
      <c r="AM26">
        <f t="shared" si="34"/>
        <v>-0.91778939713931218</v>
      </c>
      <c r="AN26">
        <f t="shared" si="35"/>
        <v>1.3772428309586717</v>
      </c>
      <c r="AO26">
        <f t="shared" si="36"/>
        <v>-1.5605094511522308</v>
      </c>
      <c r="AP26">
        <f t="shared" si="37"/>
        <v>0.53060829063012738</v>
      </c>
      <c r="AQ26">
        <f t="shared" si="38"/>
        <v>-0.28280661658158446</v>
      </c>
      <c r="AR26">
        <f t="shared" si="39"/>
        <v>-0.6384360560973773</v>
      </c>
      <c r="AS26">
        <f t="shared" si="40"/>
        <v>-0.93474807546062644</v>
      </c>
      <c r="AT26">
        <f t="shared" si="41"/>
        <v>1.1860130365393748</v>
      </c>
      <c r="AU26">
        <f t="shared" si="42"/>
        <v>0.67869861629772466</v>
      </c>
      <c r="AW26" s="5">
        <v>41243</v>
      </c>
      <c r="AX26" s="10" cm="1">
        <f t="array" aca="1" ref="AX26" ca="1">SQRT(MMULT(AL26:AU26, MMULT('equity index returns'!AW480:BF489, TRANSPOSE(Momentum!AL26:AU26))))</f>
        <v>0.4010514710710637</v>
      </c>
      <c r="AZ26" s="5">
        <v>41243</v>
      </c>
      <c r="BA26" s="11">
        <f t="shared" ca="1" si="43"/>
        <v>1.4006352364325309E-2</v>
      </c>
      <c r="BB26" s="11">
        <f t="shared" ca="1" si="44"/>
        <v>-2.288457874716749E-2</v>
      </c>
      <c r="BC26" s="11">
        <f t="shared" ca="1" si="45"/>
        <v>3.4340799879889562E-2</v>
      </c>
      <c r="BD26" s="11">
        <f t="shared" ca="1" si="46"/>
        <v>-3.8910453238948942E-2</v>
      </c>
      <c r="BE26" s="11">
        <f t="shared" ca="1" si="47"/>
        <v>1.3230428733076683E-2</v>
      </c>
      <c r="BF26" s="11">
        <f t="shared" ca="1" si="48"/>
        <v>-7.0516289549146915E-3</v>
      </c>
      <c r="BG26" s="11">
        <f t="shared" ca="1" si="49"/>
        <v>-1.5919055337020583E-2</v>
      </c>
      <c r="BH26" s="11">
        <f t="shared" ca="1" si="50"/>
        <v>-2.3307434154629873E-2</v>
      </c>
      <c r="BI26" s="11">
        <f t="shared" ca="1" si="51"/>
        <v>2.9572589108623943E-2</v>
      </c>
      <c r="BJ26" s="11">
        <f t="shared" ca="1" si="52"/>
        <v>1.6922980346766106E-2</v>
      </c>
      <c r="BL26" s="5">
        <v>41243</v>
      </c>
      <c r="BM26" s="11">
        <f t="shared" ca="1" si="54"/>
        <v>-3.2260580885654333E-4</v>
      </c>
      <c r="BN26">
        <f t="shared" ca="1" si="53"/>
        <v>0.99681318880492054</v>
      </c>
    </row>
    <row r="27" spans="1:66" x14ac:dyDescent="0.2">
      <c r="A27" s="5">
        <v>41274</v>
      </c>
      <c r="B27">
        <v>5611.0069999999996</v>
      </c>
      <c r="C27">
        <v>5694.9660000000003</v>
      </c>
      <c r="D27">
        <v>2338.8449999999998</v>
      </c>
      <c r="E27">
        <v>7134.2150000000001</v>
      </c>
      <c r="F27">
        <v>5556.0749999999998</v>
      </c>
      <c r="G27">
        <v>10120.616</v>
      </c>
      <c r="H27">
        <v>2207.4929999999999</v>
      </c>
      <c r="I27">
        <v>1033.8240000000001</v>
      </c>
      <c r="J27">
        <v>6364.8509999999997</v>
      </c>
      <c r="K27">
        <v>5220.28</v>
      </c>
      <c r="M27" s="5">
        <v>41274</v>
      </c>
      <c r="N27" s="3">
        <f t="shared" si="56"/>
        <v>3.4603011463593569E-2</v>
      </c>
      <c r="O27" s="3">
        <f t="shared" si="56"/>
        <v>1.8504886706527168E-2</v>
      </c>
      <c r="P27" s="3">
        <f t="shared" si="56"/>
        <v>2.6189981019272945E-2</v>
      </c>
      <c r="Q27" s="3">
        <f t="shared" si="56"/>
        <v>3.235646857326091E-2</v>
      </c>
      <c r="R27" s="3">
        <f t="shared" si="56"/>
        <v>2.2387330517573911E-2</v>
      </c>
      <c r="S27" s="3">
        <f t="shared" si="55"/>
        <v>6.3119361217744974E-3</v>
      </c>
      <c r="T27" s="3">
        <f t="shared" si="55"/>
        <v>2.1976144709503265E-2</v>
      </c>
      <c r="U27" s="3">
        <f t="shared" si="55"/>
        <v>0.10408227560833661</v>
      </c>
      <c r="V27" s="3">
        <f t="shared" si="55"/>
        <v>1.3602497676940661E-2</v>
      </c>
      <c r="W27" s="3">
        <f t="shared" si="55"/>
        <v>9.5058637155094328E-3</v>
      </c>
      <c r="Y27" s="5">
        <v>41274</v>
      </c>
      <c r="Z27" s="3">
        <f t="shared" si="23"/>
        <v>0.16733104688960276</v>
      </c>
      <c r="AA27" s="3">
        <f t="shared" si="24"/>
        <v>5.5113516067589075E-2</v>
      </c>
      <c r="AB27" s="3">
        <f t="shared" si="25"/>
        <v>0.26749937435697801</v>
      </c>
      <c r="AC27" s="3">
        <f t="shared" si="26"/>
        <v>-1.0904639906934577E-3</v>
      </c>
      <c r="AD27" s="3">
        <f t="shared" si="27"/>
        <v>0.18282843848475383</v>
      </c>
      <c r="AE27" s="3">
        <f t="shared" si="28"/>
        <v>9.5447392223463545E-2</v>
      </c>
      <c r="AF27" s="3">
        <f t="shared" si="29"/>
        <v>9.316938673878794E-2</v>
      </c>
      <c r="AG27" s="3">
        <f t="shared" si="30"/>
        <v>0.10298916052366858</v>
      </c>
      <c r="AH27" s="3">
        <f t="shared" si="31"/>
        <v>0.17746588791916329</v>
      </c>
      <c r="AI27" s="3">
        <f t="shared" si="32"/>
        <v>0.15040001637350819</v>
      </c>
      <c r="AK27" s="5">
        <v>41274</v>
      </c>
      <c r="AL27">
        <f t="shared" si="33"/>
        <v>0.50361082158914094</v>
      </c>
      <c r="AM27">
        <f t="shared" si="34"/>
        <v>-0.97520561485674206</v>
      </c>
      <c r="AN27">
        <f t="shared" si="35"/>
        <v>1.8236413728315801</v>
      </c>
      <c r="AO27">
        <f t="shared" si="36"/>
        <v>-1.7158685834235048</v>
      </c>
      <c r="AP27">
        <f t="shared" si="37"/>
        <v>0.70783735593783559</v>
      </c>
      <c r="AQ27">
        <f t="shared" si="38"/>
        <v>-0.44368082930889402</v>
      </c>
      <c r="AR27">
        <f t="shared" si="39"/>
        <v>-0.47370066603471966</v>
      </c>
      <c r="AS27">
        <f t="shared" si="40"/>
        <v>-0.3442944781700587</v>
      </c>
      <c r="AT27">
        <f t="shared" si="41"/>
        <v>0.63716900439260815</v>
      </c>
      <c r="AU27">
        <f t="shared" si="42"/>
        <v>0.28049161704275294</v>
      </c>
      <c r="AW27" s="5">
        <v>41274</v>
      </c>
      <c r="AX27" s="10" cm="1">
        <f t="array" aca="1" ref="AX27" ca="1">SQRT(MMULT(AL27:AU27, MMULT('equity index returns'!AL481:AU490, TRANSPOSE(Momentum!AL27:AU27))))</f>
        <v>0.41890557477210871</v>
      </c>
      <c r="AZ27" s="5">
        <v>41274</v>
      </c>
      <c r="BA27" s="11">
        <f t="shared" ca="1" si="43"/>
        <v>1.2022060624595729E-2</v>
      </c>
      <c r="BB27" s="11">
        <f t="shared" ca="1" si="44"/>
        <v>-2.3279843324770014E-2</v>
      </c>
      <c r="BC27" s="11">
        <f t="shared" ca="1" si="45"/>
        <v>4.3533471088888463E-2</v>
      </c>
      <c r="BD27" s="11">
        <f t="shared" ca="1" si="46"/>
        <v>-4.0960748358552276E-2</v>
      </c>
      <c r="BE27" s="11">
        <f t="shared" ca="1" si="47"/>
        <v>1.6897300932863221E-2</v>
      </c>
      <c r="BF27" s="11">
        <f t="shared" ca="1" si="48"/>
        <v>-1.0591428141061706E-2</v>
      </c>
      <c r="BG27" s="11">
        <f t="shared" ca="1" si="49"/>
        <v>-1.130805352238199E-2</v>
      </c>
      <c r="BH27" s="11">
        <f t="shared" ca="1" si="50"/>
        <v>-8.2189041852059469E-3</v>
      </c>
      <c r="BI27" s="11">
        <f t="shared" ca="1" si="51"/>
        <v>1.5210325256216468E-2</v>
      </c>
      <c r="BJ27" s="11">
        <f t="shared" ca="1" si="52"/>
        <v>6.6958196294080079E-3</v>
      </c>
      <c r="BL27" s="5">
        <v>41274</v>
      </c>
      <c r="BM27" s="11">
        <f t="shared" ca="1" si="54"/>
        <v>-2.2593516061972865E-3</v>
      </c>
      <c r="BN27">
        <f t="shared" ca="1" si="53"/>
        <v>0.99456103732571555</v>
      </c>
    </row>
    <row r="28" spans="1:66" x14ac:dyDescent="0.2">
      <c r="M28" s="5">
        <v>41305</v>
      </c>
      <c r="N28" s="3">
        <v>5.0176732982154526E-2</v>
      </c>
      <c r="O28" s="3">
        <v>2.1882307989196104E-2</v>
      </c>
      <c r="P28" s="3">
        <v>2.4264968392518682E-2</v>
      </c>
      <c r="Q28" s="3">
        <v>3.8307087745463209E-2</v>
      </c>
      <c r="R28" s="3">
        <v>2.5570929118127639E-2</v>
      </c>
      <c r="S28" s="3">
        <v>6.4957409707077085E-2</v>
      </c>
      <c r="T28" s="3">
        <v>5.7891463302488511E-2</v>
      </c>
      <c r="U28" s="3">
        <v>9.4210426532949532E-2</v>
      </c>
      <c r="V28" s="3">
        <v>4.9218591291453784E-2</v>
      </c>
      <c r="W28" s="3">
        <v>5.2916893346717009E-2</v>
      </c>
      <c r="BL28" s="5">
        <v>41305</v>
      </c>
      <c r="BM28" s="11">
        <f t="shared" ca="1" si="54"/>
        <v>-1.0008431889609402E-3</v>
      </c>
      <c r="BN28">
        <f t="shared" ca="1" si="53"/>
        <v>0.9935656376855021</v>
      </c>
    </row>
  </sheetData>
  <mergeCells count="6">
    <mergeCell ref="A1:K1"/>
    <mergeCell ref="M1:W1"/>
    <mergeCell ref="Y1:AI1"/>
    <mergeCell ref="AZ1:BJ1"/>
    <mergeCell ref="BL1:BN1"/>
    <mergeCell ref="AK1:AV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7225"/>
  <sheetViews>
    <sheetView topLeftCell="AZ1" zoomScale="110" zoomScaleNormal="110" workbookViewId="0">
      <pane ySplit="2" topLeftCell="A3" activePane="bottomLeft" state="frozen"/>
      <selection pane="bottomLeft" activeCell="BH10" sqref="BH10"/>
    </sheetView>
  </sheetViews>
  <sheetFormatPr baseColWidth="10" defaultColWidth="9.1640625" defaultRowHeight="15" x14ac:dyDescent="0.2"/>
  <cols>
    <col min="1" max="1" width="10.1640625" bestFit="1" customWidth="1"/>
    <col min="2" max="11" width="7.5" customWidth="1"/>
    <col min="12" max="12" width="0.6640625" style="1" customWidth="1"/>
    <col min="13" max="13" width="10.5" customWidth="1"/>
    <col min="14" max="23" width="7.33203125" customWidth="1"/>
    <col min="24" max="24" width="1.33203125" style="1" customWidth="1"/>
    <col min="25" max="25" width="11.83203125" customWidth="1"/>
    <col min="26" max="35" width="8.1640625" customWidth="1"/>
    <col min="36" max="36" width="2.6640625" style="1" customWidth="1"/>
    <col min="37" max="37" width="10.1640625" bestFit="1" customWidth="1"/>
    <col min="48" max="48" width="1.83203125" style="1" customWidth="1"/>
    <col min="49" max="49" width="10.1640625" bestFit="1" customWidth="1"/>
    <col min="50" max="50" width="17.1640625" customWidth="1"/>
    <col min="51" max="52" width="23.5" customWidth="1"/>
    <col min="53" max="53" width="0.83203125" style="1" customWidth="1"/>
    <col min="54" max="54" width="11.83203125" customWidth="1"/>
    <col min="55" max="64" width="8.1640625" customWidth="1"/>
    <col min="65" max="65" width="1" customWidth="1"/>
    <col min="66" max="66" width="10.1640625" bestFit="1" customWidth="1"/>
    <col min="67" max="67" width="17.1640625" customWidth="1"/>
    <col min="68" max="68" width="12" bestFit="1" customWidth="1"/>
  </cols>
  <sheetData>
    <row r="1" spans="1:68" ht="19" x14ac:dyDescent="0.25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M1" s="52" t="s">
        <v>21</v>
      </c>
      <c r="N1" s="53"/>
      <c r="O1" s="53"/>
      <c r="P1" s="53"/>
      <c r="Q1" s="53"/>
      <c r="R1" s="53"/>
      <c r="S1" s="53"/>
      <c r="T1" s="53"/>
      <c r="U1" s="53"/>
      <c r="V1" s="53"/>
      <c r="W1" s="53"/>
      <c r="Y1" s="52" t="s">
        <v>25</v>
      </c>
      <c r="Z1" s="52"/>
      <c r="AA1" s="52"/>
      <c r="AB1" s="52"/>
      <c r="AC1" s="52"/>
      <c r="AD1" s="52"/>
      <c r="AE1" s="52"/>
      <c r="AF1" s="52"/>
      <c r="AG1" s="52"/>
      <c r="AH1" s="52"/>
      <c r="AI1" s="52"/>
      <c r="AK1" s="52" t="s">
        <v>10</v>
      </c>
      <c r="AL1" s="52"/>
      <c r="AM1" s="52"/>
      <c r="AN1" s="52"/>
      <c r="AO1" s="52"/>
      <c r="AP1" s="52"/>
      <c r="AQ1" s="52"/>
      <c r="AR1" s="52"/>
      <c r="AS1" s="52"/>
      <c r="AT1" s="52"/>
      <c r="AU1" s="52"/>
      <c r="AW1" s="8" t="s">
        <v>26</v>
      </c>
      <c r="AX1" s="9"/>
      <c r="AY1" s="9"/>
      <c r="BB1" s="52" t="s">
        <v>32</v>
      </c>
      <c r="BC1" s="52"/>
      <c r="BD1" s="52"/>
      <c r="BE1" s="52"/>
      <c r="BF1" s="52"/>
      <c r="BG1" s="52"/>
      <c r="BH1" s="52"/>
      <c r="BI1" s="52"/>
      <c r="BJ1" s="52"/>
      <c r="BK1" s="52"/>
      <c r="BL1" s="52"/>
      <c r="BN1" s="8" t="s">
        <v>33</v>
      </c>
      <c r="BO1" s="9"/>
      <c r="BP1" s="9"/>
    </row>
    <row r="2" spans="1:6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X2" s="7" t="s">
        <v>16</v>
      </c>
      <c r="AY2" s="6" t="s">
        <v>13</v>
      </c>
      <c r="AZ2" s="16" t="s">
        <v>24</v>
      </c>
      <c r="BC2" t="s">
        <v>0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O2" s="7" t="s">
        <v>16</v>
      </c>
      <c r="BP2" s="6" t="s">
        <v>13</v>
      </c>
    </row>
    <row r="3" spans="1:68" x14ac:dyDescent="0.2">
      <c r="A3" s="5">
        <v>40908</v>
      </c>
      <c r="B3" s="2">
        <v>10.941000000000001</v>
      </c>
      <c r="C3" s="2">
        <v>11.67</v>
      </c>
      <c r="D3" s="2">
        <v>8.9659999999999993</v>
      </c>
      <c r="E3" s="2">
        <v>9.5449999999999999</v>
      </c>
      <c r="F3" s="2">
        <v>8.6519999999999992</v>
      </c>
      <c r="G3" s="2">
        <v>9.3409999999999993</v>
      </c>
      <c r="H3" s="2">
        <v>8.391</v>
      </c>
      <c r="I3" s="2">
        <v>11.551</v>
      </c>
      <c r="J3" s="2">
        <v>9.0670000000000002</v>
      </c>
      <c r="K3" s="2">
        <v>11.738</v>
      </c>
      <c r="M3" s="5">
        <v>40908</v>
      </c>
      <c r="N3">
        <f t="shared" ref="N3:N15" si="0">_xlfn.RANK.AVG(B3,$B3:$K3,0)</f>
        <v>4</v>
      </c>
      <c r="O3">
        <f t="shared" ref="O3:O15" si="1">_xlfn.RANK.AVG(C3,$B3:$K3,0)</f>
        <v>2</v>
      </c>
      <c r="P3">
        <f t="shared" ref="P3:P15" si="2">_xlfn.RANK.AVG(D3,$B3:$K3,0)</f>
        <v>8</v>
      </c>
      <c r="Q3">
        <f t="shared" ref="Q3:Q15" si="3">_xlfn.RANK.AVG(E3,$B3:$K3,0)</f>
        <v>5</v>
      </c>
      <c r="R3">
        <f t="shared" ref="R3:R15" si="4">_xlfn.RANK.AVG(F3,$B3:$K3,0)</f>
        <v>9</v>
      </c>
      <c r="S3">
        <f t="shared" ref="S3:S15" si="5">_xlfn.RANK.AVG(G3,$B3:$K3,0)</f>
        <v>6</v>
      </c>
      <c r="T3">
        <f t="shared" ref="T3:T15" si="6">_xlfn.RANK.AVG(H3,$B3:$K3,0)</f>
        <v>10</v>
      </c>
      <c r="U3">
        <f t="shared" ref="U3:U15" si="7">_xlfn.RANK.AVG(I3,$B3:$K3,0)</f>
        <v>3</v>
      </c>
      <c r="V3">
        <f t="shared" ref="V3:V15" si="8">_xlfn.RANK.AVG(J3,$B3:$K3,0)</f>
        <v>7</v>
      </c>
      <c r="W3">
        <f t="shared" ref="W3:W15" si="9">_xlfn.RANK.AVG(K3,$B3:$K3,0)</f>
        <v>1</v>
      </c>
      <c r="Y3" s="5">
        <v>40908</v>
      </c>
      <c r="Z3" s="4">
        <f t="shared" ref="Z3:AD15" si="10">(N3-AVERAGE($N3:$W3))/STDEV($N3:$W3)</f>
        <v>-0.49543369430686224</v>
      </c>
      <c r="AA3" s="4">
        <f t="shared" si="10"/>
        <v>-1.1560119533826787</v>
      </c>
      <c r="AB3" s="4">
        <f t="shared" si="10"/>
        <v>0.82572282384477047</v>
      </c>
      <c r="AC3" s="4">
        <f t="shared" si="10"/>
        <v>-0.16514456476895409</v>
      </c>
      <c r="AD3" s="4">
        <f t="shared" si="10"/>
        <v>1.1560119533826787</v>
      </c>
      <c r="AE3" s="4">
        <f t="shared" ref="AE3:AI15" si="11">(S3-AVERAGE($N3:$W3))/STDEV($N3:$W3)</f>
        <v>0.16514456476895409</v>
      </c>
      <c r="AF3" s="4">
        <f t="shared" si="11"/>
        <v>1.4863010829205867</v>
      </c>
      <c r="AG3" s="4">
        <f t="shared" si="11"/>
        <v>-0.82572282384477047</v>
      </c>
      <c r="AH3" s="4">
        <f t="shared" si="11"/>
        <v>0.49543369430686224</v>
      </c>
      <c r="AI3" s="4">
        <f t="shared" si="11"/>
        <v>-1.4863010829205867</v>
      </c>
      <c r="AK3" s="5">
        <v>40908</v>
      </c>
      <c r="AL3" s="3">
        <v>-1.3260849665415075E-2</v>
      </c>
      <c r="AM3" s="3">
        <v>-2.0157904789339653E-2</v>
      </c>
      <c r="AN3" s="3">
        <v>-3.0941013589945499E-2</v>
      </c>
      <c r="AO3" s="3">
        <v>1.6869391672118539E-2</v>
      </c>
      <c r="AP3" s="3">
        <v>4.1398935193683872E-3</v>
      </c>
      <c r="AQ3" s="3">
        <v>1.2776238713358978E-2</v>
      </c>
      <c r="AR3" s="3">
        <v>-1.0112648876767549E-2</v>
      </c>
      <c r="AS3" s="3">
        <v>-5.9568656997566194E-4</v>
      </c>
      <c r="AT3" s="3">
        <v>3.7319925674086818E-2</v>
      </c>
      <c r="AU3" s="3">
        <v>9.4670676029831036E-3</v>
      </c>
      <c r="AW3" s="5">
        <v>40908</v>
      </c>
      <c r="AX3" s="3"/>
      <c r="AY3">
        <v>1</v>
      </c>
      <c r="AZ3" s="10" cm="1">
        <f t="array" aca="1" ref="AZ3" ca="1">SQRT(MMULT(Z3:AI3, MMULT('equity index returns'!FN469:FW478, TRANSPOSE(Z3:AI3))))</f>
        <v>0.44909147294117829</v>
      </c>
      <c r="BB3" s="5">
        <v>40908</v>
      </c>
      <c r="BC3" s="20">
        <f ca="1">Z3*0.01/$AZ3</f>
        <v>-1.1031910516184613E-2</v>
      </c>
      <c r="BD3" s="20">
        <f t="shared" ref="BD3:BL3" ca="1" si="12">AA3*0.01/$AZ3</f>
        <v>-2.5741124537764101E-2</v>
      </c>
      <c r="BE3" s="20">
        <f t="shared" ca="1" si="12"/>
        <v>1.8386517526974355E-2</v>
      </c>
      <c r="BF3" s="20">
        <f t="shared" ca="1" si="12"/>
        <v>-3.6773035053948716E-3</v>
      </c>
      <c r="BG3" s="20">
        <f t="shared" ca="1" si="12"/>
        <v>2.5741124537764101E-2</v>
      </c>
      <c r="BH3" s="20">
        <f t="shared" ca="1" si="12"/>
        <v>3.6773035053948716E-3</v>
      </c>
      <c r="BI3" s="20">
        <f t="shared" ca="1" si="12"/>
        <v>3.3095731548553838E-2</v>
      </c>
      <c r="BJ3" s="20">
        <f t="shared" ca="1" si="12"/>
        <v>-1.8386517526974355E-2</v>
      </c>
      <c r="BK3" s="20">
        <f t="shared" ca="1" si="12"/>
        <v>1.1031910516184613E-2</v>
      </c>
      <c r="BL3" s="20">
        <f t="shared" ca="1" si="12"/>
        <v>-3.3095731548553838E-2</v>
      </c>
      <c r="BN3" s="5">
        <v>40908</v>
      </c>
      <c r="BP3">
        <v>1</v>
      </c>
    </row>
    <row r="4" spans="1:68" x14ac:dyDescent="0.2">
      <c r="A4" s="5">
        <v>40939</v>
      </c>
      <c r="B4" s="2">
        <v>11.323</v>
      </c>
      <c r="C4" s="2">
        <v>12.554</v>
      </c>
      <c r="D4" s="2">
        <v>9.7609999999999992</v>
      </c>
      <c r="E4" s="2">
        <v>9.76</v>
      </c>
      <c r="F4" s="2">
        <v>9.3490000000000002</v>
      </c>
      <c r="G4" s="2">
        <v>9.9149999999999991</v>
      </c>
      <c r="H4" s="2">
        <v>9.1910000000000007</v>
      </c>
      <c r="I4" s="2">
        <v>12.018000000000001</v>
      </c>
      <c r="J4" s="2">
        <v>9.4770000000000003</v>
      </c>
      <c r="K4" s="2">
        <v>12.432</v>
      </c>
      <c r="M4" s="5">
        <v>40939</v>
      </c>
      <c r="N4">
        <f t="shared" si="0"/>
        <v>4</v>
      </c>
      <c r="O4">
        <f t="shared" si="1"/>
        <v>1</v>
      </c>
      <c r="P4">
        <f t="shared" si="2"/>
        <v>6</v>
      </c>
      <c r="Q4">
        <f t="shared" si="3"/>
        <v>7</v>
      </c>
      <c r="R4">
        <f t="shared" si="4"/>
        <v>9</v>
      </c>
      <c r="S4">
        <f t="shared" si="5"/>
        <v>5</v>
      </c>
      <c r="T4">
        <f t="shared" si="6"/>
        <v>10</v>
      </c>
      <c r="U4">
        <f t="shared" si="7"/>
        <v>3</v>
      </c>
      <c r="V4">
        <f t="shared" si="8"/>
        <v>8</v>
      </c>
      <c r="W4">
        <f t="shared" si="9"/>
        <v>2</v>
      </c>
      <c r="Y4" s="5">
        <v>40939</v>
      </c>
      <c r="Z4" s="4">
        <f t="shared" si="10"/>
        <v>-0.49543369430686224</v>
      </c>
      <c r="AA4" s="4">
        <f t="shared" si="10"/>
        <v>-1.4863010829205867</v>
      </c>
      <c r="AB4" s="4">
        <f t="shared" si="10"/>
        <v>0.16514456476895409</v>
      </c>
      <c r="AC4" s="4">
        <f t="shared" si="10"/>
        <v>0.49543369430686224</v>
      </c>
      <c r="AD4" s="4">
        <f t="shared" si="10"/>
        <v>1.1560119533826787</v>
      </c>
      <c r="AE4" s="4">
        <f t="shared" si="11"/>
        <v>-0.16514456476895409</v>
      </c>
      <c r="AF4" s="4">
        <f t="shared" si="11"/>
        <v>1.4863010829205867</v>
      </c>
      <c r="AG4" s="4">
        <f t="shared" si="11"/>
        <v>-0.82572282384477047</v>
      </c>
      <c r="AH4" s="4">
        <f t="shared" si="11"/>
        <v>0.82572282384477047</v>
      </c>
      <c r="AI4" s="4">
        <f t="shared" si="11"/>
        <v>-1.1560119533826787</v>
      </c>
      <c r="AK4" s="5">
        <v>40939</v>
      </c>
      <c r="AL4" s="3">
        <v>4.9765450822159663E-2</v>
      </c>
      <c r="AM4" s="3">
        <v>4.3784930669849897E-2</v>
      </c>
      <c r="AN4" s="3">
        <v>9.763757194894751E-2</v>
      </c>
      <c r="AO4" s="3">
        <v>5.0095719148282036E-3</v>
      </c>
      <c r="AP4" s="3">
        <v>4.6284821028629963E-2</v>
      </c>
      <c r="AQ4" s="3">
        <v>1.9593614881762589E-2</v>
      </c>
      <c r="AR4" s="3">
        <v>5.4775781303772142E-2</v>
      </c>
      <c r="AS4" s="3">
        <v>3.5836708153990759E-2</v>
      </c>
      <c r="AT4" s="3">
        <v>2.3072719935916197E-2</v>
      </c>
      <c r="AU4" s="3">
        <v>4.7094302953504918E-2</v>
      </c>
      <c r="AW4" s="5">
        <v>40939</v>
      </c>
      <c r="AX4" s="3">
        <f>SUMPRODUCT(Z3:AI3,AL4:AU4)</f>
        <v>5.4521273650382424E-2</v>
      </c>
      <c r="AY4">
        <f t="shared" ref="AY4:AY16" si="13">AY3*(1+AX4)</f>
        <v>1.0545212736503824</v>
      </c>
      <c r="AZ4" s="10" cm="1">
        <f t="array" aca="1" ref="AZ4" ca="1">SQRT(MMULT(Z4:AI4, MMULT('equity index returns'!FC470:FL479, TRANSPOSE(Z4:AI4))))</f>
        <v>0.49704929846260854</v>
      </c>
      <c r="BB4" s="5">
        <v>40939</v>
      </c>
      <c r="BC4" s="20">
        <f t="shared" ref="BC4:BC15" ca="1" si="14">Z4*0.01/$AZ4</f>
        <v>-9.9674960982593999E-3</v>
      </c>
      <c r="BD4" s="20">
        <f t="shared" ref="BD4:BD15" ca="1" si="15">AA4*0.01/$AZ4</f>
        <v>-2.9902488294778196E-2</v>
      </c>
      <c r="BE4" s="20">
        <f t="shared" ref="BE4:BE15" ca="1" si="16">AB4*0.01/$AZ4</f>
        <v>3.3224986994198004E-3</v>
      </c>
      <c r="BF4" s="20">
        <f t="shared" ref="BF4:BF15" ca="1" si="17">AC4*0.01/$AZ4</f>
        <v>9.9674960982593999E-3</v>
      </c>
      <c r="BG4" s="20">
        <f t="shared" ref="BG4:BG15" ca="1" si="18">AD4*0.01/$AZ4</f>
        <v>2.3257490895938603E-2</v>
      </c>
      <c r="BH4" s="20">
        <f t="shared" ref="BH4:BH15" ca="1" si="19">AE4*0.01/$AZ4</f>
        <v>-3.3224986994198004E-3</v>
      </c>
      <c r="BI4" s="20">
        <f t="shared" ref="BI4:BI15" ca="1" si="20">AF4*0.01/$AZ4</f>
        <v>2.9902488294778196E-2</v>
      </c>
      <c r="BJ4" s="20">
        <f t="shared" ref="BJ4:BJ15" ca="1" si="21">AG4*0.01/$AZ4</f>
        <v>-1.6612493497099E-2</v>
      </c>
      <c r="BK4" s="20">
        <f t="shared" ref="BK4:BK15" ca="1" si="22">AH4*0.01/$AZ4</f>
        <v>1.6612493497099E-2</v>
      </c>
      <c r="BL4" s="20">
        <f t="shared" ref="BL4:BL15" ca="1" si="23">AI4*0.01/$AZ4</f>
        <v>-2.3257490895938603E-2</v>
      </c>
      <c r="BN4" s="5">
        <v>40939</v>
      </c>
      <c r="BO4" s="12">
        <f ca="1">SUMPRODUCT(BC3:BL3,AL4:AU4)</f>
        <v>1.2140349335362146E-3</v>
      </c>
      <c r="BP4" s="3">
        <f t="shared" ref="BP4:BP16" ca="1" si="24">BP3*(1+BO4)</f>
        <v>1.0012140349335361</v>
      </c>
    </row>
    <row r="5" spans="1:68" x14ac:dyDescent="0.2">
      <c r="A5" s="5">
        <v>40968</v>
      </c>
      <c r="B5" s="2">
        <v>11.686999999999999</v>
      </c>
      <c r="C5" s="2">
        <v>12.965</v>
      </c>
      <c r="D5" s="2">
        <v>10.401999999999999</v>
      </c>
      <c r="E5" s="2">
        <v>10.148999999999999</v>
      </c>
      <c r="F5" s="2">
        <v>9.8580000000000005</v>
      </c>
      <c r="G5" s="2">
        <v>10.256</v>
      </c>
      <c r="H5" s="2">
        <v>9.7289999999999992</v>
      </c>
      <c r="I5" s="2">
        <v>13.03</v>
      </c>
      <c r="J5" s="2">
        <v>9.9290000000000003</v>
      </c>
      <c r="K5" s="2">
        <v>12.670999999999999</v>
      </c>
      <c r="M5" s="5">
        <v>40968</v>
      </c>
      <c r="N5">
        <f t="shared" si="0"/>
        <v>4</v>
      </c>
      <c r="O5">
        <f t="shared" si="1"/>
        <v>2</v>
      </c>
      <c r="P5">
        <f t="shared" si="2"/>
        <v>5</v>
      </c>
      <c r="Q5">
        <f t="shared" si="3"/>
        <v>7</v>
      </c>
      <c r="R5">
        <f t="shared" si="4"/>
        <v>9</v>
      </c>
      <c r="S5">
        <f t="shared" si="5"/>
        <v>6</v>
      </c>
      <c r="T5">
        <f t="shared" si="6"/>
        <v>10</v>
      </c>
      <c r="U5">
        <f t="shared" si="7"/>
        <v>1</v>
      </c>
      <c r="V5">
        <f t="shared" si="8"/>
        <v>8</v>
      </c>
      <c r="W5">
        <f t="shared" si="9"/>
        <v>3</v>
      </c>
      <c r="Y5" s="5">
        <v>40968</v>
      </c>
      <c r="Z5" s="4">
        <f t="shared" si="10"/>
        <v>-0.49543369430686224</v>
      </c>
      <c r="AA5" s="4">
        <f t="shared" si="10"/>
        <v>-1.1560119533826787</v>
      </c>
      <c r="AB5" s="4">
        <f t="shared" si="10"/>
        <v>-0.16514456476895409</v>
      </c>
      <c r="AC5" s="4">
        <f t="shared" si="10"/>
        <v>0.49543369430686224</v>
      </c>
      <c r="AD5" s="4">
        <f t="shared" si="10"/>
        <v>1.1560119533826787</v>
      </c>
      <c r="AE5" s="4">
        <f t="shared" si="11"/>
        <v>0.16514456476895409</v>
      </c>
      <c r="AF5" s="4">
        <f t="shared" si="11"/>
        <v>1.4863010829205867</v>
      </c>
      <c r="AG5" s="4">
        <f t="shared" si="11"/>
        <v>-1.4863010829205867</v>
      </c>
      <c r="AH5" s="4">
        <f t="shared" si="11"/>
        <v>0.82572282384477047</v>
      </c>
      <c r="AI5" s="4">
        <f t="shared" si="11"/>
        <v>-0.82572282384477047</v>
      </c>
      <c r="AK5" s="5">
        <v>40968</v>
      </c>
      <c r="AL5" s="3">
        <v>1.3699009317138966E-2</v>
      </c>
      <c r="AM5" s="3">
        <v>1.7332672145749628E-2</v>
      </c>
      <c r="AN5" s="3">
        <v>6.0784803495131046E-2</v>
      </c>
      <c r="AO5" s="3">
        <v>-3.8906554800194337E-3</v>
      </c>
      <c r="AP5" s="3">
        <v>4.8250973461195112E-2</v>
      </c>
      <c r="AQ5" s="3">
        <v>3.9441351500854482E-2</v>
      </c>
      <c r="AR5" s="3">
        <v>2.7715229293706178E-2</v>
      </c>
      <c r="AS5" s="3">
        <v>0.11511138252154707</v>
      </c>
      <c r="AT5" s="3">
        <v>2.1881377662065216E-2</v>
      </c>
      <c r="AU5" s="3">
        <v>4.4058989223580314E-2</v>
      </c>
      <c r="AW5" s="5">
        <v>40968</v>
      </c>
      <c r="AX5" s="3">
        <f t="shared" ref="AX5:AX16" si="25">SUMPRODUCT(Z4:AI4,AL5:AU5)</f>
        <v>-6.1894310581879525E-2</v>
      </c>
      <c r="AY5">
        <f t="shared" si="13"/>
        <v>0.98925240642386647</v>
      </c>
      <c r="AZ5" s="10" cm="1">
        <f t="array" aca="1" ref="AZ5" ca="1">SQRT(MMULT(Z5:AI5, MMULT('equity index returns'!ER471:FA480, TRANSPOSE(Z5:AI5))))</f>
        <v>0.49109176666348203</v>
      </c>
      <c r="BB5" s="5">
        <v>40968</v>
      </c>
      <c r="BC5" s="20">
        <f t="shared" ca="1" si="14"/>
        <v>-1.0088413773924162E-2</v>
      </c>
      <c r="BD5" s="20">
        <f t="shared" ca="1" si="15"/>
        <v>-2.3539632139156379E-2</v>
      </c>
      <c r="BE5" s="20">
        <f t="shared" ca="1" si="16"/>
        <v>-3.3628045913080542E-3</v>
      </c>
      <c r="BF5" s="20">
        <f t="shared" ca="1" si="17"/>
        <v>1.0088413773924162E-2</v>
      </c>
      <c r="BG5" s="20">
        <f t="shared" ca="1" si="18"/>
        <v>2.3539632139156379E-2</v>
      </c>
      <c r="BH5" s="20">
        <f t="shared" ca="1" si="19"/>
        <v>3.3628045913080542E-3</v>
      </c>
      <c r="BI5" s="20">
        <f t="shared" ca="1" si="20"/>
        <v>3.0265241321772482E-2</v>
      </c>
      <c r="BJ5" s="20">
        <f t="shared" ca="1" si="21"/>
        <v>-3.0265241321772482E-2</v>
      </c>
      <c r="BK5" s="20">
        <f t="shared" ca="1" si="22"/>
        <v>1.6814022956540269E-2</v>
      </c>
      <c r="BL5" s="20">
        <f t="shared" ca="1" si="23"/>
        <v>-1.6814022956540269E-2</v>
      </c>
      <c r="BN5" s="5">
        <v>40968</v>
      </c>
      <c r="BO5" s="12">
        <f t="shared" ref="BO5:BO16" ca="1" si="26">SUMPRODUCT(BC4:BL4,AL5:AU5)</f>
        <v>-1.2452348443770238E-3</v>
      </c>
      <c r="BP5" s="3">
        <f t="shared" ca="1" si="24"/>
        <v>0.99996728833055759</v>
      </c>
    </row>
    <row r="6" spans="1:68" x14ac:dyDescent="0.2">
      <c r="A6" s="5">
        <v>40999</v>
      </c>
      <c r="B6" s="2">
        <v>11.680250627810601</v>
      </c>
      <c r="C6" s="2">
        <v>12.9188607535072</v>
      </c>
      <c r="D6" s="2">
        <v>10.519407733857699</v>
      </c>
      <c r="E6" s="2">
        <v>9.9107267547173592</v>
      </c>
      <c r="F6" s="2">
        <v>10.0327110371458</v>
      </c>
      <c r="G6" s="2">
        <v>10.106730237290099</v>
      </c>
      <c r="H6" s="2">
        <v>9.4653488989916301</v>
      </c>
      <c r="I6" s="2">
        <v>12.7038289084325</v>
      </c>
      <c r="J6" s="2">
        <v>9.5130708531630397</v>
      </c>
      <c r="K6" s="2">
        <v>12.965659086896601</v>
      </c>
      <c r="M6" s="5">
        <v>40999</v>
      </c>
      <c r="N6">
        <f t="shared" si="0"/>
        <v>4</v>
      </c>
      <c r="O6">
        <f t="shared" si="1"/>
        <v>2</v>
      </c>
      <c r="P6">
        <f t="shared" si="2"/>
        <v>5</v>
      </c>
      <c r="Q6">
        <f t="shared" si="3"/>
        <v>8</v>
      </c>
      <c r="R6">
        <f t="shared" si="4"/>
        <v>7</v>
      </c>
      <c r="S6">
        <f t="shared" si="5"/>
        <v>6</v>
      </c>
      <c r="T6">
        <f t="shared" si="6"/>
        <v>10</v>
      </c>
      <c r="U6">
        <f t="shared" si="7"/>
        <v>3</v>
      </c>
      <c r="V6">
        <f t="shared" si="8"/>
        <v>9</v>
      </c>
      <c r="W6">
        <f t="shared" si="9"/>
        <v>1</v>
      </c>
      <c r="Y6" s="5">
        <v>40999</v>
      </c>
      <c r="Z6" s="4">
        <f t="shared" si="10"/>
        <v>-0.49543369430686224</v>
      </c>
      <c r="AA6" s="4">
        <f t="shared" si="10"/>
        <v>-1.1560119533826787</v>
      </c>
      <c r="AB6" s="4">
        <f t="shared" si="10"/>
        <v>-0.16514456476895409</v>
      </c>
      <c r="AC6" s="4">
        <f t="shared" si="10"/>
        <v>0.82572282384477047</v>
      </c>
      <c r="AD6" s="4">
        <f t="shared" si="10"/>
        <v>0.49543369430686224</v>
      </c>
      <c r="AE6" s="4">
        <f t="shared" si="11"/>
        <v>0.16514456476895409</v>
      </c>
      <c r="AF6" s="4">
        <f t="shared" si="11"/>
        <v>1.4863010829205867</v>
      </c>
      <c r="AG6" s="4">
        <f t="shared" si="11"/>
        <v>-0.82572282384477047</v>
      </c>
      <c r="AH6" s="4">
        <f t="shared" si="11"/>
        <v>1.1560119533826787</v>
      </c>
      <c r="AI6" s="4">
        <f t="shared" si="11"/>
        <v>-1.4863010829205867</v>
      </c>
      <c r="AK6" s="5">
        <v>40999</v>
      </c>
      <c r="AL6" s="3">
        <v>1.3734353866228011E-2</v>
      </c>
      <c r="AM6" s="3">
        <v>-1.4972981886988812E-2</v>
      </c>
      <c r="AN6" s="3">
        <v>1.3470959631540325E-2</v>
      </c>
      <c r="AO6" s="3">
        <v>-5.598156563855361E-2</v>
      </c>
      <c r="AP6" s="3">
        <v>-1.9861004719172737E-3</v>
      </c>
      <c r="AQ6" s="3">
        <v>-1.2115498419619231E-2</v>
      </c>
      <c r="AR6" s="3">
        <v>-2.0730427410122765E-2</v>
      </c>
      <c r="AS6" s="3">
        <v>3.1086672085222977E-2</v>
      </c>
      <c r="AT6" s="3">
        <v>1.3893968208075425E-2</v>
      </c>
      <c r="AU6" s="3">
        <v>3.2022535816592645E-2</v>
      </c>
      <c r="AW6" s="5">
        <v>40999</v>
      </c>
      <c r="AX6" s="3">
        <f t="shared" si="25"/>
        <v>-0.11573707300980743</v>
      </c>
      <c r="AY6">
        <f t="shared" si="13"/>
        <v>0.87475922843645981</v>
      </c>
      <c r="AZ6" s="10" cm="1">
        <f t="array" aca="1" ref="AZ6" ca="1">SQRT(MMULT(Z6:AI6, MMULT('equity index returns'!EG472:EP481, TRANSPOSE(Z6:AI6))))</f>
        <v>0.48698164084334106</v>
      </c>
      <c r="BB6" s="5">
        <v>40999</v>
      </c>
      <c r="BC6" s="20">
        <f t="shared" ca="1" si="14"/>
        <v>-1.0173560002157045E-2</v>
      </c>
      <c r="BD6" s="20">
        <f t="shared" ca="1" si="15"/>
        <v>-2.3738306671699776E-2</v>
      </c>
      <c r="BE6" s="20">
        <f t="shared" ca="1" si="16"/>
        <v>-3.3911866673856823E-3</v>
      </c>
      <c r="BF6" s="20">
        <f t="shared" ca="1" si="17"/>
        <v>1.6955933336928412E-2</v>
      </c>
      <c r="BG6" s="20">
        <f t="shared" ca="1" si="18"/>
        <v>1.0173560002157045E-2</v>
      </c>
      <c r="BH6" s="20">
        <f t="shared" ca="1" si="19"/>
        <v>3.3911866673856823E-3</v>
      </c>
      <c r="BI6" s="20">
        <f t="shared" ca="1" si="20"/>
        <v>3.0520680006471134E-2</v>
      </c>
      <c r="BJ6" s="20">
        <f t="shared" ca="1" si="21"/>
        <v>-1.6955933336928412E-2</v>
      </c>
      <c r="BK6" s="20">
        <f t="shared" ca="1" si="22"/>
        <v>2.3738306671699776E-2</v>
      </c>
      <c r="BL6" s="20">
        <f t="shared" ca="1" si="23"/>
        <v>-3.0520680006471134E-2</v>
      </c>
      <c r="BN6" s="5">
        <v>40999</v>
      </c>
      <c r="BO6" s="12">
        <f t="shared" ca="1" si="26"/>
        <v>-2.3567300628176812E-3</v>
      </c>
      <c r="BP6" s="3">
        <f t="shared" ca="1" si="24"/>
        <v>0.99761063536031469</v>
      </c>
    </row>
    <row r="7" spans="1:68" x14ac:dyDescent="0.2">
      <c r="A7" s="5">
        <v>41029</v>
      </c>
      <c r="B7" s="2">
        <v>11.9209410359956</v>
      </c>
      <c r="C7" s="2">
        <v>12.947753313568301</v>
      </c>
      <c r="D7" s="2">
        <v>10.027664050706999</v>
      </c>
      <c r="E7" s="2">
        <v>8.8591700102830604</v>
      </c>
      <c r="F7" s="2">
        <v>9.4182252546422003</v>
      </c>
      <c r="G7" s="2">
        <v>10.147012685340499</v>
      </c>
      <c r="H7" s="2">
        <v>8.5639646970573509</v>
      </c>
      <c r="I7" s="2">
        <v>11.6627761668085</v>
      </c>
      <c r="J7" s="2">
        <v>9.1352963482775795</v>
      </c>
      <c r="K7" s="2">
        <v>12.6404553957498</v>
      </c>
      <c r="M7" s="5">
        <v>41029</v>
      </c>
      <c r="N7">
        <f t="shared" si="0"/>
        <v>3</v>
      </c>
      <c r="O7">
        <f t="shared" si="1"/>
        <v>1</v>
      </c>
      <c r="P7">
        <f t="shared" si="2"/>
        <v>6</v>
      </c>
      <c r="Q7">
        <f t="shared" si="3"/>
        <v>9</v>
      </c>
      <c r="R7">
        <f t="shared" si="4"/>
        <v>7</v>
      </c>
      <c r="S7">
        <f t="shared" si="5"/>
        <v>5</v>
      </c>
      <c r="T7">
        <f t="shared" si="6"/>
        <v>10</v>
      </c>
      <c r="U7">
        <f t="shared" si="7"/>
        <v>4</v>
      </c>
      <c r="V7">
        <f t="shared" si="8"/>
        <v>8</v>
      </c>
      <c r="W7">
        <f t="shared" si="9"/>
        <v>2</v>
      </c>
      <c r="Y7" s="5">
        <v>41029</v>
      </c>
      <c r="Z7" s="4">
        <f t="shared" si="10"/>
        <v>-0.82572282384477047</v>
      </c>
      <c r="AA7" s="4">
        <f t="shared" si="10"/>
        <v>-1.4863010829205867</v>
      </c>
      <c r="AB7" s="4">
        <f t="shared" si="10"/>
        <v>0.16514456476895409</v>
      </c>
      <c r="AC7" s="4">
        <f t="shared" si="10"/>
        <v>1.1560119533826787</v>
      </c>
      <c r="AD7" s="4">
        <f t="shared" si="10"/>
        <v>0.49543369430686224</v>
      </c>
      <c r="AE7" s="4">
        <f t="shared" si="11"/>
        <v>-0.16514456476895409</v>
      </c>
      <c r="AF7" s="4">
        <f t="shared" si="11"/>
        <v>1.4863010829205867</v>
      </c>
      <c r="AG7" s="4">
        <f t="shared" si="11"/>
        <v>-0.49543369430686224</v>
      </c>
      <c r="AH7" s="4">
        <f t="shared" si="11"/>
        <v>0.82572282384477047</v>
      </c>
      <c r="AI7" s="4">
        <f t="shared" si="11"/>
        <v>-1.1560119533826787</v>
      </c>
      <c r="AK7" s="5">
        <v>41029</v>
      </c>
      <c r="AL7" s="3">
        <v>1.4412827186740307E-2</v>
      </c>
      <c r="AM7" s="3">
        <v>-6.1041897660469857E-3</v>
      </c>
      <c r="AN7" s="3">
        <v>-2.2139193635117294E-2</v>
      </c>
      <c r="AO7" s="3">
        <v>-0.11700267679323795</v>
      </c>
      <c r="AP7" s="3">
        <v>-5.3185198205929929E-2</v>
      </c>
      <c r="AQ7" s="3">
        <v>-3.4421373752593354E-3</v>
      </c>
      <c r="AR7" s="3">
        <v>-7.8661429373055203E-2</v>
      </c>
      <c r="AS7" s="3">
        <v>-6.075283068134163E-2</v>
      </c>
      <c r="AT7" s="3">
        <v>-3.3845954629353359E-2</v>
      </c>
      <c r="AU7" s="3">
        <v>-6.0278071795777377E-3</v>
      </c>
      <c r="AW7" s="5">
        <v>41029</v>
      </c>
      <c r="AX7" s="3">
        <f t="shared" si="25"/>
        <v>-0.2168746471145177</v>
      </c>
      <c r="AY7">
        <f t="shared" si="13"/>
        <v>0.68504612945913479</v>
      </c>
      <c r="AZ7" s="10" cm="1">
        <f t="array" aca="1" ref="AZ7" ca="1">SQRT(MMULT(Z7:AI7, MMULT('equity index returns'!DV473:EE482, TRANSPOSE(Z7:AI7))))</f>
        <v>0.52902334451841559</v>
      </c>
      <c r="BB7" s="5">
        <v>41029</v>
      </c>
      <c r="BC7" s="20">
        <f t="shared" ca="1" si="14"/>
        <v>-1.5608438311856512E-2</v>
      </c>
      <c r="BD7" s="20">
        <f t="shared" ca="1" si="15"/>
        <v>-2.8095188961341718E-2</v>
      </c>
      <c r="BE7" s="20">
        <f t="shared" ca="1" si="16"/>
        <v>3.1216876623713025E-3</v>
      </c>
      <c r="BF7" s="20">
        <f t="shared" ca="1" si="17"/>
        <v>2.1851813636599118E-2</v>
      </c>
      <c r="BG7" s="20">
        <f t="shared" ca="1" si="18"/>
        <v>9.3650629871139066E-3</v>
      </c>
      <c r="BH7" s="20">
        <f t="shared" ca="1" si="19"/>
        <v>-3.1216876623713025E-3</v>
      </c>
      <c r="BI7" s="20">
        <f t="shared" ca="1" si="20"/>
        <v>2.8095188961341718E-2</v>
      </c>
      <c r="BJ7" s="20">
        <f t="shared" ca="1" si="21"/>
        <v>-9.3650629871139066E-3</v>
      </c>
      <c r="BK7" s="20">
        <f t="shared" ca="1" si="22"/>
        <v>1.5608438311856512E-2</v>
      </c>
      <c r="BL7" s="20">
        <f t="shared" ca="1" si="23"/>
        <v>-2.1851813636599118E-2</v>
      </c>
      <c r="BN7" s="5">
        <v>41029</v>
      </c>
      <c r="BO7" s="12">
        <f t="shared" ca="1" si="26"/>
        <v>-4.4534460629550698E-3</v>
      </c>
      <c r="BP7" s="3">
        <f t="shared" ca="1" si="24"/>
        <v>0.9931678302039072</v>
      </c>
    </row>
    <row r="8" spans="1:68" x14ac:dyDescent="0.2">
      <c r="A8" s="5">
        <v>41060</v>
      </c>
      <c r="B8" s="2">
        <v>10.939669074015001</v>
      </c>
      <c r="C8" s="2">
        <v>12.0365941182838</v>
      </c>
      <c r="D8" s="2">
        <v>9.0954156648187308</v>
      </c>
      <c r="E8" s="2">
        <v>8.0643084116392405</v>
      </c>
      <c r="F8" s="2">
        <v>8.7526347518306196</v>
      </c>
      <c r="G8" s="2">
        <v>9.1664803375397899</v>
      </c>
      <c r="H8" s="2">
        <v>7.68416264651907</v>
      </c>
      <c r="I8" s="2">
        <v>10.3878493094878</v>
      </c>
      <c r="J8" s="2">
        <v>8.2638183022374694</v>
      </c>
      <c r="K8" s="2">
        <v>11.8137872689225</v>
      </c>
      <c r="M8" s="5">
        <v>41060</v>
      </c>
      <c r="N8">
        <f t="shared" si="0"/>
        <v>3</v>
      </c>
      <c r="O8">
        <f t="shared" si="1"/>
        <v>1</v>
      </c>
      <c r="P8">
        <f t="shared" si="2"/>
        <v>6</v>
      </c>
      <c r="Q8">
        <f t="shared" si="3"/>
        <v>9</v>
      </c>
      <c r="R8">
        <f t="shared" si="4"/>
        <v>7</v>
      </c>
      <c r="S8">
        <f t="shared" si="5"/>
        <v>5</v>
      </c>
      <c r="T8">
        <f t="shared" si="6"/>
        <v>10</v>
      </c>
      <c r="U8">
        <f t="shared" si="7"/>
        <v>4</v>
      </c>
      <c r="V8">
        <f t="shared" si="8"/>
        <v>8</v>
      </c>
      <c r="W8">
        <f t="shared" si="9"/>
        <v>2</v>
      </c>
      <c r="Y8" s="5">
        <v>41060</v>
      </c>
      <c r="Z8" s="4">
        <f t="shared" si="10"/>
        <v>-0.82572282384477047</v>
      </c>
      <c r="AA8" s="4">
        <f t="shared" si="10"/>
        <v>-1.4863010829205867</v>
      </c>
      <c r="AB8" s="4">
        <f t="shared" si="10"/>
        <v>0.16514456476895409</v>
      </c>
      <c r="AC8" s="4">
        <f t="shared" si="10"/>
        <v>1.1560119533826787</v>
      </c>
      <c r="AD8" s="4">
        <f t="shared" si="10"/>
        <v>0.49543369430686224</v>
      </c>
      <c r="AE8" s="4">
        <f t="shared" si="11"/>
        <v>-0.16514456476895409</v>
      </c>
      <c r="AF8" s="4">
        <f t="shared" si="11"/>
        <v>1.4863010829205867</v>
      </c>
      <c r="AG8" s="4">
        <f t="shared" si="11"/>
        <v>-0.49543369430686224</v>
      </c>
      <c r="AH8" s="4">
        <f t="shared" si="11"/>
        <v>0.82572282384477047</v>
      </c>
      <c r="AI8" s="4">
        <f t="shared" si="11"/>
        <v>-1.1560119533826787</v>
      </c>
      <c r="AK8" s="5">
        <v>41060</v>
      </c>
      <c r="AL8" s="3">
        <v>-6.5420950455243654E-2</v>
      </c>
      <c r="AM8" s="3">
        <v>-6.3739440017338111E-2</v>
      </c>
      <c r="AN8" s="3">
        <v>-7.2738366276032473E-2</v>
      </c>
      <c r="AO8" s="3">
        <v>-0.11164096518356426</v>
      </c>
      <c r="AP8" s="3">
        <v>-4.4565175616391506E-2</v>
      </c>
      <c r="AQ8" s="3">
        <v>-6.5907329236509438E-2</v>
      </c>
      <c r="AR8" s="3">
        <v>-9.9221899616409037E-2</v>
      </c>
      <c r="AS8" s="3">
        <v>-0.10555590071595633</v>
      </c>
      <c r="AT8" s="3">
        <v>-4.0179779543567884E-2</v>
      </c>
      <c r="AU8" s="3">
        <v>-6.1438513479467938E-2</v>
      </c>
      <c r="AW8" s="5">
        <v>41060</v>
      </c>
      <c r="AX8" s="3">
        <f t="shared" si="25"/>
        <v>-6.0841289847780602E-2</v>
      </c>
      <c r="AY8">
        <f t="shared" si="13"/>
        <v>0.6433670393376113</v>
      </c>
      <c r="AZ8" s="10" cm="1">
        <f t="array" aca="1" ref="AZ8" ca="1">SQRT(MMULT(Z8:AI8, MMULT('equity index returns'!DK474:DT483, TRANSPOSE(Z8:AI8))))</f>
        <v>0.5363278433768971</v>
      </c>
      <c r="BB8" s="5">
        <v>41060</v>
      </c>
      <c r="BC8" s="20">
        <f t="shared" ca="1" si="14"/>
        <v>-1.5395859716059996E-2</v>
      </c>
      <c r="BD8" s="20">
        <f t="shared" ca="1" si="15"/>
        <v>-2.7712547488907988E-2</v>
      </c>
      <c r="BE8" s="20">
        <f t="shared" ca="1" si="16"/>
        <v>3.0791719432119993E-3</v>
      </c>
      <c r="BF8" s="20">
        <f t="shared" ca="1" si="17"/>
        <v>2.1554203602483994E-2</v>
      </c>
      <c r="BG8" s="20">
        <f t="shared" ca="1" si="18"/>
        <v>9.237515829635997E-3</v>
      </c>
      <c r="BH8" s="20">
        <f t="shared" ca="1" si="19"/>
        <v>-3.0791719432119993E-3</v>
      </c>
      <c r="BI8" s="20">
        <f t="shared" ca="1" si="20"/>
        <v>2.7712547488907988E-2</v>
      </c>
      <c r="BJ8" s="20">
        <f t="shared" ca="1" si="21"/>
        <v>-9.237515829635997E-3</v>
      </c>
      <c r="BK8" s="20">
        <f t="shared" ca="1" si="22"/>
        <v>1.5395859716059996E-2</v>
      </c>
      <c r="BL8" s="20">
        <f t="shared" ca="1" si="23"/>
        <v>-2.1554203602483994E-2</v>
      </c>
      <c r="BN8" s="5">
        <v>41060</v>
      </c>
      <c r="BO8" s="12">
        <f t="shared" ca="1" si="26"/>
        <v>-1.1500681487537404E-3</v>
      </c>
      <c r="BP8" s="3">
        <f t="shared" ca="1" si="24"/>
        <v>0.99202561951602286</v>
      </c>
    </row>
    <row r="9" spans="1:68" x14ac:dyDescent="0.2">
      <c r="A9" s="5">
        <v>41090</v>
      </c>
      <c r="B9" s="2">
        <v>11.195423702548</v>
      </c>
      <c r="C9" s="2">
        <v>12.250287848832199</v>
      </c>
      <c r="D9" s="2">
        <v>9.2535277898181008</v>
      </c>
      <c r="E9" s="2">
        <v>9.5859408543838107</v>
      </c>
      <c r="F9" s="2">
        <v>9.3067585419373504</v>
      </c>
      <c r="G9" s="2">
        <v>9.72291079380682</v>
      </c>
      <c r="H9" s="2">
        <v>8.6778408132142193</v>
      </c>
      <c r="I9" s="2">
        <v>11.055206714331399</v>
      </c>
      <c r="J9" s="2">
        <v>8.8983507176955108</v>
      </c>
      <c r="K9" s="2">
        <v>12.3854226825186</v>
      </c>
      <c r="M9" s="5">
        <v>41090</v>
      </c>
      <c r="N9">
        <f t="shared" si="0"/>
        <v>3</v>
      </c>
      <c r="O9">
        <f t="shared" si="1"/>
        <v>2</v>
      </c>
      <c r="P9">
        <f t="shared" si="2"/>
        <v>8</v>
      </c>
      <c r="Q9">
        <f t="shared" si="3"/>
        <v>6</v>
      </c>
      <c r="R9">
        <f t="shared" si="4"/>
        <v>7</v>
      </c>
      <c r="S9">
        <f t="shared" si="5"/>
        <v>5</v>
      </c>
      <c r="T9">
        <f t="shared" si="6"/>
        <v>10</v>
      </c>
      <c r="U9">
        <f t="shared" si="7"/>
        <v>4</v>
      </c>
      <c r="V9">
        <f t="shared" si="8"/>
        <v>9</v>
      </c>
      <c r="W9">
        <f t="shared" si="9"/>
        <v>1</v>
      </c>
      <c r="Y9" s="5">
        <v>41090</v>
      </c>
      <c r="Z9" s="4">
        <f t="shared" si="10"/>
        <v>-0.82572282384477047</v>
      </c>
      <c r="AA9" s="4">
        <f t="shared" si="10"/>
        <v>-1.1560119533826787</v>
      </c>
      <c r="AB9" s="4">
        <f t="shared" si="10"/>
        <v>0.82572282384477047</v>
      </c>
      <c r="AC9" s="4">
        <f t="shared" si="10"/>
        <v>0.16514456476895409</v>
      </c>
      <c r="AD9" s="4">
        <f t="shared" si="10"/>
        <v>0.49543369430686224</v>
      </c>
      <c r="AE9" s="4">
        <f t="shared" si="11"/>
        <v>-0.16514456476895409</v>
      </c>
      <c r="AF9" s="4">
        <f t="shared" si="11"/>
        <v>1.4863010829205867</v>
      </c>
      <c r="AG9" s="4">
        <f t="shared" si="11"/>
        <v>-0.49543369430686224</v>
      </c>
      <c r="AH9" s="4">
        <f t="shared" si="11"/>
        <v>1.1560119533826787</v>
      </c>
      <c r="AI9" s="4">
        <f t="shared" si="11"/>
        <v>-1.4863010829205867</v>
      </c>
      <c r="AK9" s="5">
        <v>41090</v>
      </c>
      <c r="AL9" s="3">
        <v>1.2487467073444725E-2</v>
      </c>
      <c r="AM9" s="3">
        <v>1.3157012116509881E-2</v>
      </c>
      <c r="AN9" s="3">
        <v>2.1472564826220619E-2</v>
      </c>
      <c r="AO9" s="3">
        <v>0.17923489724028108</v>
      </c>
      <c r="AP9" s="3">
        <v>6.5217314848030838E-2</v>
      </c>
      <c r="AQ9" s="3">
        <v>5.0973547105879646E-2</v>
      </c>
      <c r="AR9" s="3">
        <v>0.11949944220342856</v>
      </c>
      <c r="AS9" s="3">
        <v>6.9924735018524808E-2</v>
      </c>
      <c r="AT9" s="3">
        <v>5.4801547385386895E-2</v>
      </c>
      <c r="AU9" s="3">
        <v>3.9542240593808842E-2</v>
      </c>
      <c r="AW9" s="5">
        <v>41090</v>
      </c>
      <c r="AX9" s="3">
        <f t="shared" si="25"/>
        <v>0.34727881032071617</v>
      </c>
      <c r="AY9">
        <f t="shared" si="13"/>
        <v>0.86679477935833826</v>
      </c>
      <c r="AZ9" s="10" cm="1">
        <f t="array" aca="1" ref="AZ9" ca="1">SQRT(MMULT(Z9:AI9, MMULT('equity index returns'!CZ475:DI484, TRANSPOSE(Z9:AI9))))</f>
        <v>0.41673753330518853</v>
      </c>
      <c r="BB9" s="5">
        <v>41090</v>
      </c>
      <c r="BC9" s="20">
        <f t="shared" ca="1" si="14"/>
        <v>-1.9813977812266566E-2</v>
      </c>
      <c r="BD9" s="20">
        <f t="shared" ca="1" si="15"/>
        <v>-2.7739568937173192E-2</v>
      </c>
      <c r="BE9" s="20">
        <f t="shared" ca="1" si="16"/>
        <v>1.9813977812266566E-2</v>
      </c>
      <c r="BF9" s="20">
        <f t="shared" ca="1" si="17"/>
        <v>3.962795562453313E-3</v>
      </c>
      <c r="BG9" s="20">
        <f t="shared" ca="1" si="18"/>
        <v>1.1888386687359939E-2</v>
      </c>
      <c r="BH9" s="20">
        <f t="shared" ca="1" si="19"/>
        <v>-3.962795562453313E-3</v>
      </c>
      <c r="BI9" s="20">
        <f t="shared" ca="1" si="20"/>
        <v>3.5665160062079815E-2</v>
      </c>
      <c r="BJ9" s="20">
        <f t="shared" ca="1" si="21"/>
        <v>-1.1888386687359939E-2</v>
      </c>
      <c r="BK9" s="20">
        <f t="shared" ca="1" si="22"/>
        <v>2.7739568937173192E-2</v>
      </c>
      <c r="BL9" s="20">
        <f t="shared" ca="1" si="23"/>
        <v>-3.5665160062079815E-2</v>
      </c>
      <c r="BN9" s="5">
        <v>41090</v>
      </c>
      <c r="BO9" s="12">
        <f t="shared" ca="1" si="26"/>
        <v>6.4751217862219134E-3</v>
      </c>
      <c r="BP9" s="3">
        <f t="shared" ca="1" si="24"/>
        <v>0.99844910621744143</v>
      </c>
    </row>
    <row r="10" spans="1:68" x14ac:dyDescent="0.2">
      <c r="A10" s="5">
        <v>41121</v>
      </c>
      <c r="B10" s="2">
        <v>12.0489040269659</v>
      </c>
      <c r="C10" s="2">
        <v>12.835851841003199</v>
      </c>
      <c r="D10" s="2">
        <v>9.7568553707112606</v>
      </c>
      <c r="E10" s="2">
        <v>9.5633808994772096</v>
      </c>
      <c r="F10" s="2">
        <v>9.7794216276487003</v>
      </c>
      <c r="G10" s="2">
        <v>10.2217720317872</v>
      </c>
      <c r="H10" s="2">
        <v>8.7038845942383194</v>
      </c>
      <c r="I10" s="2">
        <v>10.7470226293471</v>
      </c>
      <c r="J10" s="2">
        <v>9.4772292611344504</v>
      </c>
      <c r="K10" s="2">
        <v>12.5400202033457</v>
      </c>
      <c r="M10" s="5">
        <v>41121</v>
      </c>
      <c r="N10">
        <f t="shared" si="0"/>
        <v>3</v>
      </c>
      <c r="O10">
        <f t="shared" si="1"/>
        <v>1</v>
      </c>
      <c r="P10">
        <f t="shared" si="2"/>
        <v>7</v>
      </c>
      <c r="Q10">
        <f t="shared" si="3"/>
        <v>8</v>
      </c>
      <c r="R10">
        <f t="shared" si="4"/>
        <v>6</v>
      </c>
      <c r="S10">
        <f t="shared" si="5"/>
        <v>5</v>
      </c>
      <c r="T10">
        <f t="shared" si="6"/>
        <v>10</v>
      </c>
      <c r="U10">
        <f t="shared" si="7"/>
        <v>4</v>
      </c>
      <c r="V10">
        <f t="shared" si="8"/>
        <v>9</v>
      </c>
      <c r="W10">
        <f t="shared" si="9"/>
        <v>2</v>
      </c>
      <c r="Y10" s="5">
        <v>41121</v>
      </c>
      <c r="Z10" s="4">
        <f t="shared" si="10"/>
        <v>-0.82572282384477047</v>
      </c>
      <c r="AA10" s="4">
        <f t="shared" si="10"/>
        <v>-1.4863010829205867</v>
      </c>
      <c r="AB10" s="4">
        <f t="shared" si="10"/>
        <v>0.49543369430686224</v>
      </c>
      <c r="AC10" s="4">
        <f t="shared" si="10"/>
        <v>0.82572282384477047</v>
      </c>
      <c r="AD10" s="4">
        <f t="shared" si="10"/>
        <v>0.16514456476895409</v>
      </c>
      <c r="AE10" s="4">
        <f t="shared" si="11"/>
        <v>-0.16514456476895409</v>
      </c>
      <c r="AF10" s="4">
        <f t="shared" si="11"/>
        <v>1.4863010829205867</v>
      </c>
      <c r="AG10" s="4">
        <f t="shared" si="11"/>
        <v>-0.49543369430686224</v>
      </c>
      <c r="AH10" s="4">
        <f t="shared" si="11"/>
        <v>1.1560119533826787</v>
      </c>
      <c r="AI10" s="4">
        <f t="shared" si="11"/>
        <v>-1.1560119533826787</v>
      </c>
      <c r="AK10" s="5">
        <v>41121</v>
      </c>
      <c r="AL10" s="3">
        <v>4.6597896657075699E-2</v>
      </c>
      <c r="AM10" s="3">
        <v>5.1236607461493389E-3</v>
      </c>
      <c r="AN10" s="3">
        <v>5.6433028393077178E-2</v>
      </c>
      <c r="AO10" s="3">
        <v>-3.9656674246302481E-2</v>
      </c>
      <c r="AP10" s="3">
        <v>3.0992315375027779E-2</v>
      </c>
      <c r="AQ10" s="3">
        <v>1.2769821009398941E-2</v>
      </c>
      <c r="AR10" s="3">
        <v>-2.5657327586206868E-2</v>
      </c>
      <c r="AS10" s="3">
        <v>-4.4552499854202288E-2</v>
      </c>
      <c r="AT10" s="3">
        <v>6.6670042554268782E-2</v>
      </c>
      <c r="AU10" s="3">
        <v>1.3556711238960295E-2</v>
      </c>
      <c r="AW10" s="5">
        <v>41121</v>
      </c>
      <c r="AX10" s="3">
        <f t="shared" si="25"/>
        <v>4.9755073589423188E-2</v>
      </c>
      <c r="AY10">
        <f t="shared" si="13"/>
        <v>0.90992221739224022</v>
      </c>
      <c r="AZ10" s="10" cm="1">
        <f t="array" aca="1" ref="AZ10" ca="1">SQRT(MMULT(Z10:AI10, MMULT('equity index returns'!CO476:CX485, TRANSPOSE(Z10:AI10))))</f>
        <v>0.49475848138999123</v>
      </c>
      <c r="BB10" s="5">
        <v>41121</v>
      </c>
      <c r="BC10" s="20">
        <f t="shared" ca="1" si="14"/>
        <v>-1.6689412206233569E-2</v>
      </c>
      <c r="BD10" s="20">
        <f t="shared" ca="1" si="15"/>
        <v>-3.0040941971220425E-2</v>
      </c>
      <c r="BE10" s="20">
        <f t="shared" ca="1" si="16"/>
        <v>1.0013647323740141E-2</v>
      </c>
      <c r="BF10" s="20">
        <f t="shared" ca="1" si="17"/>
        <v>1.6689412206233569E-2</v>
      </c>
      <c r="BG10" s="20">
        <f t="shared" ca="1" si="18"/>
        <v>3.3378824412467144E-3</v>
      </c>
      <c r="BH10" s="20">
        <f t="shared" ca="1" si="19"/>
        <v>-3.3378824412467144E-3</v>
      </c>
      <c r="BI10" s="20">
        <f t="shared" ca="1" si="20"/>
        <v>3.0040941971220425E-2</v>
      </c>
      <c r="BJ10" s="20">
        <f t="shared" ca="1" si="21"/>
        <v>-1.0013647323740141E-2</v>
      </c>
      <c r="BK10" s="20">
        <f t="shared" ca="1" si="22"/>
        <v>2.3365177088726999E-2</v>
      </c>
      <c r="BL10" s="20">
        <f t="shared" ca="1" si="23"/>
        <v>-2.3365177088726999E-2</v>
      </c>
      <c r="BN10" s="5">
        <v>41121</v>
      </c>
      <c r="BO10" s="12">
        <f t="shared" ca="1" si="26"/>
        <v>1.1939187045335361E-3</v>
      </c>
      <c r="BP10" s="3">
        <f t="shared" ca="1" si="24"/>
        <v>0.9996411732808792</v>
      </c>
    </row>
    <row r="11" spans="1:68" x14ac:dyDescent="0.2">
      <c r="A11" s="5">
        <v>41152</v>
      </c>
      <c r="B11" s="2">
        <v>12.2373168140671</v>
      </c>
      <c r="C11" s="2">
        <v>13.072369242895601</v>
      </c>
      <c r="D11" s="2">
        <v>10.068929481074401</v>
      </c>
      <c r="E11" s="2">
        <v>10.6003635902889</v>
      </c>
      <c r="F11" s="2">
        <v>10.1080024680116</v>
      </c>
      <c r="G11" s="2">
        <v>10.4088638207916</v>
      </c>
      <c r="H11" s="2">
        <v>9.4128282408904198</v>
      </c>
      <c r="I11" s="2">
        <v>10.8594650833224</v>
      </c>
      <c r="J11" s="2">
        <v>9.7204058083581604</v>
      </c>
      <c r="K11" s="2">
        <v>12.6830647695478</v>
      </c>
      <c r="M11" s="5">
        <v>41152</v>
      </c>
      <c r="N11">
        <f t="shared" si="0"/>
        <v>3</v>
      </c>
      <c r="O11">
        <f t="shared" si="1"/>
        <v>1</v>
      </c>
      <c r="P11">
        <f t="shared" si="2"/>
        <v>8</v>
      </c>
      <c r="Q11">
        <f t="shared" si="3"/>
        <v>5</v>
      </c>
      <c r="R11">
        <f t="shared" si="4"/>
        <v>7</v>
      </c>
      <c r="S11">
        <f t="shared" si="5"/>
        <v>6</v>
      </c>
      <c r="T11">
        <f t="shared" si="6"/>
        <v>10</v>
      </c>
      <c r="U11">
        <f t="shared" si="7"/>
        <v>4</v>
      </c>
      <c r="V11">
        <f t="shared" si="8"/>
        <v>9</v>
      </c>
      <c r="W11">
        <f t="shared" si="9"/>
        <v>2</v>
      </c>
      <c r="Y11" s="5">
        <v>41152</v>
      </c>
      <c r="Z11" s="4">
        <f t="shared" si="10"/>
        <v>-0.82572282384477047</v>
      </c>
      <c r="AA11" s="4">
        <f t="shared" si="10"/>
        <v>-1.4863010829205867</v>
      </c>
      <c r="AB11" s="4">
        <f t="shared" si="10"/>
        <v>0.82572282384477047</v>
      </c>
      <c r="AC11" s="4">
        <f t="shared" si="10"/>
        <v>-0.16514456476895409</v>
      </c>
      <c r="AD11" s="4">
        <f t="shared" si="10"/>
        <v>0.49543369430686224</v>
      </c>
      <c r="AE11" s="4">
        <f t="shared" si="11"/>
        <v>0.16514456476895409</v>
      </c>
      <c r="AF11" s="4">
        <f t="shared" si="11"/>
        <v>1.4863010829205867</v>
      </c>
      <c r="AG11" s="4">
        <f t="shared" si="11"/>
        <v>-0.49543369430686224</v>
      </c>
      <c r="AH11" s="4">
        <f t="shared" si="11"/>
        <v>1.1560119533826787</v>
      </c>
      <c r="AI11" s="4">
        <f t="shared" si="11"/>
        <v>-1.1560119533826787</v>
      </c>
      <c r="AK11" s="5">
        <v>41152</v>
      </c>
      <c r="AL11" s="3">
        <v>2.0467559829290716E-2</v>
      </c>
      <c r="AM11" s="3">
        <v>2.6930392537057424E-2</v>
      </c>
      <c r="AN11" s="3">
        <v>2.7850252214250082E-2</v>
      </c>
      <c r="AO11" s="3">
        <v>0.1058793732520722</v>
      </c>
      <c r="AP11" s="3">
        <v>3.4306066774347999E-2</v>
      </c>
      <c r="AQ11" s="3">
        <v>1.9807182371607723E-2</v>
      </c>
      <c r="AR11" s="3">
        <v>8.3925681443902223E-2</v>
      </c>
      <c r="AS11" s="3">
        <v>-4.690753468831188E-3</v>
      </c>
      <c r="AT11" s="3">
        <v>1.868954787814836E-2</v>
      </c>
      <c r="AU11" s="3">
        <v>2.3471718430853716E-2</v>
      </c>
      <c r="AW11" s="5">
        <v>41152</v>
      </c>
      <c r="AX11" s="3">
        <f t="shared" si="25"/>
        <v>0.16822671968709035</v>
      </c>
      <c r="AY11">
        <f t="shared" si="13"/>
        <v>1.0629954471945402</v>
      </c>
      <c r="AZ11" s="10" cm="1">
        <f t="array" aca="1" ref="AZ11" ca="1">SQRT(MMULT(Z11:AI11, MMULT('equity index returns'!CD477:CM486, TRANSPOSE(Z11:AI11))))</f>
        <v>0.40825150122685022</v>
      </c>
      <c r="BB11" s="5">
        <v>41152</v>
      </c>
      <c r="BC11" s="20">
        <f t="shared" ca="1" si="14"/>
        <v>-2.0225836803131482E-2</v>
      </c>
      <c r="BD11" s="20">
        <f t="shared" ca="1" si="15"/>
        <v>-3.6406506245636662E-2</v>
      </c>
      <c r="BE11" s="20">
        <f t="shared" ca="1" si="16"/>
        <v>2.0225836803131482E-2</v>
      </c>
      <c r="BF11" s="20">
        <f t="shared" ca="1" si="17"/>
        <v>-4.0451673606262967E-3</v>
      </c>
      <c r="BG11" s="20">
        <f t="shared" ca="1" si="18"/>
        <v>1.2135502081878888E-2</v>
      </c>
      <c r="BH11" s="20">
        <f t="shared" ca="1" si="19"/>
        <v>4.0451673606262967E-3</v>
      </c>
      <c r="BI11" s="20">
        <f t="shared" ca="1" si="20"/>
        <v>3.6406506245636662E-2</v>
      </c>
      <c r="BJ11" s="20">
        <f t="shared" ca="1" si="21"/>
        <v>-1.2135502081878888E-2</v>
      </c>
      <c r="BK11" s="20">
        <f t="shared" ca="1" si="22"/>
        <v>2.8316171524384075E-2</v>
      </c>
      <c r="BL11" s="20">
        <f t="shared" ca="1" si="23"/>
        <v>-2.8316171524384075E-2</v>
      </c>
      <c r="BN11" s="5">
        <v>41152</v>
      </c>
      <c r="BO11" s="12">
        <f t="shared" ca="1" si="26"/>
        <v>3.4001785924814973E-3</v>
      </c>
      <c r="BP11" s="3">
        <f t="shared" ca="1" si="24"/>
        <v>1.0030401317984319</v>
      </c>
    </row>
    <row r="12" spans="1:68" x14ac:dyDescent="0.2">
      <c r="A12" s="5">
        <v>41182</v>
      </c>
      <c r="B12" s="2">
        <v>12.601908850151901</v>
      </c>
      <c r="C12" s="2">
        <v>13.2917374886155</v>
      </c>
      <c r="D12" s="2">
        <v>10.395742053477401</v>
      </c>
      <c r="E12" s="2">
        <v>11.033334041317501</v>
      </c>
      <c r="F12" s="2">
        <v>9.8794009835972396</v>
      </c>
      <c r="G12" s="2">
        <v>10.658203140986799</v>
      </c>
      <c r="H12" s="2">
        <v>9.3152413265592209</v>
      </c>
      <c r="I12" s="2">
        <v>11.1879924496602</v>
      </c>
      <c r="J12" s="2">
        <v>9.7805136347864696</v>
      </c>
      <c r="K12" s="2">
        <v>12.9062089084387</v>
      </c>
      <c r="M12" s="5">
        <v>41182</v>
      </c>
      <c r="N12">
        <f t="shared" si="0"/>
        <v>3</v>
      </c>
      <c r="O12">
        <f t="shared" si="1"/>
        <v>1</v>
      </c>
      <c r="P12">
        <f t="shared" si="2"/>
        <v>7</v>
      </c>
      <c r="Q12">
        <f t="shared" si="3"/>
        <v>5</v>
      </c>
      <c r="R12">
        <f t="shared" si="4"/>
        <v>8</v>
      </c>
      <c r="S12">
        <f t="shared" si="5"/>
        <v>6</v>
      </c>
      <c r="T12">
        <f t="shared" si="6"/>
        <v>10</v>
      </c>
      <c r="U12">
        <f t="shared" si="7"/>
        <v>4</v>
      </c>
      <c r="V12">
        <f t="shared" si="8"/>
        <v>9</v>
      </c>
      <c r="W12">
        <f t="shared" si="9"/>
        <v>2</v>
      </c>
      <c r="Y12" s="5">
        <v>41182</v>
      </c>
      <c r="Z12" s="4">
        <f t="shared" si="10"/>
        <v>-0.82572282384477047</v>
      </c>
      <c r="AA12" s="4">
        <f t="shared" si="10"/>
        <v>-1.4863010829205867</v>
      </c>
      <c r="AB12" s="4">
        <f t="shared" si="10"/>
        <v>0.49543369430686224</v>
      </c>
      <c r="AC12" s="4">
        <f t="shared" si="10"/>
        <v>-0.16514456476895409</v>
      </c>
      <c r="AD12" s="4">
        <f t="shared" si="10"/>
        <v>0.82572282384477047</v>
      </c>
      <c r="AE12" s="4">
        <f t="shared" si="11"/>
        <v>0.16514456476895409</v>
      </c>
      <c r="AF12" s="4">
        <f t="shared" si="11"/>
        <v>1.4863010829205867</v>
      </c>
      <c r="AG12" s="4">
        <f t="shared" si="11"/>
        <v>-0.49543369430686224</v>
      </c>
      <c r="AH12" s="4">
        <f t="shared" si="11"/>
        <v>1.1560119533826787</v>
      </c>
      <c r="AI12" s="4">
        <f t="shared" si="11"/>
        <v>-1.1560119533826787</v>
      </c>
      <c r="AK12" s="5">
        <v>41182</v>
      </c>
      <c r="AL12" s="3">
        <v>1.9996512292805413E-2</v>
      </c>
      <c r="AM12" s="3">
        <v>3.4494552930609546E-2</v>
      </c>
      <c r="AN12" s="3">
        <v>3.504208461533409E-2</v>
      </c>
      <c r="AO12" s="3">
        <v>3.575430440902716E-2</v>
      </c>
      <c r="AP12" s="3">
        <v>-6.81434103944345E-3</v>
      </c>
      <c r="AQ12" s="3">
        <v>6.8144438822796971E-3</v>
      </c>
      <c r="AR12" s="3">
        <v>5.3431298001074268E-3</v>
      </c>
      <c r="AS12" s="3">
        <v>1.7459452391779484E-2</v>
      </c>
      <c r="AT12" s="3">
        <v>-8.3949038394962594E-3</v>
      </c>
      <c r="AU12" s="3">
        <v>2.5499295960159651E-2</v>
      </c>
      <c r="AW12" s="5">
        <v>41182</v>
      </c>
      <c r="AX12" s="3">
        <f t="shared" si="25"/>
        <v>-8.6891735247401833E-2</v>
      </c>
      <c r="AY12">
        <f t="shared" si="13"/>
        <v>0.97062992822771876</v>
      </c>
      <c r="AZ12" s="10" cm="1">
        <f t="array" aca="1" ref="AZ12" ca="1">SQRT(MMULT(Z12:AI12, MMULT('equity index returns'!BS478:CB487, TRANSPOSE(Z12:AI12))))</f>
        <v>0.4016164320787704</v>
      </c>
      <c r="BB12" s="5">
        <v>41182</v>
      </c>
      <c r="BC12" s="20">
        <f t="shared" ca="1" si="14"/>
        <v>-2.0559986043669116E-2</v>
      </c>
      <c r="BD12" s="20">
        <f t="shared" ca="1" si="15"/>
        <v>-3.7007974878604404E-2</v>
      </c>
      <c r="BE12" s="20">
        <f t="shared" ca="1" si="16"/>
        <v>1.2335991626201468E-2</v>
      </c>
      <c r="BF12" s="20">
        <f t="shared" ca="1" si="17"/>
        <v>-4.1119972087338228E-3</v>
      </c>
      <c r="BG12" s="20">
        <f t="shared" ca="1" si="18"/>
        <v>2.0559986043669116E-2</v>
      </c>
      <c r="BH12" s="20">
        <f t="shared" ca="1" si="19"/>
        <v>4.1119972087338228E-3</v>
      </c>
      <c r="BI12" s="20">
        <f t="shared" ca="1" si="20"/>
        <v>3.7007974878604404E-2</v>
      </c>
      <c r="BJ12" s="20">
        <f t="shared" ca="1" si="21"/>
        <v>-1.2335991626201468E-2</v>
      </c>
      <c r="BK12" s="20">
        <f t="shared" ca="1" si="22"/>
        <v>2.8783980461136765E-2</v>
      </c>
      <c r="BL12" s="20">
        <f t="shared" ca="1" si="23"/>
        <v>-2.8783980461136765E-2</v>
      </c>
      <c r="BN12" s="5">
        <v>41182</v>
      </c>
      <c r="BO12" s="12">
        <f t="shared" ca="1" si="26"/>
        <v>-2.1283874030170271E-3</v>
      </c>
      <c r="BP12" s="3">
        <f t="shared" ca="1" si="24"/>
        <v>1.0009052738171915</v>
      </c>
    </row>
    <row r="13" spans="1:68" x14ac:dyDescent="0.2">
      <c r="A13" s="5">
        <v>41213</v>
      </c>
      <c r="B13" s="2">
        <v>13.056455165255</v>
      </c>
      <c r="C13" s="2">
        <v>13.117313610127299</v>
      </c>
      <c r="D13" s="2">
        <v>10.4464201172246</v>
      </c>
      <c r="E13" s="2">
        <v>11.5870800125602</v>
      </c>
      <c r="F13" s="2">
        <v>10.1661323083843</v>
      </c>
      <c r="G13" s="2">
        <v>10.7626449168921</v>
      </c>
      <c r="H13" s="2">
        <v>9.60400506725904</v>
      </c>
      <c r="I13" s="2">
        <v>11.101523306265101</v>
      </c>
      <c r="J13" s="2">
        <v>10.2235266769758</v>
      </c>
      <c r="K13" s="2">
        <v>12.6795614507473</v>
      </c>
      <c r="M13" s="5">
        <v>41213</v>
      </c>
      <c r="N13">
        <f t="shared" si="0"/>
        <v>2</v>
      </c>
      <c r="O13">
        <f t="shared" si="1"/>
        <v>1</v>
      </c>
      <c r="P13">
        <f t="shared" si="2"/>
        <v>7</v>
      </c>
      <c r="Q13">
        <f t="shared" si="3"/>
        <v>4</v>
      </c>
      <c r="R13">
        <f t="shared" si="4"/>
        <v>9</v>
      </c>
      <c r="S13">
        <f t="shared" si="5"/>
        <v>6</v>
      </c>
      <c r="T13">
        <f t="shared" si="6"/>
        <v>10</v>
      </c>
      <c r="U13">
        <f t="shared" si="7"/>
        <v>5</v>
      </c>
      <c r="V13">
        <f t="shared" si="8"/>
        <v>8</v>
      </c>
      <c r="W13">
        <f t="shared" si="9"/>
        <v>3</v>
      </c>
      <c r="Y13" s="5">
        <v>41213</v>
      </c>
      <c r="Z13" s="4">
        <f t="shared" si="10"/>
        <v>-1.1560119533826787</v>
      </c>
      <c r="AA13" s="4">
        <f t="shared" si="10"/>
        <v>-1.4863010829205867</v>
      </c>
      <c r="AB13" s="4">
        <f t="shared" si="10"/>
        <v>0.49543369430686224</v>
      </c>
      <c r="AC13" s="4">
        <f t="shared" si="10"/>
        <v>-0.49543369430686224</v>
      </c>
      <c r="AD13" s="4">
        <f t="shared" si="10"/>
        <v>1.1560119533826787</v>
      </c>
      <c r="AE13" s="4">
        <f t="shared" si="11"/>
        <v>0.16514456476895409</v>
      </c>
      <c r="AF13" s="4">
        <f t="shared" si="11"/>
        <v>1.4863010829205867</v>
      </c>
      <c r="AG13" s="4">
        <f t="shared" si="11"/>
        <v>-0.16514456476895409</v>
      </c>
      <c r="AH13" s="4">
        <f t="shared" si="11"/>
        <v>0.82572282384477047</v>
      </c>
      <c r="AI13" s="4">
        <f t="shared" si="11"/>
        <v>-0.82572282384477047</v>
      </c>
      <c r="AK13" s="5">
        <v>41213</v>
      </c>
      <c r="AL13" s="3">
        <v>2.9386033286209479E-2</v>
      </c>
      <c r="AM13" s="3">
        <v>1.2587776006651952E-2</v>
      </c>
      <c r="AN13" s="3">
        <v>9.3280786303968632E-3</v>
      </c>
      <c r="AO13" s="3">
        <v>2.3558531128800908E-2</v>
      </c>
      <c r="AP13" s="3">
        <v>1.9559985090845E-2</v>
      </c>
      <c r="AQ13" s="3">
        <v>8.7089793542929339E-3</v>
      </c>
      <c r="AR13" s="3">
        <v>2.6277889417607447E-2</v>
      </c>
      <c r="AS13" s="3">
        <v>8.1335577491696842E-3</v>
      </c>
      <c r="AT13" s="3">
        <v>2.5509877809927639E-2</v>
      </c>
      <c r="AU13" s="3">
        <v>-1.8046547826763404E-2</v>
      </c>
      <c r="AW13" s="5">
        <v>41213</v>
      </c>
      <c r="AX13" s="3">
        <f t="shared" si="25"/>
        <v>6.0725269935834131E-2</v>
      </c>
      <c r="AY13">
        <f t="shared" si="13"/>
        <v>1.0295716926271463</v>
      </c>
      <c r="AZ13" s="10" cm="1">
        <f t="array" aca="1" ref="AZ13" ca="1">SQRT(MMULT(Z13:AI13, MMULT('equity index returns'!BH479:BQ488, TRANSPOSE(Z13:AI13))))</f>
        <v>0.37598133302625497</v>
      </c>
      <c r="BB13" s="5">
        <v>41213</v>
      </c>
      <c r="BC13" s="20">
        <f t="shared" ca="1" si="14"/>
        <v>-3.0746525208525548E-2</v>
      </c>
      <c r="BD13" s="20">
        <f t="shared" ca="1" si="15"/>
        <v>-3.9531246696675695E-2</v>
      </c>
      <c r="BE13" s="20">
        <f t="shared" ca="1" si="16"/>
        <v>1.3177082232225234E-2</v>
      </c>
      <c r="BF13" s="20">
        <f t="shared" ca="1" si="17"/>
        <v>-1.3177082232225234E-2</v>
      </c>
      <c r="BG13" s="20">
        <f t="shared" ca="1" si="18"/>
        <v>3.0746525208525548E-2</v>
      </c>
      <c r="BH13" s="20">
        <f t="shared" ca="1" si="19"/>
        <v>4.3923607440750781E-3</v>
      </c>
      <c r="BI13" s="20">
        <f t="shared" ca="1" si="20"/>
        <v>3.9531246696675695E-2</v>
      </c>
      <c r="BJ13" s="20">
        <f t="shared" ca="1" si="21"/>
        <v>-4.3923607440750781E-3</v>
      </c>
      <c r="BK13" s="20">
        <f t="shared" ca="1" si="22"/>
        <v>2.196180372037539E-2</v>
      </c>
      <c r="BL13" s="20">
        <f t="shared" ca="1" si="23"/>
        <v>-2.196180372037539E-2</v>
      </c>
      <c r="BN13" s="5">
        <v>41213</v>
      </c>
      <c r="BO13" s="12">
        <f t="shared" ca="1" si="26"/>
        <v>1.5120215480606603E-3</v>
      </c>
      <c r="BP13" s="3">
        <f t="shared" ca="1" si="24"/>
        <v>1.0024186641587707</v>
      </c>
    </row>
    <row r="14" spans="1:68" x14ac:dyDescent="0.2">
      <c r="A14" s="5">
        <v>41243</v>
      </c>
      <c r="B14" s="2">
        <v>13.0098380217384</v>
      </c>
      <c r="C14" s="2">
        <v>12.9307314343435</v>
      </c>
      <c r="D14" s="2">
        <v>10.901965178807</v>
      </c>
      <c r="E14" s="2">
        <v>11.9883644581344</v>
      </c>
      <c r="F14" s="2">
        <v>10.551107962048301</v>
      </c>
      <c r="G14" s="2">
        <v>10.851529539894999</v>
      </c>
      <c r="H14" s="2">
        <v>10.311114119548799</v>
      </c>
      <c r="I14" s="2">
        <v>11.806303026919901</v>
      </c>
      <c r="J14" s="2">
        <v>10.391885188667899</v>
      </c>
      <c r="K14" s="2">
        <v>12.6926277162299</v>
      </c>
      <c r="M14" s="5">
        <v>41243</v>
      </c>
      <c r="N14">
        <f t="shared" si="0"/>
        <v>1</v>
      </c>
      <c r="O14">
        <f t="shared" si="1"/>
        <v>2</v>
      </c>
      <c r="P14">
        <f t="shared" si="2"/>
        <v>6</v>
      </c>
      <c r="Q14">
        <f t="shared" si="3"/>
        <v>4</v>
      </c>
      <c r="R14">
        <f t="shared" si="4"/>
        <v>8</v>
      </c>
      <c r="S14">
        <f t="shared" si="5"/>
        <v>7</v>
      </c>
      <c r="T14">
        <f t="shared" si="6"/>
        <v>10</v>
      </c>
      <c r="U14">
        <f t="shared" si="7"/>
        <v>5</v>
      </c>
      <c r="V14">
        <f t="shared" si="8"/>
        <v>9</v>
      </c>
      <c r="W14">
        <f t="shared" si="9"/>
        <v>3</v>
      </c>
      <c r="Y14" s="5">
        <v>41243</v>
      </c>
      <c r="Z14" s="4">
        <f t="shared" si="10"/>
        <v>-1.4863010829205867</v>
      </c>
      <c r="AA14" s="4">
        <f t="shared" si="10"/>
        <v>-1.1560119533826787</v>
      </c>
      <c r="AB14" s="4">
        <f t="shared" si="10"/>
        <v>0.16514456476895409</v>
      </c>
      <c r="AC14" s="4">
        <f t="shared" si="10"/>
        <v>-0.49543369430686224</v>
      </c>
      <c r="AD14" s="4">
        <f t="shared" si="10"/>
        <v>0.82572282384477047</v>
      </c>
      <c r="AE14" s="4">
        <f t="shared" si="11"/>
        <v>0.49543369430686224</v>
      </c>
      <c r="AF14" s="4">
        <f t="shared" si="11"/>
        <v>1.4863010829205867</v>
      </c>
      <c r="AG14" s="4">
        <f t="shared" si="11"/>
        <v>-0.16514456476895409</v>
      </c>
      <c r="AH14" s="4">
        <f t="shared" si="11"/>
        <v>1.1560119533826787</v>
      </c>
      <c r="AI14" s="4">
        <f t="shared" si="11"/>
        <v>-0.82572282384477047</v>
      </c>
      <c r="AK14" s="5">
        <v>41243</v>
      </c>
      <c r="AL14" s="3">
        <v>5.2917673424106582E-3</v>
      </c>
      <c r="AM14" s="3">
        <v>-1.0441911491694933E-2</v>
      </c>
      <c r="AN14" s="3">
        <v>2.2308502798262797E-2</v>
      </c>
      <c r="AO14" s="3">
        <v>1.4884287736951052E-2</v>
      </c>
      <c r="AP14" s="3">
        <v>3.8527314307598148E-2</v>
      </c>
      <c r="AQ14" s="3">
        <v>1.9600042782678795E-2</v>
      </c>
      <c r="AR14" s="3">
        <v>1.7186972428417269E-2</v>
      </c>
      <c r="AS14" s="3">
        <v>5.6282657545867254E-2</v>
      </c>
      <c r="AT14" s="3">
        <v>2.7758860184885714E-2</v>
      </c>
      <c r="AU14" s="3">
        <v>6.5134711133083556E-3</v>
      </c>
      <c r="AW14" s="5">
        <v>41243</v>
      </c>
      <c r="AX14" s="3">
        <f t="shared" si="25"/>
        <v>9.4648604162682143E-2</v>
      </c>
      <c r="AY14">
        <f t="shared" si="13"/>
        <v>1.1270192162197157</v>
      </c>
      <c r="AZ14" s="10" cm="1">
        <f t="array" aca="1" ref="AZ14" ca="1">SQRT(MMULT(Z14:AI14, MMULT('equity index returns'!AW480:BF489, TRANSPOSE(Z14:AI14))))</f>
        <v>0.34520860702797534</v>
      </c>
      <c r="BB14" s="5">
        <v>41243</v>
      </c>
      <c r="BC14" s="20">
        <f t="shared" ca="1" si="14"/>
        <v>-4.3055157161829928E-2</v>
      </c>
      <c r="BD14" s="20">
        <f t="shared" ca="1" si="15"/>
        <v>-3.3487344459201061E-2</v>
      </c>
      <c r="BE14" s="20">
        <f t="shared" ca="1" si="16"/>
        <v>4.7839063513144377E-3</v>
      </c>
      <c r="BF14" s="20">
        <f t="shared" ca="1" si="17"/>
        <v>-1.4351719053943311E-2</v>
      </c>
      <c r="BG14" s="20">
        <f t="shared" ca="1" si="18"/>
        <v>2.3919531756572184E-2</v>
      </c>
      <c r="BH14" s="20">
        <f t="shared" ca="1" si="19"/>
        <v>1.4351719053943311E-2</v>
      </c>
      <c r="BI14" s="20">
        <f t="shared" ca="1" si="20"/>
        <v>4.3055157161829928E-2</v>
      </c>
      <c r="BJ14" s="20">
        <f t="shared" ca="1" si="21"/>
        <v>-4.7839063513144377E-3</v>
      </c>
      <c r="BK14" s="20">
        <f t="shared" ca="1" si="22"/>
        <v>3.3487344459201061E-2</v>
      </c>
      <c r="BL14" s="20">
        <f t="shared" ca="1" si="23"/>
        <v>-2.3919531756572184E-2</v>
      </c>
      <c r="BN14" s="5">
        <v>41243</v>
      </c>
      <c r="BO14" s="12">
        <f t="shared" ca="1" si="26"/>
        <v>2.5173750888338063E-3</v>
      </c>
      <c r="BP14" s="3">
        <f t="shared" ca="1" si="24"/>
        <v>1.0049421279325061</v>
      </c>
    </row>
    <row r="15" spans="1:68" x14ac:dyDescent="0.2">
      <c r="A15" s="5">
        <v>41274</v>
      </c>
      <c r="B15" s="2">
        <v>13.482452801179299</v>
      </c>
      <c r="C15" s="2">
        <v>13.1205785474462</v>
      </c>
      <c r="D15" s="2">
        <v>11.1569315848598</v>
      </c>
      <c r="E15" s="2">
        <v>12.100005354843599</v>
      </c>
      <c r="F15" s="2">
        <v>10.789088667948601</v>
      </c>
      <c r="G15" s="2">
        <v>11.0465568040328</v>
      </c>
      <c r="H15" s="2">
        <v>10.567171831208601</v>
      </c>
      <c r="I15" s="2">
        <v>12.747573166300199</v>
      </c>
      <c r="J15" s="2">
        <v>10.681029498937299</v>
      </c>
      <c r="K15" s="2">
        <v>12.694394344348799</v>
      </c>
      <c r="M15" s="5">
        <v>41274</v>
      </c>
      <c r="N15">
        <f t="shared" si="0"/>
        <v>1</v>
      </c>
      <c r="O15">
        <f t="shared" si="1"/>
        <v>2</v>
      </c>
      <c r="P15">
        <f t="shared" si="2"/>
        <v>6</v>
      </c>
      <c r="Q15">
        <f t="shared" si="3"/>
        <v>5</v>
      </c>
      <c r="R15">
        <f t="shared" si="4"/>
        <v>8</v>
      </c>
      <c r="S15">
        <f t="shared" si="5"/>
        <v>7</v>
      </c>
      <c r="T15">
        <f t="shared" si="6"/>
        <v>10</v>
      </c>
      <c r="U15">
        <f t="shared" si="7"/>
        <v>3</v>
      </c>
      <c r="V15">
        <f t="shared" si="8"/>
        <v>9</v>
      </c>
      <c r="W15">
        <f t="shared" si="9"/>
        <v>4</v>
      </c>
      <c r="Y15" s="5">
        <v>41274</v>
      </c>
      <c r="Z15" s="4">
        <f t="shared" si="10"/>
        <v>-1.4863010829205867</v>
      </c>
      <c r="AA15" s="4">
        <f t="shared" si="10"/>
        <v>-1.1560119533826787</v>
      </c>
      <c r="AB15" s="4">
        <f t="shared" si="10"/>
        <v>0.16514456476895409</v>
      </c>
      <c r="AC15" s="4">
        <f t="shared" si="10"/>
        <v>-0.16514456476895409</v>
      </c>
      <c r="AD15" s="4">
        <f t="shared" si="10"/>
        <v>0.82572282384477047</v>
      </c>
      <c r="AE15" s="4">
        <f t="shared" si="11"/>
        <v>0.49543369430686224</v>
      </c>
      <c r="AF15" s="4">
        <f t="shared" si="11"/>
        <v>1.4863010829205867</v>
      </c>
      <c r="AG15" s="4">
        <f t="shared" si="11"/>
        <v>-0.82572282384477047</v>
      </c>
      <c r="AH15" s="4">
        <f t="shared" si="11"/>
        <v>1.1560119533826787</v>
      </c>
      <c r="AI15" s="4">
        <f t="shared" si="11"/>
        <v>-0.49543369430686224</v>
      </c>
      <c r="AK15" s="5">
        <v>41274</v>
      </c>
      <c r="AL15" s="3">
        <v>3.4603011463593569E-2</v>
      </c>
      <c r="AM15" s="3">
        <v>1.8504886706527168E-2</v>
      </c>
      <c r="AN15" s="3">
        <v>2.6189981019272945E-2</v>
      </c>
      <c r="AO15" s="3">
        <v>3.235646857326091E-2</v>
      </c>
      <c r="AP15" s="3">
        <v>2.2387330517573911E-2</v>
      </c>
      <c r="AQ15" s="3">
        <v>6.3119361217744974E-3</v>
      </c>
      <c r="AR15" s="3">
        <v>2.1976144709503265E-2</v>
      </c>
      <c r="AS15" s="3">
        <v>0.10408227560833661</v>
      </c>
      <c r="AT15" s="3">
        <v>1.3602497676940661E-2</v>
      </c>
      <c r="AU15" s="3">
        <v>9.5058637155094328E-3</v>
      </c>
      <c r="AW15" s="5">
        <v>41274</v>
      </c>
      <c r="AX15" s="3">
        <f t="shared" si="25"/>
        <v>-3.9564852923470097E-2</v>
      </c>
      <c r="AY15">
        <f t="shared" si="13"/>
        <v>1.0824288666880582</v>
      </c>
      <c r="AZ15" s="10" cm="1">
        <f t="array" aca="1" ref="AZ15" ca="1">SQRT(MMULT(Z15:AI15, MMULT('equity index returns'!AL481:AU490, TRANSPOSE(Z15:AI15))))</f>
        <v>0.37286545102659663</v>
      </c>
      <c r="BB15" s="5">
        <v>41274</v>
      </c>
      <c r="BC15" s="20">
        <f t="shared" ca="1" si="14"/>
        <v>-3.9861592937302424E-2</v>
      </c>
      <c r="BD15" s="20">
        <f t="shared" ca="1" si="15"/>
        <v>-3.1003461173457446E-2</v>
      </c>
      <c r="BE15" s="20">
        <f t="shared" ca="1" si="16"/>
        <v>4.4290658819224919E-3</v>
      </c>
      <c r="BF15" s="20">
        <f t="shared" ca="1" si="17"/>
        <v>-4.4290658819224919E-3</v>
      </c>
      <c r="BG15" s="20">
        <f t="shared" ca="1" si="18"/>
        <v>2.214532940961246E-2</v>
      </c>
      <c r="BH15" s="20">
        <f t="shared" ca="1" si="19"/>
        <v>1.3287197645767475E-2</v>
      </c>
      <c r="BI15" s="20">
        <f t="shared" ca="1" si="20"/>
        <v>3.9861592937302424E-2</v>
      </c>
      <c r="BJ15" s="20">
        <f t="shared" ca="1" si="21"/>
        <v>-2.214532940961246E-2</v>
      </c>
      <c r="BK15" s="20">
        <f t="shared" ca="1" si="22"/>
        <v>3.1003461173457446E-2</v>
      </c>
      <c r="BL15" s="20">
        <f t="shared" ca="1" si="23"/>
        <v>-1.3287197645767475E-2</v>
      </c>
      <c r="BN15" s="5">
        <v>41274</v>
      </c>
      <c r="BO15" s="12">
        <f t="shared" ca="1" si="26"/>
        <v>-1.1461143238605228E-3</v>
      </c>
      <c r="BP15" s="3">
        <f t="shared" ca="1" si="24"/>
        <v>1.003790349365032</v>
      </c>
    </row>
    <row r="16" spans="1:68" x14ac:dyDescent="0.2">
      <c r="A16" s="5"/>
      <c r="Y16" s="5"/>
      <c r="AK16" s="5">
        <v>41305</v>
      </c>
      <c r="AL16" s="3">
        <v>5.0176732982154526E-2</v>
      </c>
      <c r="AM16" s="3">
        <v>2.1882307989196104E-2</v>
      </c>
      <c r="AN16" s="3">
        <v>2.4264968392518682E-2</v>
      </c>
      <c r="AO16" s="3">
        <v>3.8307087745463209E-2</v>
      </c>
      <c r="AP16" s="3">
        <v>2.5570929118127639E-2</v>
      </c>
      <c r="AQ16" s="3">
        <v>6.4957409707077085E-2</v>
      </c>
      <c r="AR16" s="3">
        <v>5.7891463302488511E-2</v>
      </c>
      <c r="AS16" s="3">
        <v>9.4210426532949532E-2</v>
      </c>
      <c r="AT16" s="3">
        <v>4.9218591291453784E-2</v>
      </c>
      <c r="AU16" s="3">
        <v>5.2916893346717009E-2</v>
      </c>
      <c r="AW16" s="5">
        <v>41305</v>
      </c>
      <c r="AX16" s="3">
        <f t="shared" si="25"/>
        <v>-9.9634195318349834E-3</v>
      </c>
      <c r="AY16">
        <f t="shared" si="13"/>
        <v>1.0716441737758764</v>
      </c>
      <c r="BB16" s="5"/>
      <c r="BN16" s="5">
        <v>41305</v>
      </c>
      <c r="BO16" s="12">
        <f t="shared" ca="1" si="26"/>
        <v>-2.6721219422188593E-4</v>
      </c>
      <c r="BP16" s="3">
        <f t="shared" ca="1" si="24"/>
        <v>1.0035221243432395</v>
      </c>
    </row>
    <row r="17" spans="1:54" x14ac:dyDescent="0.2">
      <c r="A17" s="5"/>
      <c r="Y17" s="5"/>
      <c r="BB17" s="5"/>
    </row>
    <row r="18" spans="1:54" x14ac:dyDescent="0.2">
      <c r="A18" s="5"/>
      <c r="Y18" s="5"/>
      <c r="AJ18"/>
      <c r="AV18"/>
      <c r="BB18" s="5"/>
    </row>
    <row r="19" spans="1:54" x14ac:dyDescent="0.2">
      <c r="A19" s="5"/>
      <c r="Y19" s="5"/>
      <c r="AJ19"/>
      <c r="AV19"/>
      <c r="BB19" s="5"/>
    </row>
    <row r="20" spans="1:54" x14ac:dyDescent="0.2">
      <c r="A20" s="5"/>
      <c r="Y20" s="5"/>
      <c r="AJ20"/>
      <c r="AV20"/>
      <c r="BB20" s="5"/>
    </row>
    <row r="21" spans="1:54" x14ac:dyDescent="0.2">
      <c r="A21" s="5"/>
      <c r="Y21" s="5"/>
      <c r="AJ21"/>
      <c r="AV21"/>
      <c r="BB21" s="5"/>
    </row>
    <row r="22" spans="1:54" x14ac:dyDescent="0.2">
      <c r="A22" s="5"/>
      <c r="Y22" s="5"/>
      <c r="AJ22"/>
      <c r="AV22"/>
      <c r="BB22" s="5"/>
    </row>
    <row r="23" spans="1:54" x14ac:dyDescent="0.2">
      <c r="A23" s="5"/>
      <c r="Y23" s="5"/>
      <c r="AJ23"/>
      <c r="AV23"/>
      <c r="BB23" s="5"/>
    </row>
    <row r="24" spans="1:54" x14ac:dyDescent="0.2">
      <c r="A24" s="5"/>
      <c r="Y24" s="5"/>
      <c r="AJ24"/>
      <c r="AV24"/>
      <c r="BB24" s="5"/>
    </row>
    <row r="25" spans="1:54" x14ac:dyDescent="0.2">
      <c r="A25" s="5"/>
      <c r="Y25" s="5"/>
      <c r="AJ25"/>
      <c r="AV25"/>
      <c r="BB25" s="5"/>
    </row>
    <row r="26" spans="1:54" x14ac:dyDescent="0.2">
      <c r="A26" s="5"/>
      <c r="Y26" s="5"/>
      <c r="AJ26"/>
      <c r="AV26"/>
      <c r="BB26" s="5"/>
    </row>
    <row r="27" spans="1:54" x14ac:dyDescent="0.2">
      <c r="A27" s="5"/>
      <c r="Y27" s="5"/>
      <c r="AJ27"/>
      <c r="AV27"/>
      <c r="BB27" s="5"/>
    </row>
    <row r="28" spans="1:54" x14ac:dyDescent="0.2">
      <c r="A28" s="5"/>
      <c r="Y28" s="5"/>
      <c r="AJ28"/>
      <c r="AV28"/>
      <c r="BB28" s="5"/>
    </row>
    <row r="29" spans="1:54" x14ac:dyDescent="0.2">
      <c r="A29" s="5"/>
      <c r="Y29" s="5"/>
      <c r="AJ29"/>
      <c r="AV29"/>
      <c r="BB29" s="5"/>
    </row>
    <row r="30" spans="1:54" x14ac:dyDescent="0.2">
      <c r="A30" s="5"/>
      <c r="Y30" s="5"/>
      <c r="AJ30"/>
      <c r="AV30"/>
      <c r="BB30" s="5"/>
    </row>
    <row r="31" spans="1:54" x14ac:dyDescent="0.2">
      <c r="A31" s="5"/>
      <c r="Y31" s="5"/>
      <c r="AJ31"/>
      <c r="AV31"/>
      <c r="BB31" s="5"/>
    </row>
    <row r="32" spans="1:54" x14ac:dyDescent="0.2">
      <c r="A32" s="5"/>
      <c r="Y32" s="5"/>
      <c r="AJ32"/>
      <c r="AV32"/>
      <c r="BB32" s="5"/>
    </row>
    <row r="33" spans="1:54" x14ac:dyDescent="0.2">
      <c r="A33" s="5"/>
      <c r="Y33" s="5"/>
      <c r="AJ33"/>
      <c r="AV33"/>
      <c r="BB33" s="5"/>
    </row>
    <row r="34" spans="1:54" x14ac:dyDescent="0.2">
      <c r="A34" s="5"/>
      <c r="Y34" s="5"/>
      <c r="AJ34"/>
      <c r="AV34"/>
      <c r="BB34" s="5"/>
    </row>
    <row r="35" spans="1:54" x14ac:dyDescent="0.2">
      <c r="A35" s="5"/>
      <c r="Y35" s="5"/>
      <c r="AJ35"/>
      <c r="AV35"/>
      <c r="BB35" s="5"/>
    </row>
    <row r="36" spans="1:54" x14ac:dyDescent="0.2">
      <c r="A36" s="5"/>
      <c r="Y36" s="5"/>
      <c r="AJ36"/>
      <c r="AV36"/>
      <c r="BB36" s="5"/>
    </row>
    <row r="37" spans="1:54" x14ac:dyDescent="0.2">
      <c r="A37" s="5"/>
      <c r="Y37" s="5"/>
      <c r="AJ37"/>
      <c r="AV37"/>
      <c r="BB37" s="5"/>
    </row>
    <row r="38" spans="1:54" x14ac:dyDescent="0.2">
      <c r="A38" s="5"/>
      <c r="Y38" s="5"/>
      <c r="AJ38"/>
      <c r="AV38"/>
      <c r="BB38" s="5"/>
    </row>
    <row r="39" spans="1:54" x14ac:dyDescent="0.2">
      <c r="A39" s="5"/>
      <c r="Y39" s="5"/>
      <c r="AJ39"/>
      <c r="AV39"/>
      <c r="BB39" s="5"/>
    </row>
    <row r="40" spans="1:54" x14ac:dyDescent="0.2">
      <c r="A40" s="5"/>
      <c r="Y40" s="5"/>
      <c r="AJ40"/>
      <c r="AV40"/>
      <c r="BB40" s="5"/>
    </row>
    <row r="41" spans="1:54" x14ac:dyDescent="0.2">
      <c r="A41" s="5"/>
      <c r="Y41" s="5"/>
      <c r="AJ41"/>
      <c r="AV41"/>
      <c r="BB41" s="5"/>
    </row>
    <row r="42" spans="1:54" x14ac:dyDescent="0.2">
      <c r="A42" s="5"/>
      <c r="Y42" s="5"/>
      <c r="AJ42"/>
      <c r="AV42"/>
      <c r="BB42" s="5"/>
    </row>
    <row r="43" spans="1:54" x14ac:dyDescent="0.2">
      <c r="A43" s="5"/>
      <c r="Y43" s="5"/>
      <c r="AJ43"/>
      <c r="AV43"/>
      <c r="BB43" s="5"/>
    </row>
    <row r="44" spans="1:54" x14ac:dyDescent="0.2">
      <c r="A44" s="5"/>
      <c r="Y44" s="5"/>
      <c r="AJ44"/>
      <c r="AV44"/>
      <c r="BB44" s="5"/>
    </row>
    <row r="45" spans="1:54" x14ac:dyDescent="0.2">
      <c r="A45" s="5"/>
      <c r="Y45" s="5"/>
      <c r="AJ45"/>
      <c r="AV45"/>
      <c r="BB45" s="5"/>
    </row>
    <row r="46" spans="1:54" x14ac:dyDescent="0.2">
      <c r="A46" s="5"/>
      <c r="Y46" s="5"/>
      <c r="AJ46"/>
      <c r="AV46"/>
      <c r="BB46" s="5"/>
    </row>
    <row r="47" spans="1:54" x14ac:dyDescent="0.2">
      <c r="A47" s="5"/>
      <c r="Y47" s="5"/>
      <c r="AJ47"/>
      <c r="AV47"/>
      <c r="BB47" s="5"/>
    </row>
    <row r="48" spans="1:54" x14ac:dyDescent="0.2">
      <c r="A48" s="5"/>
      <c r="Y48" s="5"/>
      <c r="AJ48"/>
      <c r="AV48"/>
      <c r="BB48" s="5"/>
    </row>
    <row r="49" spans="1:54" x14ac:dyDescent="0.2">
      <c r="A49" s="5"/>
      <c r="Y49" s="5"/>
      <c r="AJ49"/>
      <c r="AV49"/>
      <c r="BB49" s="5"/>
    </row>
    <row r="50" spans="1:54" x14ac:dyDescent="0.2">
      <c r="A50" s="5"/>
      <c r="Y50" s="5"/>
      <c r="AJ50"/>
      <c r="AV50"/>
      <c r="BB50" s="5"/>
    </row>
    <row r="51" spans="1:54" x14ac:dyDescent="0.2">
      <c r="A51" s="5"/>
      <c r="Y51" s="5"/>
      <c r="AJ51"/>
      <c r="AV51"/>
      <c r="BB51" s="5"/>
    </row>
    <row r="52" spans="1:54" x14ac:dyDescent="0.2">
      <c r="A52" s="5"/>
      <c r="Y52" s="5"/>
      <c r="AJ52"/>
      <c r="AV52"/>
      <c r="BB52" s="5"/>
    </row>
    <row r="53" spans="1:54" x14ac:dyDescent="0.2">
      <c r="A53" s="5"/>
      <c r="Y53" s="5"/>
      <c r="AJ53"/>
      <c r="AV53"/>
      <c r="BB53" s="5"/>
    </row>
    <row r="54" spans="1:54" x14ac:dyDescent="0.2">
      <c r="A54" s="5"/>
      <c r="Y54" s="5"/>
      <c r="AJ54"/>
      <c r="AV54"/>
      <c r="BB54" s="5"/>
    </row>
    <row r="55" spans="1:54" x14ac:dyDescent="0.2">
      <c r="A55" s="5"/>
      <c r="Y55" s="5"/>
      <c r="AJ55"/>
      <c r="AV55"/>
      <c r="BB55" s="5"/>
    </row>
    <row r="56" spans="1:54" x14ac:dyDescent="0.2">
      <c r="A56" s="5"/>
      <c r="Y56" s="5"/>
      <c r="AJ56"/>
      <c r="AV56"/>
      <c r="BB56" s="5"/>
    </row>
    <row r="57" spans="1:54" x14ac:dyDescent="0.2">
      <c r="A57" s="5"/>
      <c r="Y57" s="5"/>
      <c r="AJ57"/>
      <c r="AV57"/>
      <c r="BB57" s="5"/>
    </row>
    <row r="58" spans="1:54" x14ac:dyDescent="0.2">
      <c r="A58" s="5"/>
      <c r="Y58" s="5"/>
      <c r="AJ58"/>
      <c r="AV58"/>
      <c r="BB58" s="5"/>
    </row>
    <row r="59" spans="1:54" x14ac:dyDescent="0.2">
      <c r="A59" s="5"/>
      <c r="Y59" s="5"/>
      <c r="AJ59"/>
      <c r="AV59"/>
      <c r="BB59" s="5"/>
    </row>
    <row r="60" spans="1:54" x14ac:dyDescent="0.2">
      <c r="A60" s="5"/>
      <c r="Y60" s="5"/>
      <c r="AJ60"/>
      <c r="AV60"/>
      <c r="BB60" s="5"/>
    </row>
    <row r="61" spans="1:54" x14ac:dyDescent="0.2">
      <c r="A61" s="5"/>
      <c r="Y61" s="5"/>
      <c r="AJ61"/>
      <c r="AV61"/>
      <c r="BB61" s="5"/>
    </row>
    <row r="62" spans="1:54" x14ac:dyDescent="0.2">
      <c r="A62" s="5"/>
      <c r="Y62" s="5"/>
      <c r="AJ62"/>
      <c r="AV62"/>
      <c r="BB62" s="5"/>
    </row>
    <row r="63" spans="1:54" x14ac:dyDescent="0.2">
      <c r="A63" s="5"/>
      <c r="Y63" s="5"/>
      <c r="AJ63"/>
      <c r="AV63"/>
      <c r="BB63" s="5"/>
    </row>
    <row r="64" spans="1:54" x14ac:dyDescent="0.2">
      <c r="A64" s="5"/>
      <c r="Y64" s="5"/>
      <c r="AJ64"/>
      <c r="AV64"/>
      <c r="BB64" s="5"/>
    </row>
    <row r="65" spans="1:54" x14ac:dyDescent="0.2">
      <c r="A65" s="5"/>
      <c r="Y65" s="5"/>
      <c r="AJ65"/>
      <c r="AV65"/>
      <c r="BB65" s="5"/>
    </row>
    <row r="66" spans="1:54" x14ac:dyDescent="0.2">
      <c r="A66" s="5"/>
      <c r="Y66" s="5"/>
      <c r="AJ66"/>
      <c r="AV66"/>
      <c r="BB66" s="5"/>
    </row>
    <row r="67" spans="1:54" x14ac:dyDescent="0.2">
      <c r="A67" s="5"/>
      <c r="Y67" s="5"/>
      <c r="AJ67"/>
      <c r="AV67"/>
      <c r="BB67" s="5"/>
    </row>
    <row r="68" spans="1:54" x14ac:dyDescent="0.2">
      <c r="A68" s="5"/>
      <c r="Y68" s="5"/>
      <c r="AJ68"/>
      <c r="AV68"/>
      <c r="BB68" s="5"/>
    </row>
    <row r="69" spans="1:54" x14ac:dyDescent="0.2">
      <c r="A69" s="5"/>
      <c r="Y69" s="5"/>
      <c r="AJ69"/>
      <c r="AV69"/>
      <c r="BB69" s="5"/>
    </row>
    <row r="70" spans="1:54" x14ac:dyDescent="0.2">
      <c r="A70" s="5"/>
      <c r="Y70" s="5"/>
      <c r="AJ70"/>
      <c r="AV70"/>
      <c r="BB70" s="5"/>
    </row>
    <row r="71" spans="1:54" x14ac:dyDescent="0.2">
      <c r="A71" s="5"/>
      <c r="Y71" s="5"/>
      <c r="AJ71"/>
      <c r="AV71"/>
      <c r="BB71" s="5"/>
    </row>
    <row r="72" spans="1:54" x14ac:dyDescent="0.2">
      <c r="A72" s="5"/>
      <c r="Y72" s="5"/>
      <c r="AJ72"/>
      <c r="AV72"/>
      <c r="BB72" s="5"/>
    </row>
    <row r="73" spans="1:54" x14ac:dyDescent="0.2">
      <c r="A73" s="5"/>
      <c r="Y73" s="5"/>
      <c r="AJ73"/>
      <c r="AV73"/>
      <c r="BB73" s="5"/>
    </row>
    <row r="74" spans="1:54" x14ac:dyDescent="0.2">
      <c r="A74" s="5"/>
      <c r="Y74" s="5"/>
      <c r="AJ74"/>
      <c r="AV74"/>
      <c r="BB74" s="5"/>
    </row>
    <row r="75" spans="1:54" x14ac:dyDescent="0.2">
      <c r="A75" s="5"/>
      <c r="Y75" s="5"/>
      <c r="AJ75"/>
      <c r="AV75"/>
      <c r="BB75" s="5"/>
    </row>
    <row r="76" spans="1:54" x14ac:dyDescent="0.2">
      <c r="A76" s="5"/>
      <c r="Y76" s="5"/>
      <c r="AJ76"/>
      <c r="AV76"/>
      <c r="BB76" s="5"/>
    </row>
    <row r="77" spans="1:54" x14ac:dyDescent="0.2">
      <c r="A77" s="5"/>
      <c r="Y77" s="5"/>
      <c r="AJ77"/>
      <c r="AV77"/>
      <c r="BB77" s="5"/>
    </row>
    <row r="78" spans="1:54" x14ac:dyDescent="0.2">
      <c r="A78" s="5"/>
      <c r="Y78" s="5"/>
      <c r="AJ78"/>
      <c r="AV78"/>
      <c r="BB78" s="5"/>
    </row>
    <row r="79" spans="1:54" x14ac:dyDescent="0.2">
      <c r="A79" s="5"/>
      <c r="Y79" s="5"/>
      <c r="AJ79"/>
      <c r="AV79"/>
      <c r="BB79" s="5"/>
    </row>
    <row r="80" spans="1:54" x14ac:dyDescent="0.2">
      <c r="A80" s="5"/>
      <c r="Y80" s="5"/>
      <c r="AJ80"/>
      <c r="AV80"/>
      <c r="BB80" s="5"/>
    </row>
    <row r="81" spans="1:54" x14ac:dyDescent="0.2">
      <c r="A81" s="5"/>
      <c r="Y81" s="5"/>
      <c r="AJ81"/>
      <c r="AV81"/>
      <c r="BB81" s="5"/>
    </row>
    <row r="82" spans="1:54" x14ac:dyDescent="0.2">
      <c r="A82" s="5"/>
      <c r="Y82" s="5"/>
      <c r="AJ82"/>
      <c r="AV82"/>
      <c r="BB82" s="5"/>
    </row>
    <row r="83" spans="1:54" x14ac:dyDescent="0.2">
      <c r="A83" s="5"/>
      <c r="Y83" s="5"/>
      <c r="AJ83"/>
      <c r="AV83"/>
      <c r="BB83" s="5"/>
    </row>
    <row r="84" spans="1:54" x14ac:dyDescent="0.2">
      <c r="A84" s="5"/>
      <c r="Y84" s="5"/>
      <c r="AJ84"/>
      <c r="AV84"/>
      <c r="BB84" s="5"/>
    </row>
    <row r="85" spans="1:54" x14ac:dyDescent="0.2">
      <c r="A85" s="5"/>
      <c r="Y85" s="5"/>
      <c r="AJ85"/>
      <c r="AV85"/>
      <c r="BB85" s="5"/>
    </row>
    <row r="86" spans="1:54" x14ac:dyDescent="0.2">
      <c r="A86" s="5"/>
      <c r="Y86" s="5"/>
      <c r="AJ86"/>
      <c r="AV86"/>
      <c r="BB86" s="5"/>
    </row>
    <row r="87" spans="1:54" x14ac:dyDescent="0.2">
      <c r="A87" s="5"/>
      <c r="Y87" s="5"/>
      <c r="AJ87"/>
      <c r="AV87"/>
      <c r="BB87" s="5"/>
    </row>
    <row r="88" spans="1:54" x14ac:dyDescent="0.2">
      <c r="A88" s="5"/>
      <c r="Y88" s="5"/>
      <c r="AJ88"/>
      <c r="AV88"/>
      <c r="BB88" s="5"/>
    </row>
    <row r="89" spans="1:54" x14ac:dyDescent="0.2">
      <c r="A89" s="5"/>
      <c r="Y89" s="5"/>
      <c r="AJ89"/>
      <c r="AV89"/>
      <c r="BB89" s="5"/>
    </row>
    <row r="90" spans="1:54" x14ac:dyDescent="0.2">
      <c r="A90" s="5"/>
      <c r="Y90" s="5"/>
      <c r="AJ90"/>
      <c r="AV90"/>
      <c r="BB90" s="5"/>
    </row>
    <row r="91" spans="1:54" x14ac:dyDescent="0.2">
      <c r="A91" s="5"/>
      <c r="Y91" s="5"/>
      <c r="AJ91"/>
      <c r="AV91"/>
      <c r="BB91" s="5"/>
    </row>
    <row r="92" spans="1:54" x14ac:dyDescent="0.2">
      <c r="A92" s="5"/>
      <c r="Y92" s="5"/>
      <c r="AJ92"/>
      <c r="AV92"/>
      <c r="BB92" s="5"/>
    </row>
    <row r="93" spans="1:54" x14ac:dyDescent="0.2">
      <c r="A93" s="5"/>
      <c r="Y93" s="5"/>
      <c r="AJ93"/>
      <c r="AV93"/>
      <c r="BB93" s="5"/>
    </row>
    <row r="94" spans="1:54" x14ac:dyDescent="0.2">
      <c r="A94" s="5"/>
      <c r="Y94" s="5"/>
      <c r="AJ94"/>
      <c r="AV94"/>
      <c r="BB94" s="5"/>
    </row>
    <row r="95" spans="1:54" x14ac:dyDescent="0.2">
      <c r="A95" s="5"/>
      <c r="Y95" s="5"/>
      <c r="AJ95"/>
      <c r="AV95"/>
      <c r="BB95" s="5"/>
    </row>
    <row r="96" spans="1:54" x14ac:dyDescent="0.2">
      <c r="A96" s="5"/>
      <c r="Y96" s="5"/>
      <c r="AJ96"/>
      <c r="AV96"/>
      <c r="BB96" s="5"/>
    </row>
    <row r="97" spans="1:54" x14ac:dyDescent="0.2">
      <c r="A97" s="5"/>
      <c r="Y97" s="5"/>
      <c r="AJ97"/>
      <c r="AV97"/>
      <c r="BB97" s="5"/>
    </row>
    <row r="98" spans="1:54" x14ac:dyDescent="0.2">
      <c r="A98" s="5"/>
      <c r="Y98" s="5"/>
      <c r="AJ98"/>
      <c r="AV98"/>
      <c r="BB98" s="5"/>
    </row>
    <row r="99" spans="1:54" x14ac:dyDescent="0.2">
      <c r="A99" s="5"/>
      <c r="Y99" s="5"/>
      <c r="AJ99"/>
      <c r="AV99"/>
      <c r="BB99" s="5"/>
    </row>
    <row r="100" spans="1:54" x14ac:dyDescent="0.2">
      <c r="A100" s="5"/>
      <c r="Y100" s="5"/>
      <c r="AJ100"/>
      <c r="AV100"/>
      <c r="BB100" s="5"/>
    </row>
    <row r="101" spans="1:54" x14ac:dyDescent="0.2">
      <c r="A101" s="5"/>
      <c r="Y101" s="5"/>
      <c r="AJ101"/>
      <c r="AV101"/>
      <c r="BB101" s="5"/>
    </row>
    <row r="102" spans="1:54" x14ac:dyDescent="0.2">
      <c r="A102" s="5"/>
      <c r="Y102" s="5"/>
      <c r="AJ102"/>
      <c r="AV102"/>
      <c r="BB102" s="5"/>
    </row>
    <row r="103" spans="1:54" x14ac:dyDescent="0.2">
      <c r="A103" s="5"/>
      <c r="Y103" s="5"/>
      <c r="AJ103"/>
      <c r="AV103"/>
      <c r="BB103" s="5"/>
    </row>
    <row r="104" spans="1:54" x14ac:dyDescent="0.2">
      <c r="A104" s="5"/>
      <c r="Y104" s="5"/>
      <c r="AJ104"/>
      <c r="AV104"/>
      <c r="BB104" s="5"/>
    </row>
    <row r="105" spans="1:54" x14ac:dyDescent="0.2">
      <c r="A105" s="5"/>
      <c r="Y105" s="5"/>
      <c r="AJ105"/>
      <c r="AV105"/>
      <c r="BB105" s="5"/>
    </row>
    <row r="106" spans="1:54" x14ac:dyDescent="0.2">
      <c r="A106" s="5"/>
      <c r="Y106" s="5"/>
      <c r="AJ106"/>
      <c r="AV106"/>
      <c r="BB106" s="5"/>
    </row>
    <row r="107" spans="1:54" x14ac:dyDescent="0.2">
      <c r="A107" s="5"/>
      <c r="Y107" s="5"/>
      <c r="AJ107"/>
      <c r="AV107"/>
      <c r="BB107" s="5"/>
    </row>
    <row r="108" spans="1:54" x14ac:dyDescent="0.2">
      <c r="A108" s="5"/>
      <c r="Y108" s="5"/>
      <c r="AJ108"/>
      <c r="AV108"/>
      <c r="BB108" s="5"/>
    </row>
    <row r="109" spans="1:54" x14ac:dyDescent="0.2">
      <c r="A109" s="5"/>
      <c r="Y109" s="5"/>
      <c r="AJ109"/>
      <c r="AV109"/>
      <c r="BB109" s="5"/>
    </row>
    <row r="110" spans="1:54" x14ac:dyDescent="0.2">
      <c r="A110" s="5"/>
      <c r="Y110" s="5"/>
      <c r="AJ110"/>
      <c r="AV110"/>
      <c r="BB110" s="5"/>
    </row>
    <row r="111" spans="1:54" x14ac:dyDescent="0.2">
      <c r="A111" s="5"/>
      <c r="Y111" s="5"/>
      <c r="AJ111"/>
      <c r="AV111"/>
      <c r="BB111" s="5"/>
    </row>
    <row r="112" spans="1:54" x14ac:dyDescent="0.2">
      <c r="A112" s="5"/>
      <c r="Y112" s="5"/>
      <c r="AJ112"/>
      <c r="AV112"/>
      <c r="BB112" s="5"/>
    </row>
    <row r="113" spans="1:54" x14ac:dyDescent="0.2">
      <c r="A113" s="5"/>
      <c r="Y113" s="5"/>
      <c r="AJ113"/>
      <c r="AV113"/>
      <c r="BB113" s="5"/>
    </row>
    <row r="114" spans="1:54" x14ac:dyDescent="0.2">
      <c r="A114" s="5"/>
      <c r="Y114" s="5"/>
      <c r="AJ114"/>
      <c r="AV114"/>
      <c r="BB114" s="5"/>
    </row>
    <row r="115" spans="1:54" x14ac:dyDescent="0.2">
      <c r="A115" s="5"/>
      <c r="Y115" s="5"/>
      <c r="AJ115"/>
      <c r="AV115"/>
      <c r="BB115" s="5"/>
    </row>
    <row r="116" spans="1:54" x14ac:dyDescent="0.2">
      <c r="A116" s="5"/>
      <c r="Y116" s="5"/>
      <c r="AJ116"/>
      <c r="AV116"/>
      <c r="BB116" s="5"/>
    </row>
    <row r="117" spans="1:54" x14ac:dyDescent="0.2">
      <c r="A117" s="5"/>
      <c r="Y117" s="5"/>
      <c r="AJ117"/>
      <c r="AV117"/>
      <c r="BB117" s="5"/>
    </row>
    <row r="118" spans="1:54" x14ac:dyDescent="0.2">
      <c r="A118" s="5"/>
      <c r="Y118" s="5"/>
      <c r="AJ118"/>
      <c r="AV118"/>
      <c r="BB118" s="5"/>
    </row>
    <row r="119" spans="1:54" x14ac:dyDescent="0.2">
      <c r="A119" s="5"/>
      <c r="Y119" s="5"/>
      <c r="AJ119"/>
      <c r="AV119"/>
      <c r="BB119" s="5"/>
    </row>
    <row r="120" spans="1:54" x14ac:dyDescent="0.2">
      <c r="A120" s="5"/>
      <c r="Y120" s="5"/>
      <c r="AJ120"/>
      <c r="AV120"/>
      <c r="BB120" s="5"/>
    </row>
    <row r="121" spans="1:54" x14ac:dyDescent="0.2">
      <c r="A121" s="5"/>
      <c r="Y121" s="5"/>
      <c r="AJ121"/>
      <c r="AV121"/>
      <c r="BB121" s="5"/>
    </row>
    <row r="122" spans="1:54" x14ac:dyDescent="0.2">
      <c r="A122" s="5"/>
      <c r="Y122" s="5"/>
      <c r="AJ122"/>
      <c r="AV122"/>
      <c r="BB122" s="5"/>
    </row>
    <row r="123" spans="1:54" x14ac:dyDescent="0.2">
      <c r="A123" s="5"/>
      <c r="Y123" s="5"/>
      <c r="AJ123"/>
      <c r="AV123"/>
      <c r="BB123" s="5"/>
    </row>
    <row r="124" spans="1:54" x14ac:dyDescent="0.2">
      <c r="A124" s="5"/>
      <c r="Y124" s="5"/>
      <c r="AJ124"/>
      <c r="AV124"/>
      <c r="BB124" s="5"/>
    </row>
    <row r="125" spans="1:54" x14ac:dyDescent="0.2">
      <c r="A125" s="5"/>
      <c r="Y125" s="5"/>
      <c r="AJ125"/>
      <c r="AV125"/>
      <c r="BB125" s="5"/>
    </row>
    <row r="126" spans="1:54" x14ac:dyDescent="0.2">
      <c r="A126" s="5"/>
      <c r="Y126" s="5"/>
      <c r="AJ126"/>
      <c r="AV126"/>
      <c r="BB126" s="5"/>
    </row>
    <row r="127" spans="1:54" x14ac:dyDescent="0.2">
      <c r="A127" s="5"/>
      <c r="Y127" s="5"/>
      <c r="AJ127"/>
      <c r="AV127"/>
      <c r="BB127" s="5"/>
    </row>
    <row r="128" spans="1:54" x14ac:dyDescent="0.2">
      <c r="A128" s="5"/>
      <c r="Y128" s="5"/>
      <c r="AJ128"/>
      <c r="AV128"/>
      <c r="BB128" s="5"/>
    </row>
    <row r="129" spans="1:54" x14ac:dyDescent="0.2">
      <c r="A129" s="5"/>
      <c r="Y129" s="5"/>
      <c r="AJ129"/>
      <c r="AV129"/>
      <c r="BB129" s="5"/>
    </row>
    <row r="130" spans="1:54" x14ac:dyDescent="0.2">
      <c r="A130" s="5"/>
      <c r="Y130" s="5"/>
      <c r="AJ130"/>
      <c r="AV130"/>
      <c r="BB130" s="5"/>
    </row>
    <row r="131" spans="1:54" x14ac:dyDescent="0.2">
      <c r="A131" s="5"/>
      <c r="Y131" s="5"/>
      <c r="AJ131"/>
      <c r="AV131"/>
      <c r="BB131" s="5"/>
    </row>
    <row r="132" spans="1:54" x14ac:dyDescent="0.2">
      <c r="A132" s="5"/>
      <c r="Y132" s="5"/>
      <c r="AJ132"/>
      <c r="AV132"/>
      <c r="BB132" s="5"/>
    </row>
    <row r="133" spans="1:54" x14ac:dyDescent="0.2">
      <c r="A133" s="5"/>
      <c r="Y133" s="5"/>
      <c r="AJ133"/>
      <c r="AV133"/>
      <c r="BB133" s="5"/>
    </row>
    <row r="134" spans="1:54" x14ac:dyDescent="0.2">
      <c r="A134" s="5"/>
      <c r="Y134" s="5"/>
      <c r="AJ134"/>
      <c r="AV134"/>
      <c r="BB134" s="5"/>
    </row>
    <row r="135" spans="1:54" x14ac:dyDescent="0.2">
      <c r="A135" s="5"/>
      <c r="Y135" s="5"/>
      <c r="AJ135"/>
      <c r="AV135"/>
      <c r="BB135" s="5"/>
    </row>
    <row r="136" spans="1:54" x14ac:dyDescent="0.2">
      <c r="A136" s="5"/>
      <c r="Y136" s="5"/>
      <c r="AJ136"/>
      <c r="AV136"/>
      <c r="BB136" s="5"/>
    </row>
    <row r="137" spans="1:54" x14ac:dyDescent="0.2">
      <c r="A137" s="5"/>
      <c r="Y137" s="5"/>
      <c r="AJ137"/>
      <c r="AV137"/>
      <c r="BB137" s="5"/>
    </row>
    <row r="138" spans="1:54" x14ac:dyDescent="0.2">
      <c r="A138" s="5"/>
      <c r="Y138" s="5"/>
      <c r="AJ138"/>
      <c r="AV138"/>
      <c r="BB138" s="5"/>
    </row>
    <row r="139" spans="1:54" x14ac:dyDescent="0.2">
      <c r="A139" s="5"/>
      <c r="Y139" s="5"/>
      <c r="AJ139"/>
      <c r="AV139"/>
      <c r="BB139" s="5"/>
    </row>
    <row r="140" spans="1:54" x14ac:dyDescent="0.2">
      <c r="A140" s="5"/>
      <c r="Y140" s="5"/>
      <c r="AJ140"/>
      <c r="AV140"/>
      <c r="BB140" s="5"/>
    </row>
    <row r="141" spans="1:54" x14ac:dyDescent="0.2">
      <c r="A141" s="5"/>
      <c r="Y141" s="5"/>
      <c r="AJ141"/>
      <c r="AV141"/>
      <c r="BB141" s="5"/>
    </row>
    <row r="142" spans="1:54" x14ac:dyDescent="0.2">
      <c r="A142" s="5"/>
      <c r="Y142" s="5"/>
      <c r="AJ142"/>
      <c r="AV142"/>
      <c r="BB142" s="5"/>
    </row>
    <row r="143" spans="1:54" x14ac:dyDescent="0.2">
      <c r="A143" s="5"/>
      <c r="Y143" s="5"/>
      <c r="AJ143"/>
      <c r="AV143"/>
      <c r="BB143" s="5"/>
    </row>
    <row r="144" spans="1:54" x14ac:dyDescent="0.2">
      <c r="A144" s="5"/>
      <c r="Y144" s="5"/>
      <c r="AJ144"/>
      <c r="AV144"/>
      <c r="BB144" s="5"/>
    </row>
    <row r="145" spans="1:54" x14ac:dyDescent="0.2">
      <c r="A145" s="5"/>
      <c r="Y145" s="5"/>
      <c r="AJ145"/>
      <c r="AV145"/>
      <c r="BB145" s="5"/>
    </row>
    <row r="146" spans="1:54" x14ac:dyDescent="0.2">
      <c r="A146" s="5"/>
      <c r="Y146" s="5"/>
      <c r="AJ146"/>
      <c r="AV146"/>
      <c r="BB146" s="5"/>
    </row>
    <row r="147" spans="1:54" x14ac:dyDescent="0.2">
      <c r="A147" s="5"/>
      <c r="Y147" s="5"/>
      <c r="AJ147"/>
      <c r="AV147"/>
      <c r="BB147" s="5"/>
    </row>
    <row r="148" spans="1:54" x14ac:dyDescent="0.2">
      <c r="A148" s="5"/>
      <c r="Y148" s="5"/>
      <c r="AJ148"/>
      <c r="AV148"/>
      <c r="BB148" s="5"/>
    </row>
    <row r="149" spans="1:54" x14ac:dyDescent="0.2">
      <c r="A149" s="5"/>
      <c r="Y149" s="5"/>
      <c r="AJ149"/>
      <c r="AV149"/>
      <c r="BB149" s="5"/>
    </row>
    <row r="150" spans="1:54" x14ac:dyDescent="0.2">
      <c r="A150" s="5"/>
      <c r="Y150" s="5"/>
      <c r="AJ150"/>
      <c r="AV150"/>
      <c r="BB150" s="5"/>
    </row>
    <row r="151" spans="1:54" x14ac:dyDescent="0.2">
      <c r="A151" s="5"/>
      <c r="Y151" s="5"/>
      <c r="AJ151"/>
      <c r="AV151"/>
      <c r="BB151" s="5"/>
    </row>
    <row r="152" spans="1:54" x14ac:dyDescent="0.2">
      <c r="A152" s="5"/>
      <c r="Y152" s="5"/>
      <c r="AJ152"/>
      <c r="AV152"/>
      <c r="BB152" s="5"/>
    </row>
    <row r="153" spans="1:54" x14ac:dyDescent="0.2">
      <c r="A153" s="5"/>
      <c r="Y153" s="5"/>
      <c r="AJ153"/>
      <c r="AV153"/>
      <c r="BB153" s="5"/>
    </row>
    <row r="154" spans="1:54" x14ac:dyDescent="0.2">
      <c r="A154" s="5"/>
      <c r="Y154" s="5"/>
      <c r="AJ154"/>
      <c r="AV154"/>
      <c r="BB154" s="5"/>
    </row>
    <row r="155" spans="1:54" x14ac:dyDescent="0.2">
      <c r="A155" s="5"/>
      <c r="Y155" s="5"/>
      <c r="AJ155"/>
      <c r="AV155"/>
      <c r="BB155" s="5"/>
    </row>
    <row r="156" spans="1:54" x14ac:dyDescent="0.2">
      <c r="A156" s="5"/>
      <c r="Y156" s="5"/>
      <c r="AJ156"/>
      <c r="AV156"/>
      <c r="BB156" s="5"/>
    </row>
    <row r="157" spans="1:54" x14ac:dyDescent="0.2">
      <c r="A157" s="5"/>
      <c r="Y157" s="5"/>
      <c r="AJ157"/>
      <c r="AV157"/>
      <c r="BB157" s="5"/>
    </row>
    <row r="158" spans="1:54" x14ac:dyDescent="0.2">
      <c r="A158" s="5"/>
      <c r="Y158" s="5"/>
      <c r="AJ158"/>
      <c r="AV158"/>
      <c r="BB158" s="5"/>
    </row>
    <row r="159" spans="1:54" x14ac:dyDescent="0.2">
      <c r="A159" s="5"/>
      <c r="Y159" s="5"/>
      <c r="AJ159"/>
      <c r="AV159"/>
      <c r="BB159" s="5"/>
    </row>
    <row r="160" spans="1:54" x14ac:dyDescent="0.2">
      <c r="A160" s="5"/>
      <c r="Y160" s="5"/>
      <c r="AJ160"/>
      <c r="AV160"/>
      <c r="BB160" s="5"/>
    </row>
    <row r="161" spans="1:54" x14ac:dyDescent="0.2">
      <c r="A161" s="5"/>
      <c r="Y161" s="5"/>
      <c r="AJ161"/>
      <c r="AV161"/>
      <c r="BB161" s="5"/>
    </row>
    <row r="162" spans="1:54" x14ac:dyDescent="0.2">
      <c r="A162" s="5"/>
      <c r="Y162" s="5"/>
      <c r="AJ162"/>
      <c r="AV162"/>
      <c r="BB162" s="5"/>
    </row>
    <row r="163" spans="1:54" x14ac:dyDescent="0.2">
      <c r="A163" s="5"/>
      <c r="Y163" s="5"/>
      <c r="AJ163"/>
      <c r="AV163"/>
      <c r="BB163" s="5"/>
    </row>
    <row r="164" spans="1:54" x14ac:dyDescent="0.2">
      <c r="A164" s="5"/>
      <c r="Y164" s="5"/>
      <c r="AJ164"/>
      <c r="AV164"/>
      <c r="BB164" s="5"/>
    </row>
    <row r="165" spans="1:54" x14ac:dyDescent="0.2">
      <c r="A165" s="5"/>
      <c r="Y165" s="5"/>
      <c r="AJ165"/>
      <c r="AV165"/>
      <c r="BB165" s="5"/>
    </row>
    <row r="166" spans="1:54" x14ac:dyDescent="0.2">
      <c r="A166" s="5"/>
      <c r="Y166" s="5"/>
      <c r="AJ166"/>
      <c r="AV166"/>
      <c r="BB166" s="5"/>
    </row>
    <row r="167" spans="1:54" x14ac:dyDescent="0.2">
      <c r="A167" s="5"/>
      <c r="Y167" s="5"/>
      <c r="AJ167"/>
      <c r="AV167"/>
      <c r="BB167" s="5"/>
    </row>
    <row r="168" spans="1:54" x14ac:dyDescent="0.2">
      <c r="A168" s="5"/>
      <c r="Y168" s="5"/>
      <c r="AJ168"/>
      <c r="AV168"/>
      <c r="BB168" s="5"/>
    </row>
    <row r="169" spans="1:54" x14ac:dyDescent="0.2">
      <c r="A169" s="5"/>
      <c r="Y169" s="5"/>
      <c r="AJ169"/>
      <c r="AV169"/>
      <c r="BB169" s="5"/>
    </row>
    <row r="170" spans="1:54" x14ac:dyDescent="0.2">
      <c r="A170" s="5"/>
      <c r="Y170" s="5"/>
      <c r="AJ170"/>
      <c r="AV170"/>
      <c r="BB170" s="5"/>
    </row>
    <row r="171" spans="1:54" x14ac:dyDescent="0.2">
      <c r="A171" s="5"/>
      <c r="Y171" s="5"/>
      <c r="AJ171"/>
      <c r="AV171"/>
      <c r="BB171" s="5"/>
    </row>
    <row r="172" spans="1:54" x14ac:dyDescent="0.2">
      <c r="A172" s="5"/>
      <c r="Y172" s="5"/>
      <c r="AJ172"/>
      <c r="AV172"/>
      <c r="BB172" s="5"/>
    </row>
    <row r="173" spans="1:54" x14ac:dyDescent="0.2">
      <c r="A173" s="5"/>
      <c r="Y173" s="5"/>
      <c r="AJ173"/>
      <c r="AV173"/>
      <c r="BB173" s="5"/>
    </row>
    <row r="174" spans="1:54" x14ac:dyDescent="0.2">
      <c r="A174" s="5"/>
      <c r="Y174" s="5"/>
      <c r="AJ174"/>
      <c r="AV174"/>
      <c r="BB174" s="5"/>
    </row>
    <row r="175" spans="1:54" x14ac:dyDescent="0.2">
      <c r="A175" s="5"/>
      <c r="Y175" s="5"/>
      <c r="AJ175"/>
      <c r="AV175"/>
      <c r="BB175" s="5"/>
    </row>
    <row r="176" spans="1:54" x14ac:dyDescent="0.2">
      <c r="A176" s="5"/>
      <c r="Y176" s="5"/>
      <c r="AJ176"/>
      <c r="AV176"/>
      <c r="BB176" s="5"/>
    </row>
    <row r="177" spans="1:54" x14ac:dyDescent="0.2">
      <c r="A177" s="5"/>
      <c r="Y177" s="5"/>
      <c r="AJ177"/>
      <c r="AV177"/>
      <c r="BB177" s="5"/>
    </row>
    <row r="178" spans="1:54" x14ac:dyDescent="0.2">
      <c r="A178" s="5"/>
      <c r="Y178" s="5"/>
      <c r="AJ178"/>
      <c r="AV178"/>
      <c r="BB178" s="5"/>
    </row>
    <row r="179" spans="1:54" x14ac:dyDescent="0.2">
      <c r="A179" s="5"/>
      <c r="Y179" s="5"/>
      <c r="AJ179"/>
      <c r="AV179"/>
      <c r="BB179" s="5"/>
    </row>
    <row r="180" spans="1:54" x14ac:dyDescent="0.2">
      <c r="A180" s="5"/>
      <c r="Y180" s="5"/>
      <c r="AJ180"/>
      <c r="AV180"/>
      <c r="BB180" s="5"/>
    </row>
    <row r="181" spans="1:54" x14ac:dyDescent="0.2">
      <c r="A181" s="5"/>
      <c r="Y181" s="5"/>
      <c r="AJ181"/>
      <c r="AV181"/>
      <c r="BB181" s="5"/>
    </row>
    <row r="182" spans="1:54" x14ac:dyDescent="0.2">
      <c r="A182" s="5"/>
      <c r="Y182" s="5"/>
      <c r="AJ182"/>
      <c r="AV182"/>
      <c r="BB182" s="5"/>
    </row>
    <row r="183" spans="1:54" x14ac:dyDescent="0.2">
      <c r="A183" s="5"/>
      <c r="Y183" s="5"/>
      <c r="AJ183"/>
      <c r="AV183"/>
      <c r="BB183" s="5"/>
    </row>
    <row r="184" spans="1:54" x14ac:dyDescent="0.2">
      <c r="A184" s="5"/>
      <c r="Y184" s="5"/>
      <c r="AJ184"/>
      <c r="AV184"/>
      <c r="BB184" s="5"/>
    </row>
    <row r="185" spans="1:54" x14ac:dyDescent="0.2">
      <c r="A185" s="5"/>
      <c r="Y185" s="5"/>
      <c r="AJ185"/>
      <c r="AV185"/>
      <c r="BB185" s="5"/>
    </row>
    <row r="186" spans="1:54" x14ac:dyDescent="0.2">
      <c r="A186" s="5"/>
      <c r="Y186" s="5"/>
      <c r="AJ186"/>
      <c r="AV186"/>
      <c r="BB186" s="5"/>
    </row>
    <row r="187" spans="1:54" x14ac:dyDescent="0.2">
      <c r="A187" s="5"/>
      <c r="Y187" s="5"/>
      <c r="AJ187"/>
      <c r="AV187"/>
      <c r="BB187" s="5"/>
    </row>
    <row r="188" spans="1:54" x14ac:dyDescent="0.2">
      <c r="A188" s="5"/>
      <c r="Y188" s="5"/>
      <c r="AJ188"/>
      <c r="AV188"/>
      <c r="BB188" s="5"/>
    </row>
    <row r="189" spans="1:54" x14ac:dyDescent="0.2">
      <c r="A189" s="5"/>
      <c r="Y189" s="5"/>
      <c r="AJ189"/>
      <c r="AV189"/>
      <c r="BB189" s="5"/>
    </row>
    <row r="190" spans="1:54" x14ac:dyDescent="0.2">
      <c r="A190" s="5"/>
      <c r="Y190" s="5"/>
      <c r="AJ190"/>
      <c r="AV190"/>
      <c r="BB190" s="5"/>
    </row>
    <row r="191" spans="1:54" x14ac:dyDescent="0.2">
      <c r="A191" s="5"/>
      <c r="Y191" s="5"/>
      <c r="AJ191"/>
      <c r="AV191"/>
      <c r="BB191" s="5"/>
    </row>
    <row r="192" spans="1:54" x14ac:dyDescent="0.2">
      <c r="A192" s="5"/>
      <c r="Y192" s="5"/>
      <c r="AJ192"/>
      <c r="AV192"/>
      <c r="BB192" s="5"/>
    </row>
    <row r="193" spans="1:54" x14ac:dyDescent="0.2">
      <c r="A193" s="5"/>
      <c r="Y193" s="5"/>
      <c r="AJ193"/>
      <c r="AV193"/>
      <c r="BB193" s="5"/>
    </row>
    <row r="194" spans="1:54" x14ac:dyDescent="0.2">
      <c r="A194" s="5"/>
      <c r="Y194" s="5"/>
      <c r="AJ194"/>
      <c r="AV194"/>
      <c r="BB194" s="5"/>
    </row>
    <row r="195" spans="1:54" x14ac:dyDescent="0.2">
      <c r="A195" s="5"/>
      <c r="Y195" s="5"/>
      <c r="AJ195"/>
      <c r="AV195"/>
      <c r="BB195" s="5"/>
    </row>
    <row r="196" spans="1:54" x14ac:dyDescent="0.2">
      <c r="A196" s="5"/>
      <c r="Y196" s="5"/>
      <c r="AJ196"/>
      <c r="AV196"/>
      <c r="BB196" s="5"/>
    </row>
    <row r="197" spans="1:54" x14ac:dyDescent="0.2">
      <c r="A197" s="5"/>
      <c r="Y197" s="5"/>
      <c r="AJ197"/>
      <c r="AV197"/>
      <c r="BB197" s="5"/>
    </row>
    <row r="198" spans="1:54" x14ac:dyDescent="0.2">
      <c r="A198" s="5"/>
      <c r="Y198" s="5"/>
      <c r="AJ198"/>
      <c r="AV198"/>
      <c r="BB198" s="5"/>
    </row>
    <row r="199" spans="1:54" x14ac:dyDescent="0.2">
      <c r="A199" s="5"/>
      <c r="Y199" s="5"/>
      <c r="AJ199"/>
      <c r="AV199"/>
      <c r="BB199" s="5"/>
    </row>
    <row r="200" spans="1:54" x14ac:dyDescent="0.2">
      <c r="A200" s="5"/>
      <c r="Y200" s="5"/>
      <c r="AJ200"/>
      <c r="AV200"/>
      <c r="BB200" s="5"/>
    </row>
    <row r="201" spans="1:54" x14ac:dyDescent="0.2">
      <c r="A201" s="5"/>
      <c r="Y201" s="5"/>
      <c r="AJ201"/>
      <c r="AV201"/>
      <c r="BB201" s="5"/>
    </row>
    <row r="202" spans="1:54" x14ac:dyDescent="0.2">
      <c r="A202" s="5"/>
      <c r="Y202" s="5"/>
      <c r="AJ202"/>
      <c r="AV202"/>
      <c r="BB202" s="5"/>
    </row>
    <row r="203" spans="1:54" x14ac:dyDescent="0.2">
      <c r="A203" s="5"/>
      <c r="Y203" s="5"/>
      <c r="AJ203"/>
      <c r="AV203"/>
      <c r="BB203" s="5"/>
    </row>
    <row r="204" spans="1:54" x14ac:dyDescent="0.2">
      <c r="A204" s="5"/>
      <c r="Y204" s="5"/>
      <c r="AJ204"/>
      <c r="AV204"/>
      <c r="BB204" s="5"/>
    </row>
    <row r="205" spans="1:54" x14ac:dyDescent="0.2">
      <c r="A205" s="5"/>
      <c r="Y205" s="5"/>
      <c r="AJ205"/>
      <c r="AV205"/>
      <c r="BB205" s="5"/>
    </row>
    <row r="206" spans="1:54" x14ac:dyDescent="0.2">
      <c r="A206" s="5"/>
      <c r="Y206" s="5"/>
      <c r="AJ206"/>
      <c r="AV206"/>
      <c r="BB206" s="5"/>
    </row>
    <row r="207" spans="1:54" x14ac:dyDescent="0.2">
      <c r="A207" s="5"/>
      <c r="Y207" s="5"/>
      <c r="AJ207"/>
      <c r="AV207"/>
      <c r="BB207" s="5"/>
    </row>
    <row r="208" spans="1:54" x14ac:dyDescent="0.2">
      <c r="A208" s="5"/>
      <c r="Y208" s="5"/>
      <c r="AJ208"/>
      <c r="AV208"/>
      <c r="BB208" s="5"/>
    </row>
    <row r="209" spans="1:54" x14ac:dyDescent="0.2">
      <c r="A209" s="5"/>
      <c r="Y209" s="5"/>
      <c r="AJ209"/>
      <c r="AV209"/>
      <c r="BB209" s="5"/>
    </row>
    <row r="210" spans="1:54" x14ac:dyDescent="0.2">
      <c r="A210" s="5"/>
      <c r="Y210" s="5"/>
      <c r="AJ210"/>
      <c r="AV210"/>
      <c r="BB210" s="5"/>
    </row>
    <row r="211" spans="1:54" x14ac:dyDescent="0.2">
      <c r="A211" s="5"/>
      <c r="Y211" s="5"/>
      <c r="AJ211"/>
      <c r="AV211"/>
      <c r="BB211" s="5"/>
    </row>
    <row r="212" spans="1:54" x14ac:dyDescent="0.2">
      <c r="A212" s="5"/>
      <c r="Y212" s="5"/>
      <c r="AJ212"/>
      <c r="AV212"/>
      <c r="BB212" s="5"/>
    </row>
    <row r="213" spans="1:54" x14ac:dyDescent="0.2">
      <c r="A213" s="5"/>
      <c r="Y213" s="5"/>
      <c r="AJ213"/>
      <c r="AV213"/>
      <c r="BB213" s="5"/>
    </row>
    <row r="214" spans="1:54" x14ac:dyDescent="0.2">
      <c r="A214" s="5"/>
      <c r="Y214" s="5"/>
      <c r="AJ214"/>
      <c r="AV214"/>
      <c r="BB214" s="5"/>
    </row>
    <row r="215" spans="1:54" x14ac:dyDescent="0.2">
      <c r="A215" s="5"/>
      <c r="Y215" s="5"/>
      <c r="AJ215"/>
      <c r="AV215"/>
      <c r="BB215" s="5"/>
    </row>
    <row r="216" spans="1:54" x14ac:dyDescent="0.2">
      <c r="A216" s="5"/>
      <c r="Y216" s="5"/>
      <c r="AJ216"/>
      <c r="AV216"/>
      <c r="BB216" s="5"/>
    </row>
    <row r="217" spans="1:54" x14ac:dyDescent="0.2">
      <c r="A217" s="5"/>
      <c r="Y217" s="5"/>
      <c r="AJ217"/>
      <c r="AV217"/>
      <c r="BB217" s="5"/>
    </row>
    <row r="218" spans="1:54" x14ac:dyDescent="0.2">
      <c r="A218" s="5"/>
      <c r="Y218" s="5"/>
      <c r="AJ218"/>
      <c r="AV218"/>
      <c r="BB218" s="5"/>
    </row>
    <row r="219" spans="1:54" x14ac:dyDescent="0.2">
      <c r="A219" s="5"/>
      <c r="Y219" s="5"/>
      <c r="AJ219"/>
      <c r="AV219"/>
      <c r="BB219" s="5"/>
    </row>
    <row r="220" spans="1:54" x14ac:dyDescent="0.2">
      <c r="A220" s="5"/>
      <c r="Y220" s="5"/>
      <c r="AJ220"/>
      <c r="AV220"/>
      <c r="BB220" s="5"/>
    </row>
    <row r="221" spans="1:54" x14ac:dyDescent="0.2">
      <c r="A221" s="5"/>
      <c r="Y221" s="5"/>
      <c r="AJ221"/>
      <c r="AV221"/>
      <c r="BB221" s="5"/>
    </row>
    <row r="222" spans="1:54" x14ac:dyDescent="0.2">
      <c r="A222" s="5"/>
      <c r="Y222" s="5"/>
      <c r="AJ222"/>
      <c r="AV222"/>
      <c r="BB222" s="5"/>
    </row>
    <row r="223" spans="1:54" x14ac:dyDescent="0.2">
      <c r="A223" s="5"/>
      <c r="Y223" s="5"/>
      <c r="AJ223"/>
      <c r="AV223"/>
      <c r="BB223" s="5"/>
    </row>
    <row r="224" spans="1:54" x14ac:dyDescent="0.2">
      <c r="A224" s="5"/>
      <c r="Y224" s="5"/>
      <c r="AJ224"/>
      <c r="AV224"/>
      <c r="BB224" s="5"/>
    </row>
    <row r="225" spans="1:54" x14ac:dyDescent="0.2">
      <c r="A225" s="5"/>
      <c r="Y225" s="5"/>
      <c r="AJ225"/>
      <c r="AV225"/>
      <c r="BB225" s="5"/>
    </row>
    <row r="226" spans="1:54" x14ac:dyDescent="0.2">
      <c r="A226" s="5"/>
      <c r="Y226" s="5"/>
      <c r="AJ226"/>
      <c r="AV226"/>
      <c r="BB226" s="5"/>
    </row>
    <row r="227" spans="1:54" x14ac:dyDescent="0.2">
      <c r="A227" s="5"/>
      <c r="Y227" s="5"/>
      <c r="AJ227"/>
      <c r="AV227"/>
      <c r="BB227" s="5"/>
    </row>
    <row r="228" spans="1:54" x14ac:dyDescent="0.2">
      <c r="A228" s="5"/>
      <c r="Y228" s="5"/>
      <c r="AJ228"/>
      <c r="AV228"/>
      <c r="BB228" s="5"/>
    </row>
    <row r="229" spans="1:54" x14ac:dyDescent="0.2">
      <c r="A229" s="5"/>
      <c r="Y229" s="5"/>
      <c r="AJ229"/>
      <c r="AV229"/>
      <c r="BB229" s="5"/>
    </row>
    <row r="230" spans="1:54" x14ac:dyDescent="0.2">
      <c r="A230" s="5"/>
      <c r="Y230" s="5"/>
      <c r="AJ230"/>
      <c r="AV230"/>
      <c r="BB230" s="5"/>
    </row>
    <row r="231" spans="1:54" x14ac:dyDescent="0.2">
      <c r="A231" s="5"/>
      <c r="Y231" s="5"/>
      <c r="AJ231"/>
      <c r="AV231"/>
      <c r="BB231" s="5"/>
    </row>
    <row r="232" spans="1:54" x14ac:dyDescent="0.2">
      <c r="A232" s="5"/>
      <c r="Y232" s="5"/>
      <c r="AJ232"/>
      <c r="AV232"/>
      <c r="BB232" s="5"/>
    </row>
    <row r="233" spans="1:54" x14ac:dyDescent="0.2">
      <c r="A233" s="5"/>
      <c r="Y233" s="5"/>
      <c r="AJ233"/>
      <c r="AV233"/>
      <c r="BB233" s="5"/>
    </row>
    <row r="234" spans="1:54" x14ac:dyDescent="0.2">
      <c r="A234" s="5"/>
      <c r="Y234" s="5"/>
      <c r="AJ234"/>
      <c r="AV234"/>
      <c r="BB234" s="5"/>
    </row>
    <row r="235" spans="1:54" x14ac:dyDescent="0.2">
      <c r="A235" s="5"/>
      <c r="Y235" s="5"/>
      <c r="AJ235"/>
      <c r="AV235"/>
      <c r="BB235" s="5"/>
    </row>
    <row r="236" spans="1:54" x14ac:dyDescent="0.2">
      <c r="A236" s="5"/>
      <c r="Y236" s="5"/>
      <c r="AJ236"/>
      <c r="AV236"/>
      <c r="BB236" s="5"/>
    </row>
    <row r="237" spans="1:54" x14ac:dyDescent="0.2">
      <c r="A237" s="5"/>
      <c r="Y237" s="5"/>
      <c r="AJ237"/>
      <c r="AV237"/>
      <c r="BB237" s="5"/>
    </row>
    <row r="238" spans="1:54" x14ac:dyDescent="0.2">
      <c r="A238" s="5"/>
      <c r="Y238" s="5"/>
      <c r="AJ238"/>
      <c r="AV238"/>
      <c r="BB238" s="5"/>
    </row>
    <row r="239" spans="1:54" x14ac:dyDescent="0.2">
      <c r="A239" s="5"/>
      <c r="Y239" s="5"/>
      <c r="AJ239"/>
      <c r="AV239"/>
      <c r="BB239" s="5"/>
    </row>
    <row r="240" spans="1:54" x14ac:dyDescent="0.2">
      <c r="A240" s="5"/>
      <c r="Y240" s="5"/>
      <c r="AJ240"/>
      <c r="AV240"/>
      <c r="BB240" s="5"/>
    </row>
    <row r="241" spans="1:54" x14ac:dyDescent="0.2">
      <c r="A241" s="5"/>
      <c r="Y241" s="5"/>
      <c r="AJ241"/>
      <c r="AV241"/>
      <c r="BB241" s="5"/>
    </row>
    <row r="242" spans="1:54" x14ac:dyDescent="0.2">
      <c r="A242" s="5"/>
      <c r="Y242" s="5"/>
      <c r="AJ242"/>
      <c r="AV242"/>
      <c r="BB242" s="5"/>
    </row>
    <row r="243" spans="1:54" x14ac:dyDescent="0.2">
      <c r="A243" s="5"/>
      <c r="Y243" s="5"/>
      <c r="AJ243"/>
      <c r="AV243"/>
      <c r="BB243" s="5"/>
    </row>
    <row r="244" spans="1:54" x14ac:dyDescent="0.2">
      <c r="A244" s="5"/>
      <c r="Y244" s="5"/>
      <c r="AJ244"/>
      <c r="AV244"/>
      <c r="BB244" s="5"/>
    </row>
    <row r="245" spans="1:54" x14ac:dyDescent="0.2">
      <c r="A245" s="5"/>
      <c r="Y245" s="5"/>
      <c r="AJ245"/>
      <c r="AV245"/>
      <c r="BB245" s="5"/>
    </row>
    <row r="246" spans="1:54" x14ac:dyDescent="0.2">
      <c r="A246" s="5"/>
      <c r="Y246" s="5"/>
      <c r="AJ246"/>
      <c r="AV246"/>
      <c r="BB246" s="5"/>
    </row>
    <row r="247" spans="1:54" x14ac:dyDescent="0.2">
      <c r="A247" s="5"/>
      <c r="Y247" s="5"/>
      <c r="AJ247"/>
      <c r="AV247"/>
      <c r="BB247" s="5"/>
    </row>
    <row r="248" spans="1:54" x14ac:dyDescent="0.2">
      <c r="A248" s="5"/>
      <c r="Y248" s="5"/>
      <c r="AJ248"/>
      <c r="AV248"/>
      <c r="BB248" s="5"/>
    </row>
    <row r="249" spans="1:54" x14ac:dyDescent="0.2">
      <c r="A249" s="5"/>
      <c r="Y249" s="5"/>
      <c r="AJ249"/>
      <c r="AV249"/>
      <c r="BB249" s="5"/>
    </row>
    <row r="250" spans="1:54" x14ac:dyDescent="0.2">
      <c r="A250" s="5"/>
      <c r="Y250" s="5"/>
      <c r="AJ250"/>
      <c r="AV250"/>
      <c r="BB250" s="5"/>
    </row>
    <row r="251" spans="1:54" x14ac:dyDescent="0.2">
      <c r="A251" s="5"/>
      <c r="Y251" s="5"/>
      <c r="AJ251"/>
      <c r="AV251"/>
      <c r="BB251" s="5"/>
    </row>
    <row r="252" spans="1:54" x14ac:dyDescent="0.2">
      <c r="A252" s="5"/>
      <c r="Y252" s="5"/>
      <c r="AJ252"/>
      <c r="AV252"/>
      <c r="BB252" s="5"/>
    </row>
    <row r="253" spans="1:54" x14ac:dyDescent="0.2">
      <c r="A253" s="5"/>
      <c r="Y253" s="5"/>
      <c r="AJ253"/>
      <c r="AV253"/>
      <c r="BB253" s="5"/>
    </row>
    <row r="254" spans="1:54" x14ac:dyDescent="0.2">
      <c r="A254" s="5"/>
      <c r="Y254" s="5"/>
      <c r="AJ254"/>
      <c r="AV254"/>
      <c r="BB254" s="5"/>
    </row>
    <row r="255" spans="1:54" x14ac:dyDescent="0.2">
      <c r="A255" s="5"/>
      <c r="Y255" s="5"/>
      <c r="AJ255"/>
      <c r="AV255"/>
      <c r="BB255" s="5"/>
    </row>
    <row r="256" spans="1:54" x14ac:dyDescent="0.2">
      <c r="A256" s="5"/>
      <c r="Y256" s="5"/>
      <c r="AJ256"/>
      <c r="AV256"/>
      <c r="BB256" s="5"/>
    </row>
    <row r="257" spans="1:54" x14ac:dyDescent="0.2">
      <c r="A257" s="5"/>
      <c r="Y257" s="5"/>
      <c r="AJ257"/>
      <c r="AV257"/>
      <c r="BB257" s="5"/>
    </row>
    <row r="258" spans="1:54" x14ac:dyDescent="0.2">
      <c r="A258" s="5"/>
      <c r="Y258" s="5"/>
      <c r="AJ258"/>
      <c r="AV258"/>
      <c r="BB258" s="5"/>
    </row>
    <row r="259" spans="1:54" x14ac:dyDescent="0.2">
      <c r="A259" s="5"/>
      <c r="Y259" s="5"/>
      <c r="AJ259"/>
      <c r="AV259"/>
      <c r="BB259" s="5"/>
    </row>
    <row r="260" spans="1:54" x14ac:dyDescent="0.2">
      <c r="A260" s="5"/>
      <c r="Y260" s="5"/>
      <c r="AJ260"/>
      <c r="AV260"/>
      <c r="BB260" s="5"/>
    </row>
    <row r="261" spans="1:54" x14ac:dyDescent="0.2">
      <c r="A261" s="5"/>
      <c r="Y261" s="5"/>
      <c r="AJ261"/>
      <c r="AV261"/>
      <c r="BB261" s="5"/>
    </row>
    <row r="262" spans="1:54" x14ac:dyDescent="0.2">
      <c r="A262" s="5"/>
      <c r="Y262" s="5"/>
      <c r="AJ262"/>
      <c r="AV262"/>
      <c r="BB262" s="5"/>
    </row>
    <row r="263" spans="1:54" x14ac:dyDescent="0.2">
      <c r="A263" s="5"/>
      <c r="Y263" s="5"/>
      <c r="AJ263"/>
      <c r="AV263"/>
      <c r="BB263" s="5"/>
    </row>
    <row r="264" spans="1:54" x14ac:dyDescent="0.2">
      <c r="A264" s="5"/>
      <c r="Y264" s="5"/>
      <c r="AJ264"/>
      <c r="AV264"/>
      <c r="BB264" s="5"/>
    </row>
    <row r="265" spans="1:54" x14ac:dyDescent="0.2">
      <c r="A265" s="5"/>
      <c r="Y265" s="5"/>
      <c r="AJ265"/>
      <c r="AV265"/>
      <c r="BB265" s="5"/>
    </row>
    <row r="266" spans="1:54" x14ac:dyDescent="0.2">
      <c r="A266" s="5"/>
      <c r="Y266" s="5"/>
      <c r="AJ266"/>
      <c r="AV266"/>
      <c r="BB266" s="5"/>
    </row>
    <row r="267" spans="1:54" x14ac:dyDescent="0.2">
      <c r="A267" s="5"/>
      <c r="Y267" s="5"/>
      <c r="AJ267"/>
      <c r="AV267"/>
      <c r="BB267" s="5"/>
    </row>
    <row r="268" spans="1:54" x14ac:dyDescent="0.2">
      <c r="A268" s="5"/>
      <c r="Y268" s="5"/>
      <c r="AJ268"/>
      <c r="AV268"/>
      <c r="BB268" s="5"/>
    </row>
    <row r="269" spans="1:54" x14ac:dyDescent="0.2">
      <c r="A269" s="5"/>
      <c r="Y269" s="5"/>
      <c r="AJ269"/>
      <c r="AV269"/>
      <c r="BB269" s="5"/>
    </row>
    <row r="270" spans="1:54" x14ac:dyDescent="0.2">
      <c r="A270" s="5"/>
      <c r="Y270" s="5"/>
      <c r="AJ270"/>
      <c r="AV270"/>
      <c r="BB270" s="5"/>
    </row>
    <row r="271" spans="1:54" x14ac:dyDescent="0.2">
      <c r="A271" s="5"/>
      <c r="Y271" s="5"/>
      <c r="AJ271"/>
      <c r="AV271"/>
      <c r="BB271" s="5"/>
    </row>
    <row r="272" spans="1:54" x14ac:dyDescent="0.2">
      <c r="A272" s="5"/>
      <c r="Y272" s="5"/>
      <c r="AJ272"/>
      <c r="AV272"/>
      <c r="BB272" s="5"/>
    </row>
    <row r="273" spans="1:54" x14ac:dyDescent="0.2">
      <c r="A273" s="5"/>
      <c r="Y273" s="5"/>
      <c r="AJ273"/>
      <c r="AV273"/>
      <c r="BB273" s="5"/>
    </row>
    <row r="274" spans="1:54" x14ac:dyDescent="0.2">
      <c r="A274" s="5"/>
      <c r="Y274" s="5"/>
      <c r="AJ274"/>
      <c r="AV274"/>
      <c r="BB274" s="5"/>
    </row>
    <row r="275" spans="1:54" x14ac:dyDescent="0.2">
      <c r="A275" s="5"/>
      <c r="Y275" s="5"/>
      <c r="AJ275"/>
      <c r="AV275"/>
      <c r="BB275" s="5"/>
    </row>
    <row r="276" spans="1:54" x14ac:dyDescent="0.2">
      <c r="A276" s="5"/>
      <c r="Y276" s="5"/>
      <c r="AJ276"/>
      <c r="AV276"/>
      <c r="BB276" s="5"/>
    </row>
    <row r="277" spans="1:54" x14ac:dyDescent="0.2">
      <c r="A277" s="5"/>
      <c r="Y277" s="5"/>
      <c r="AJ277"/>
      <c r="AV277"/>
      <c r="BB277" s="5"/>
    </row>
    <row r="278" spans="1:54" x14ac:dyDescent="0.2">
      <c r="A278" s="5"/>
      <c r="Y278" s="5"/>
      <c r="AJ278"/>
      <c r="AV278"/>
      <c r="BB278" s="5"/>
    </row>
    <row r="279" spans="1:54" x14ac:dyDescent="0.2">
      <c r="A279" s="5"/>
      <c r="Y279" s="5"/>
      <c r="AJ279"/>
      <c r="AV279"/>
      <c r="BB279" s="5"/>
    </row>
    <row r="280" spans="1:54" x14ac:dyDescent="0.2">
      <c r="A280" s="5"/>
      <c r="Y280" s="5"/>
      <c r="AJ280"/>
      <c r="AV280"/>
      <c r="BB280" s="5"/>
    </row>
    <row r="281" spans="1:54" x14ac:dyDescent="0.2">
      <c r="A281" s="5"/>
      <c r="Y281" s="5"/>
      <c r="AJ281"/>
      <c r="AV281"/>
      <c r="BB281" s="5"/>
    </row>
    <row r="282" spans="1:54" x14ac:dyDescent="0.2">
      <c r="A282" s="5"/>
      <c r="Y282" s="5"/>
      <c r="AJ282"/>
      <c r="AV282"/>
      <c r="BB282" s="5"/>
    </row>
    <row r="283" spans="1:54" x14ac:dyDescent="0.2">
      <c r="A283" s="5"/>
      <c r="Y283" s="5"/>
      <c r="AJ283"/>
      <c r="AV283"/>
      <c r="BB283" s="5"/>
    </row>
    <row r="284" spans="1:54" x14ac:dyDescent="0.2">
      <c r="A284" s="5"/>
      <c r="Y284" s="5"/>
      <c r="AJ284"/>
      <c r="AV284"/>
      <c r="BB284" s="5"/>
    </row>
    <row r="285" spans="1:54" x14ac:dyDescent="0.2">
      <c r="A285" s="5"/>
      <c r="Y285" s="5"/>
      <c r="AJ285"/>
      <c r="AV285"/>
      <c r="BB285" s="5"/>
    </row>
    <row r="286" spans="1:54" x14ac:dyDescent="0.2">
      <c r="A286" s="5"/>
      <c r="Y286" s="5"/>
      <c r="AJ286"/>
      <c r="AV286"/>
      <c r="BB286" s="5"/>
    </row>
    <row r="287" spans="1:54" x14ac:dyDescent="0.2">
      <c r="A287" s="5"/>
      <c r="Y287" s="5"/>
      <c r="AJ287"/>
      <c r="AV287"/>
      <c r="BB287" s="5"/>
    </row>
    <row r="288" spans="1:54" x14ac:dyDescent="0.2">
      <c r="A288" s="5"/>
      <c r="Y288" s="5"/>
      <c r="AJ288"/>
      <c r="AV288"/>
      <c r="BB288" s="5"/>
    </row>
    <row r="289" spans="1:54" x14ac:dyDescent="0.2">
      <c r="A289" s="5"/>
      <c r="Y289" s="5"/>
      <c r="AJ289"/>
      <c r="AV289"/>
      <c r="BB289" s="5"/>
    </row>
    <row r="290" spans="1:54" x14ac:dyDescent="0.2">
      <c r="A290" s="5"/>
      <c r="Y290" s="5"/>
      <c r="AJ290"/>
      <c r="AV290"/>
      <c r="BB290" s="5"/>
    </row>
    <row r="291" spans="1:54" x14ac:dyDescent="0.2">
      <c r="A291" s="5"/>
      <c r="Y291" s="5"/>
      <c r="AJ291"/>
      <c r="AV291"/>
      <c r="BB291" s="5"/>
    </row>
    <row r="292" spans="1:54" x14ac:dyDescent="0.2">
      <c r="A292" s="5"/>
      <c r="Y292" s="5"/>
      <c r="AJ292"/>
      <c r="AV292"/>
      <c r="BB292" s="5"/>
    </row>
    <row r="293" spans="1:54" x14ac:dyDescent="0.2">
      <c r="A293" s="5"/>
      <c r="Y293" s="5"/>
      <c r="AJ293"/>
      <c r="AV293"/>
      <c r="BB293" s="5"/>
    </row>
    <row r="294" spans="1:54" x14ac:dyDescent="0.2">
      <c r="A294" s="5"/>
      <c r="Y294" s="5"/>
      <c r="AJ294"/>
      <c r="AV294"/>
      <c r="BB294" s="5"/>
    </row>
    <row r="295" spans="1:54" x14ac:dyDescent="0.2">
      <c r="A295" s="5"/>
      <c r="Y295" s="5"/>
      <c r="AJ295"/>
      <c r="AV295"/>
      <c r="BB295" s="5"/>
    </row>
    <row r="296" spans="1:54" x14ac:dyDescent="0.2">
      <c r="A296" s="5"/>
      <c r="Y296" s="5"/>
      <c r="AJ296"/>
      <c r="AV296"/>
      <c r="BB296" s="5"/>
    </row>
    <row r="297" spans="1:54" x14ac:dyDescent="0.2">
      <c r="A297" s="5"/>
      <c r="Y297" s="5"/>
      <c r="AJ297"/>
      <c r="AV297"/>
      <c r="BB297" s="5"/>
    </row>
    <row r="298" spans="1:54" x14ac:dyDescent="0.2">
      <c r="A298" s="5"/>
      <c r="Y298" s="5"/>
      <c r="AJ298"/>
      <c r="AV298"/>
      <c r="BB298" s="5"/>
    </row>
    <row r="299" spans="1:54" x14ac:dyDescent="0.2">
      <c r="A299" s="5"/>
      <c r="Y299" s="5"/>
      <c r="AJ299"/>
      <c r="AV299"/>
      <c r="BB299" s="5"/>
    </row>
    <row r="300" spans="1:54" x14ac:dyDescent="0.2">
      <c r="A300" s="5"/>
      <c r="Y300" s="5"/>
      <c r="AJ300"/>
      <c r="AV300"/>
      <c r="BB300" s="5"/>
    </row>
    <row r="301" spans="1:54" x14ac:dyDescent="0.2">
      <c r="A301" s="5"/>
      <c r="Y301" s="5"/>
      <c r="AJ301"/>
      <c r="AV301"/>
      <c r="BB301" s="5"/>
    </row>
    <row r="302" spans="1:54" x14ac:dyDescent="0.2">
      <c r="A302" s="5"/>
      <c r="Y302" s="5"/>
      <c r="AJ302"/>
      <c r="AV302"/>
      <c r="BB302" s="5"/>
    </row>
    <row r="303" spans="1:54" x14ac:dyDescent="0.2">
      <c r="A303" s="5"/>
      <c r="Y303" s="5"/>
      <c r="AJ303"/>
      <c r="AV303"/>
      <c r="BB303" s="5"/>
    </row>
    <row r="304" spans="1:54" x14ac:dyDescent="0.2">
      <c r="A304" s="5"/>
      <c r="Y304" s="5"/>
      <c r="AJ304"/>
      <c r="AV304"/>
      <c r="BB304" s="5"/>
    </row>
    <row r="305" spans="1:54" x14ac:dyDescent="0.2">
      <c r="A305" s="5"/>
      <c r="Y305" s="5"/>
      <c r="AJ305"/>
      <c r="AV305"/>
      <c r="BB305" s="5"/>
    </row>
    <row r="306" spans="1:54" x14ac:dyDescent="0.2">
      <c r="A306" s="5"/>
      <c r="Y306" s="5"/>
      <c r="AJ306"/>
      <c r="AV306"/>
      <c r="BB306" s="5"/>
    </row>
    <row r="307" spans="1:54" x14ac:dyDescent="0.2">
      <c r="A307" s="5"/>
      <c r="Y307" s="5"/>
      <c r="AJ307"/>
      <c r="AV307"/>
      <c r="BB307" s="5"/>
    </row>
    <row r="308" spans="1:54" x14ac:dyDescent="0.2">
      <c r="A308" s="5"/>
      <c r="Y308" s="5"/>
      <c r="AJ308"/>
      <c r="AV308"/>
      <c r="BB308" s="5"/>
    </row>
    <row r="309" spans="1:54" x14ac:dyDescent="0.2">
      <c r="A309" s="5"/>
      <c r="Y309" s="5"/>
      <c r="AJ309"/>
      <c r="AV309"/>
      <c r="BB309" s="5"/>
    </row>
    <row r="310" spans="1:54" x14ac:dyDescent="0.2">
      <c r="A310" s="5"/>
      <c r="Y310" s="5"/>
      <c r="AJ310"/>
      <c r="AV310"/>
      <c r="BB310" s="5"/>
    </row>
    <row r="311" spans="1:54" x14ac:dyDescent="0.2">
      <c r="A311" s="5"/>
      <c r="Y311" s="5"/>
      <c r="AJ311"/>
      <c r="AV311"/>
      <c r="BB311" s="5"/>
    </row>
    <row r="312" spans="1:54" x14ac:dyDescent="0.2">
      <c r="A312" s="5"/>
      <c r="Y312" s="5"/>
      <c r="AJ312"/>
      <c r="AV312"/>
      <c r="BB312" s="5"/>
    </row>
    <row r="313" spans="1:54" x14ac:dyDescent="0.2">
      <c r="A313" s="5"/>
      <c r="Y313" s="5"/>
      <c r="AJ313"/>
      <c r="AV313"/>
      <c r="BB313" s="5"/>
    </row>
    <row r="314" spans="1:54" x14ac:dyDescent="0.2">
      <c r="A314" s="5"/>
      <c r="Y314" s="5"/>
      <c r="AJ314"/>
      <c r="AV314"/>
      <c r="BB314" s="5"/>
    </row>
    <row r="315" spans="1:54" x14ac:dyDescent="0.2">
      <c r="A315" s="5"/>
      <c r="Y315" s="5"/>
      <c r="AJ315"/>
      <c r="AV315"/>
      <c r="BB315" s="5"/>
    </row>
    <row r="316" spans="1:54" x14ac:dyDescent="0.2">
      <c r="A316" s="5"/>
      <c r="Y316" s="5"/>
      <c r="AJ316"/>
      <c r="AV316"/>
      <c r="BB316" s="5"/>
    </row>
    <row r="317" spans="1:54" x14ac:dyDescent="0.2">
      <c r="A317" s="5"/>
      <c r="Y317" s="5"/>
      <c r="AJ317"/>
      <c r="AV317"/>
      <c r="BB317" s="5"/>
    </row>
    <row r="318" spans="1:54" x14ac:dyDescent="0.2">
      <c r="A318" s="5"/>
      <c r="Y318" s="5"/>
      <c r="AJ318"/>
      <c r="AV318"/>
      <c r="BB318" s="5"/>
    </row>
    <row r="319" spans="1:54" x14ac:dyDescent="0.2">
      <c r="A319" s="5"/>
      <c r="Y319" s="5"/>
      <c r="AJ319"/>
      <c r="AV319"/>
      <c r="BB319" s="5"/>
    </row>
    <row r="320" spans="1:54" x14ac:dyDescent="0.2">
      <c r="A320" s="5"/>
      <c r="Y320" s="5"/>
      <c r="AJ320"/>
      <c r="AV320"/>
      <c r="BB320" s="5"/>
    </row>
    <row r="321" spans="1:54" x14ac:dyDescent="0.2">
      <c r="A321" s="5"/>
      <c r="Y321" s="5"/>
      <c r="AJ321"/>
      <c r="AV321"/>
      <c r="BB321" s="5"/>
    </row>
    <row r="322" spans="1:54" x14ac:dyDescent="0.2">
      <c r="A322" s="5"/>
      <c r="Y322" s="5"/>
      <c r="AJ322"/>
      <c r="AV322"/>
      <c r="BB322" s="5"/>
    </row>
    <row r="323" spans="1:54" x14ac:dyDescent="0.2">
      <c r="A323" s="5"/>
      <c r="Y323" s="5"/>
      <c r="AJ323"/>
      <c r="AV323"/>
      <c r="BB323" s="5"/>
    </row>
    <row r="324" spans="1:54" x14ac:dyDescent="0.2">
      <c r="A324" s="5"/>
      <c r="Y324" s="5"/>
      <c r="AJ324"/>
      <c r="AV324"/>
      <c r="BB324" s="5"/>
    </row>
    <row r="325" spans="1:54" x14ac:dyDescent="0.2">
      <c r="A325" s="5"/>
      <c r="Y325" s="5"/>
      <c r="AJ325"/>
      <c r="AV325"/>
      <c r="BB325" s="5"/>
    </row>
    <row r="326" spans="1:54" x14ac:dyDescent="0.2">
      <c r="A326" s="5"/>
      <c r="Y326" s="5"/>
      <c r="AJ326"/>
      <c r="AV326"/>
      <c r="BB326" s="5"/>
    </row>
    <row r="327" spans="1:54" x14ac:dyDescent="0.2">
      <c r="A327" s="5"/>
      <c r="Y327" s="5"/>
      <c r="AJ327"/>
      <c r="AV327"/>
      <c r="BB327" s="5"/>
    </row>
    <row r="328" spans="1:54" x14ac:dyDescent="0.2">
      <c r="A328" s="5"/>
      <c r="Y328" s="5"/>
      <c r="AJ328"/>
      <c r="AV328"/>
      <c r="BB328" s="5"/>
    </row>
    <row r="329" spans="1:54" x14ac:dyDescent="0.2">
      <c r="A329" s="5"/>
      <c r="Y329" s="5"/>
      <c r="AJ329"/>
      <c r="AV329"/>
      <c r="BB329" s="5"/>
    </row>
    <row r="330" spans="1:54" x14ac:dyDescent="0.2">
      <c r="A330" s="5"/>
      <c r="Y330" s="5"/>
      <c r="AJ330"/>
      <c r="AV330"/>
      <c r="BB330" s="5"/>
    </row>
    <row r="331" spans="1:54" x14ac:dyDescent="0.2">
      <c r="A331" s="5"/>
      <c r="Y331" s="5"/>
      <c r="AJ331"/>
      <c r="AV331"/>
      <c r="BB331" s="5"/>
    </row>
    <row r="332" spans="1:54" x14ac:dyDescent="0.2">
      <c r="A332" s="5"/>
      <c r="Y332" s="5"/>
      <c r="AJ332"/>
      <c r="AV332"/>
      <c r="BB332" s="5"/>
    </row>
    <row r="333" spans="1:54" x14ac:dyDescent="0.2">
      <c r="A333" s="5"/>
      <c r="Y333" s="5"/>
      <c r="AJ333"/>
      <c r="AV333"/>
      <c r="BB333" s="5"/>
    </row>
    <row r="334" spans="1:54" x14ac:dyDescent="0.2">
      <c r="A334" s="5"/>
      <c r="Y334" s="5"/>
      <c r="AJ334"/>
      <c r="AV334"/>
      <c r="BB334" s="5"/>
    </row>
    <row r="335" spans="1:54" x14ac:dyDescent="0.2">
      <c r="A335" s="5"/>
      <c r="Y335" s="5"/>
      <c r="AJ335"/>
      <c r="AV335"/>
      <c r="BB335" s="5"/>
    </row>
    <row r="336" spans="1:54" x14ac:dyDescent="0.2">
      <c r="A336" s="5"/>
      <c r="Y336" s="5"/>
      <c r="AJ336"/>
      <c r="AV336"/>
      <c r="BB336" s="5"/>
    </row>
    <row r="337" spans="1:54" x14ac:dyDescent="0.2">
      <c r="A337" s="5"/>
      <c r="Y337" s="5"/>
      <c r="AJ337"/>
      <c r="AV337"/>
      <c r="BB337" s="5"/>
    </row>
    <row r="338" spans="1:54" x14ac:dyDescent="0.2">
      <c r="A338" s="5"/>
      <c r="Y338" s="5"/>
      <c r="AJ338"/>
      <c r="AV338"/>
      <c r="BB338" s="5"/>
    </row>
    <row r="339" spans="1:54" x14ac:dyDescent="0.2">
      <c r="A339" s="5"/>
      <c r="Y339" s="5"/>
      <c r="AJ339"/>
      <c r="AV339"/>
      <c r="BB339" s="5"/>
    </row>
    <row r="340" spans="1:54" x14ac:dyDescent="0.2">
      <c r="A340" s="5"/>
      <c r="Y340" s="5"/>
      <c r="AJ340"/>
      <c r="AV340"/>
      <c r="BB340" s="5"/>
    </row>
    <row r="341" spans="1:54" x14ac:dyDescent="0.2">
      <c r="A341" s="5"/>
      <c r="Y341" s="5"/>
      <c r="AJ341"/>
      <c r="AV341"/>
      <c r="BB341" s="5"/>
    </row>
    <row r="342" spans="1:54" x14ac:dyDescent="0.2">
      <c r="A342" s="5"/>
      <c r="Y342" s="5"/>
      <c r="AJ342"/>
      <c r="AV342"/>
      <c r="BB342" s="5"/>
    </row>
    <row r="343" spans="1:54" x14ac:dyDescent="0.2">
      <c r="A343" s="5"/>
      <c r="Y343" s="5"/>
      <c r="AJ343"/>
      <c r="AV343"/>
      <c r="BB343" s="5"/>
    </row>
    <row r="344" spans="1:54" x14ac:dyDescent="0.2">
      <c r="A344" s="5"/>
      <c r="Y344" s="5"/>
      <c r="AJ344"/>
      <c r="AV344"/>
      <c r="BB344" s="5"/>
    </row>
    <row r="345" spans="1:54" x14ac:dyDescent="0.2">
      <c r="A345" s="5"/>
      <c r="Y345" s="5"/>
      <c r="AJ345"/>
      <c r="AV345"/>
      <c r="BB345" s="5"/>
    </row>
    <row r="346" spans="1:54" x14ac:dyDescent="0.2">
      <c r="A346" s="5"/>
      <c r="Y346" s="5"/>
      <c r="AJ346"/>
      <c r="AV346"/>
      <c r="BB346" s="5"/>
    </row>
    <row r="347" spans="1:54" x14ac:dyDescent="0.2">
      <c r="A347" s="5"/>
      <c r="Y347" s="5"/>
      <c r="AJ347"/>
      <c r="AV347"/>
      <c r="BB347" s="5"/>
    </row>
    <row r="348" spans="1:54" x14ac:dyDescent="0.2">
      <c r="A348" s="5"/>
      <c r="Y348" s="5"/>
      <c r="AJ348"/>
      <c r="AV348"/>
      <c r="BB348" s="5"/>
    </row>
    <row r="349" spans="1:54" x14ac:dyDescent="0.2">
      <c r="A349" s="5"/>
      <c r="Y349" s="5"/>
      <c r="AJ349"/>
      <c r="AV349"/>
      <c r="BB349" s="5"/>
    </row>
    <row r="350" spans="1:54" x14ac:dyDescent="0.2">
      <c r="A350" s="5"/>
      <c r="Y350" s="5"/>
      <c r="AJ350"/>
      <c r="AV350"/>
      <c r="BB350" s="5"/>
    </row>
    <row r="351" spans="1:54" x14ac:dyDescent="0.2">
      <c r="A351" s="5"/>
      <c r="Y351" s="5"/>
      <c r="AJ351"/>
      <c r="AV351"/>
      <c r="BB351" s="5"/>
    </row>
    <row r="352" spans="1:54" x14ac:dyDescent="0.2">
      <c r="A352" s="5"/>
      <c r="Y352" s="5"/>
      <c r="AJ352"/>
      <c r="AV352"/>
      <c r="BB352" s="5"/>
    </row>
    <row r="353" spans="1:54" x14ac:dyDescent="0.2">
      <c r="A353" s="5"/>
      <c r="Y353" s="5"/>
      <c r="AJ353"/>
      <c r="AV353"/>
      <c r="BB353" s="5"/>
    </row>
    <row r="354" spans="1:54" x14ac:dyDescent="0.2">
      <c r="A354" s="5"/>
      <c r="Y354" s="5"/>
      <c r="AJ354"/>
      <c r="AV354"/>
      <c r="BB354" s="5"/>
    </row>
    <row r="355" spans="1:54" x14ac:dyDescent="0.2">
      <c r="A355" s="5"/>
      <c r="Y355" s="5"/>
      <c r="AJ355"/>
      <c r="AV355"/>
      <c r="BB355" s="5"/>
    </row>
    <row r="356" spans="1:54" x14ac:dyDescent="0.2">
      <c r="A356" s="5"/>
      <c r="Y356" s="5"/>
      <c r="AJ356"/>
      <c r="AV356"/>
      <c r="BB356" s="5"/>
    </row>
    <row r="357" spans="1:54" x14ac:dyDescent="0.2">
      <c r="A357" s="5"/>
      <c r="Y357" s="5"/>
      <c r="AJ357"/>
      <c r="AV357"/>
      <c r="BB357" s="5"/>
    </row>
    <row r="358" spans="1:54" x14ac:dyDescent="0.2">
      <c r="A358" s="5"/>
      <c r="Y358" s="5"/>
      <c r="AJ358"/>
      <c r="AV358"/>
      <c r="BB358" s="5"/>
    </row>
    <row r="359" spans="1:54" x14ac:dyDescent="0.2">
      <c r="A359" s="5"/>
      <c r="Y359" s="5"/>
      <c r="AJ359"/>
      <c r="AV359"/>
      <c r="BB359" s="5"/>
    </row>
    <row r="360" spans="1:54" x14ac:dyDescent="0.2">
      <c r="A360" s="5"/>
      <c r="Y360" s="5"/>
      <c r="AJ360"/>
      <c r="AV360"/>
      <c r="BB360" s="5"/>
    </row>
    <row r="361" spans="1:54" x14ac:dyDescent="0.2">
      <c r="A361" s="5"/>
      <c r="Y361" s="5"/>
      <c r="AJ361"/>
      <c r="AV361"/>
      <c r="BB361" s="5"/>
    </row>
    <row r="362" spans="1:54" x14ac:dyDescent="0.2">
      <c r="A362" s="5"/>
      <c r="Y362" s="5"/>
      <c r="AJ362"/>
      <c r="AV362"/>
      <c r="BB362" s="5"/>
    </row>
    <row r="363" spans="1:54" x14ac:dyDescent="0.2">
      <c r="A363" s="5"/>
      <c r="Y363" s="5"/>
      <c r="AJ363"/>
      <c r="AV363"/>
      <c r="BB363" s="5"/>
    </row>
    <row r="364" spans="1:54" x14ac:dyDescent="0.2">
      <c r="A364" s="5"/>
      <c r="Y364" s="5"/>
      <c r="AJ364"/>
      <c r="AV364"/>
      <c r="BB364" s="5"/>
    </row>
    <row r="365" spans="1:54" x14ac:dyDescent="0.2">
      <c r="A365" s="5"/>
      <c r="Y365" s="5"/>
      <c r="AJ365"/>
      <c r="AV365"/>
      <c r="BB365" s="5"/>
    </row>
    <row r="366" spans="1:54" x14ac:dyDescent="0.2">
      <c r="A366" s="5"/>
      <c r="Y366" s="5"/>
      <c r="AJ366"/>
      <c r="AV366"/>
      <c r="BB366" s="5"/>
    </row>
    <row r="367" spans="1:54" x14ac:dyDescent="0.2">
      <c r="A367" s="5"/>
      <c r="Y367" s="5"/>
      <c r="AJ367"/>
      <c r="AV367"/>
      <c r="BB367" s="5"/>
    </row>
    <row r="368" spans="1:54" x14ac:dyDescent="0.2">
      <c r="A368" s="5"/>
      <c r="Y368" s="5"/>
      <c r="AJ368"/>
      <c r="AV368"/>
      <c r="BB368" s="5"/>
    </row>
    <row r="369" spans="1:54" x14ac:dyDescent="0.2">
      <c r="A369" s="5"/>
      <c r="Y369" s="5"/>
      <c r="AJ369"/>
      <c r="AV369"/>
      <c r="BB369" s="5"/>
    </row>
    <row r="370" spans="1:54" x14ac:dyDescent="0.2">
      <c r="A370" s="5"/>
      <c r="Y370" s="5"/>
      <c r="AJ370"/>
      <c r="AV370"/>
      <c r="BB370" s="5"/>
    </row>
    <row r="371" spans="1:54" x14ac:dyDescent="0.2">
      <c r="A371" s="5"/>
      <c r="Y371" s="5"/>
      <c r="AJ371"/>
      <c r="AV371"/>
      <c r="BB371" s="5"/>
    </row>
    <row r="372" spans="1:54" x14ac:dyDescent="0.2">
      <c r="A372" s="5"/>
      <c r="Y372" s="5"/>
      <c r="AJ372"/>
      <c r="AV372"/>
      <c r="BB372" s="5"/>
    </row>
    <row r="373" spans="1:54" x14ac:dyDescent="0.2">
      <c r="A373" s="5"/>
      <c r="Y373" s="5"/>
      <c r="AJ373"/>
      <c r="AV373"/>
      <c r="BB373" s="5"/>
    </row>
    <row r="374" spans="1:54" x14ac:dyDescent="0.2">
      <c r="A374" s="5"/>
      <c r="Y374" s="5"/>
      <c r="AJ374"/>
      <c r="AV374"/>
      <c r="BB374" s="5"/>
    </row>
    <row r="375" spans="1:54" x14ac:dyDescent="0.2">
      <c r="A375" s="5"/>
      <c r="Y375" s="5"/>
      <c r="AJ375"/>
      <c r="AV375"/>
      <c r="BB375" s="5"/>
    </row>
    <row r="376" spans="1:54" x14ac:dyDescent="0.2">
      <c r="A376" s="5"/>
      <c r="Y376" s="5"/>
      <c r="AJ376"/>
      <c r="AV376"/>
      <c r="BB376" s="5"/>
    </row>
    <row r="377" spans="1:54" x14ac:dyDescent="0.2">
      <c r="A377" s="5"/>
      <c r="Y377" s="5"/>
      <c r="AJ377"/>
      <c r="AV377"/>
      <c r="BB377" s="5"/>
    </row>
    <row r="378" spans="1:54" x14ac:dyDescent="0.2">
      <c r="A378" s="5"/>
      <c r="Y378" s="5"/>
      <c r="AJ378"/>
      <c r="AV378"/>
      <c r="BB378" s="5"/>
    </row>
    <row r="379" spans="1:54" x14ac:dyDescent="0.2">
      <c r="A379" s="5"/>
      <c r="Y379" s="5"/>
      <c r="AJ379"/>
      <c r="AV379"/>
      <c r="BB379" s="5"/>
    </row>
    <row r="380" spans="1:54" x14ac:dyDescent="0.2">
      <c r="A380" s="5"/>
      <c r="Y380" s="5"/>
      <c r="AJ380"/>
      <c r="AV380"/>
      <c r="BB380" s="5"/>
    </row>
    <row r="381" spans="1:54" x14ac:dyDescent="0.2">
      <c r="A381" s="5"/>
      <c r="Y381" s="5"/>
      <c r="AJ381"/>
      <c r="AV381"/>
      <c r="BB381" s="5"/>
    </row>
    <row r="382" spans="1:54" x14ac:dyDescent="0.2">
      <c r="A382" s="5"/>
      <c r="Y382" s="5"/>
      <c r="AJ382"/>
      <c r="AV382"/>
      <c r="BB382" s="5"/>
    </row>
    <row r="383" spans="1:54" x14ac:dyDescent="0.2">
      <c r="A383" s="5"/>
      <c r="Y383" s="5"/>
      <c r="AJ383"/>
      <c r="AV383"/>
      <c r="BB383" s="5"/>
    </row>
    <row r="384" spans="1:54" x14ac:dyDescent="0.2">
      <c r="A384" s="5"/>
      <c r="Y384" s="5"/>
      <c r="AJ384"/>
      <c r="AV384"/>
      <c r="BB384" s="5"/>
    </row>
    <row r="385" spans="1:54" x14ac:dyDescent="0.2">
      <c r="A385" s="5"/>
      <c r="Y385" s="5"/>
      <c r="AJ385"/>
      <c r="AV385"/>
      <c r="BB385" s="5"/>
    </row>
    <row r="386" spans="1:54" x14ac:dyDescent="0.2">
      <c r="A386" s="5"/>
      <c r="Y386" s="5"/>
      <c r="AJ386"/>
      <c r="AV386"/>
      <c r="BB386" s="5"/>
    </row>
    <row r="387" spans="1:54" x14ac:dyDescent="0.2">
      <c r="A387" s="5"/>
      <c r="Y387" s="5"/>
      <c r="AJ387"/>
      <c r="AV387"/>
      <c r="BB387" s="5"/>
    </row>
    <row r="388" spans="1:54" x14ac:dyDescent="0.2">
      <c r="A388" s="5"/>
      <c r="Y388" s="5"/>
      <c r="AJ388"/>
      <c r="AV388"/>
      <c r="BB388" s="5"/>
    </row>
    <row r="389" spans="1:54" x14ac:dyDescent="0.2">
      <c r="A389" s="5"/>
      <c r="Y389" s="5"/>
      <c r="AJ389"/>
      <c r="AV389"/>
      <c r="BB389" s="5"/>
    </row>
    <row r="390" spans="1:54" x14ac:dyDescent="0.2">
      <c r="A390" s="5"/>
      <c r="Y390" s="5"/>
      <c r="AJ390"/>
      <c r="AV390"/>
      <c r="BB390" s="5"/>
    </row>
    <row r="391" spans="1:54" x14ac:dyDescent="0.2">
      <c r="A391" s="5"/>
      <c r="Y391" s="5"/>
      <c r="AJ391"/>
      <c r="AV391"/>
      <c r="BB391" s="5"/>
    </row>
    <row r="392" spans="1:54" x14ac:dyDescent="0.2">
      <c r="A392" s="5"/>
      <c r="Y392" s="5"/>
      <c r="AJ392"/>
      <c r="AV392"/>
      <c r="BB392" s="5"/>
    </row>
    <row r="393" spans="1:54" x14ac:dyDescent="0.2">
      <c r="A393" s="5"/>
      <c r="Y393" s="5"/>
      <c r="AJ393"/>
      <c r="AV393"/>
      <c r="BB393" s="5"/>
    </row>
    <row r="394" spans="1:54" x14ac:dyDescent="0.2">
      <c r="A394" s="5"/>
      <c r="Y394" s="5"/>
      <c r="AJ394"/>
      <c r="AV394"/>
      <c r="BB394" s="5"/>
    </row>
    <row r="395" spans="1:54" x14ac:dyDescent="0.2">
      <c r="A395" s="5"/>
      <c r="Y395" s="5"/>
      <c r="AJ395"/>
      <c r="AV395"/>
      <c r="BB395" s="5"/>
    </row>
    <row r="396" spans="1:54" x14ac:dyDescent="0.2">
      <c r="A396" s="5"/>
      <c r="Y396" s="5"/>
      <c r="AJ396"/>
      <c r="AV396"/>
      <c r="BB396" s="5"/>
    </row>
    <row r="397" spans="1:54" x14ac:dyDescent="0.2">
      <c r="A397" s="5"/>
      <c r="Y397" s="5"/>
      <c r="AJ397"/>
      <c r="AV397"/>
      <c r="BB397" s="5"/>
    </row>
    <row r="398" spans="1:54" x14ac:dyDescent="0.2">
      <c r="A398" s="5"/>
      <c r="Y398" s="5"/>
      <c r="AJ398"/>
      <c r="AV398"/>
      <c r="BB398" s="5"/>
    </row>
    <row r="399" spans="1:54" x14ac:dyDescent="0.2">
      <c r="A399" s="5"/>
      <c r="Y399" s="5"/>
      <c r="AJ399"/>
      <c r="AV399"/>
      <c r="BB399" s="5"/>
    </row>
    <row r="400" spans="1:54" x14ac:dyDescent="0.2">
      <c r="A400" s="5"/>
      <c r="Y400" s="5"/>
      <c r="AJ400"/>
      <c r="AV400"/>
      <c r="BB400" s="5"/>
    </row>
    <row r="401" spans="1:54" x14ac:dyDescent="0.2">
      <c r="A401" s="5"/>
      <c r="Y401" s="5"/>
      <c r="AJ401"/>
      <c r="AV401"/>
      <c r="BB401" s="5"/>
    </row>
    <row r="402" spans="1:54" x14ac:dyDescent="0.2">
      <c r="A402" s="5"/>
      <c r="Y402" s="5"/>
      <c r="AJ402"/>
      <c r="AV402"/>
      <c r="BB402" s="5"/>
    </row>
    <row r="403" spans="1:54" x14ac:dyDescent="0.2">
      <c r="A403" s="5"/>
      <c r="Y403" s="5"/>
      <c r="AJ403"/>
      <c r="AV403"/>
      <c r="BB403" s="5"/>
    </row>
    <row r="404" spans="1:54" x14ac:dyDescent="0.2">
      <c r="A404" s="5"/>
      <c r="Y404" s="5"/>
      <c r="AJ404"/>
      <c r="AV404"/>
      <c r="BB404" s="5"/>
    </row>
    <row r="405" spans="1:54" x14ac:dyDescent="0.2">
      <c r="A405" s="5"/>
      <c r="Y405" s="5"/>
      <c r="AJ405"/>
      <c r="AV405"/>
      <c r="BB405" s="5"/>
    </row>
    <row r="406" spans="1:54" x14ac:dyDescent="0.2">
      <c r="A406" s="5"/>
      <c r="Y406" s="5"/>
      <c r="AJ406"/>
      <c r="AV406"/>
      <c r="BB406" s="5"/>
    </row>
    <row r="407" spans="1:54" x14ac:dyDescent="0.2">
      <c r="A407" s="5"/>
      <c r="Y407" s="5"/>
      <c r="AJ407"/>
      <c r="AV407"/>
      <c r="BB407" s="5"/>
    </row>
    <row r="408" spans="1:54" x14ac:dyDescent="0.2">
      <c r="A408" s="5"/>
      <c r="Y408" s="5"/>
      <c r="AJ408"/>
      <c r="AV408"/>
      <c r="BB408" s="5"/>
    </row>
    <row r="409" spans="1:54" x14ac:dyDescent="0.2">
      <c r="A409" s="5"/>
      <c r="Y409" s="5"/>
      <c r="AJ409"/>
      <c r="AV409"/>
      <c r="BB409" s="5"/>
    </row>
    <row r="410" spans="1:54" x14ac:dyDescent="0.2">
      <c r="A410" s="5"/>
      <c r="Y410" s="5"/>
      <c r="AJ410"/>
      <c r="AV410"/>
      <c r="BB410" s="5"/>
    </row>
    <row r="411" spans="1:54" x14ac:dyDescent="0.2">
      <c r="A411" s="5"/>
      <c r="Y411" s="5"/>
      <c r="AJ411"/>
      <c r="AV411"/>
      <c r="BB411" s="5"/>
    </row>
    <row r="412" spans="1:54" x14ac:dyDescent="0.2">
      <c r="A412" s="5"/>
      <c r="Y412" s="5"/>
      <c r="AJ412"/>
      <c r="AV412"/>
      <c r="BB412" s="5"/>
    </row>
    <row r="413" spans="1:54" x14ac:dyDescent="0.2">
      <c r="A413" s="5"/>
      <c r="Y413" s="5"/>
      <c r="AJ413"/>
      <c r="AV413"/>
      <c r="BB413" s="5"/>
    </row>
    <row r="414" spans="1:54" x14ac:dyDescent="0.2">
      <c r="A414" s="5"/>
      <c r="Y414" s="5"/>
      <c r="AJ414"/>
      <c r="AV414"/>
      <c r="BB414" s="5"/>
    </row>
    <row r="415" spans="1:54" x14ac:dyDescent="0.2">
      <c r="A415" s="5"/>
      <c r="Y415" s="5"/>
      <c r="AJ415"/>
      <c r="AV415"/>
      <c r="BB415" s="5"/>
    </row>
    <row r="416" spans="1:54" x14ac:dyDescent="0.2">
      <c r="A416" s="5"/>
      <c r="Y416" s="5"/>
      <c r="AJ416"/>
      <c r="AV416"/>
      <c r="BB416" s="5"/>
    </row>
    <row r="417" spans="1:54" x14ac:dyDescent="0.2">
      <c r="A417" s="5"/>
      <c r="Y417" s="5"/>
      <c r="AJ417"/>
      <c r="AV417"/>
      <c r="BB417" s="5"/>
    </row>
    <row r="418" spans="1:54" x14ac:dyDescent="0.2">
      <c r="A418" s="5"/>
      <c r="Y418" s="5"/>
      <c r="AJ418"/>
      <c r="AV418"/>
      <c r="BB418" s="5"/>
    </row>
    <row r="419" spans="1:54" x14ac:dyDescent="0.2">
      <c r="A419" s="5"/>
      <c r="Y419" s="5"/>
      <c r="AJ419"/>
      <c r="AV419"/>
      <c r="BB419" s="5"/>
    </row>
    <row r="420" spans="1:54" x14ac:dyDescent="0.2">
      <c r="A420" s="5"/>
      <c r="Y420" s="5"/>
      <c r="AJ420"/>
      <c r="AV420"/>
      <c r="BB420" s="5"/>
    </row>
    <row r="421" spans="1:54" x14ac:dyDescent="0.2">
      <c r="A421" s="5"/>
      <c r="Y421" s="5"/>
      <c r="AJ421"/>
      <c r="AV421"/>
      <c r="BB421" s="5"/>
    </row>
    <row r="422" spans="1:54" x14ac:dyDescent="0.2">
      <c r="A422" s="5"/>
      <c r="Y422" s="5"/>
      <c r="AJ422"/>
      <c r="AV422"/>
      <c r="BB422" s="5"/>
    </row>
    <row r="423" spans="1:54" x14ac:dyDescent="0.2">
      <c r="A423" s="5"/>
      <c r="Y423" s="5"/>
      <c r="AJ423"/>
      <c r="AV423"/>
      <c r="BB423" s="5"/>
    </row>
    <row r="424" spans="1:54" x14ac:dyDescent="0.2">
      <c r="A424" s="5"/>
      <c r="Y424" s="5"/>
      <c r="AJ424"/>
      <c r="AV424"/>
      <c r="BB424" s="5"/>
    </row>
    <row r="425" spans="1:54" x14ac:dyDescent="0.2">
      <c r="A425" s="5"/>
      <c r="Y425" s="5"/>
      <c r="AJ425"/>
      <c r="AV425"/>
      <c r="BB425" s="5"/>
    </row>
    <row r="426" spans="1:54" x14ac:dyDescent="0.2">
      <c r="A426" s="5"/>
      <c r="Y426" s="5"/>
      <c r="AJ426"/>
      <c r="AV426"/>
      <c r="BB426" s="5"/>
    </row>
    <row r="427" spans="1:54" x14ac:dyDescent="0.2">
      <c r="A427" s="5"/>
      <c r="Y427" s="5"/>
      <c r="AJ427"/>
      <c r="AV427"/>
      <c r="BB427" s="5"/>
    </row>
    <row r="428" spans="1:54" x14ac:dyDescent="0.2">
      <c r="A428" s="5"/>
      <c r="Y428" s="5"/>
      <c r="AJ428"/>
      <c r="AV428"/>
      <c r="BB428" s="5"/>
    </row>
    <row r="429" spans="1:54" x14ac:dyDescent="0.2">
      <c r="A429" s="5"/>
      <c r="Y429" s="5"/>
      <c r="AJ429"/>
      <c r="AV429"/>
      <c r="BB429" s="5"/>
    </row>
    <row r="430" spans="1:54" x14ac:dyDescent="0.2">
      <c r="A430" s="5"/>
      <c r="Y430" s="5"/>
      <c r="AJ430"/>
      <c r="AV430"/>
      <c r="BB430" s="5"/>
    </row>
    <row r="431" spans="1:54" x14ac:dyDescent="0.2">
      <c r="A431" s="5"/>
      <c r="Y431" s="5"/>
      <c r="AJ431"/>
      <c r="AV431"/>
      <c r="BB431" s="5"/>
    </row>
    <row r="432" spans="1:54" x14ac:dyDescent="0.2">
      <c r="A432" s="5"/>
      <c r="Y432" s="5"/>
      <c r="AJ432"/>
      <c r="AV432"/>
      <c r="BB432" s="5"/>
    </row>
    <row r="433" spans="1:54" x14ac:dyDescent="0.2">
      <c r="A433" s="5"/>
      <c r="Y433" s="5"/>
      <c r="AJ433"/>
      <c r="AV433"/>
      <c r="BB433" s="5"/>
    </row>
    <row r="434" spans="1:54" x14ac:dyDescent="0.2">
      <c r="A434" s="5"/>
      <c r="Y434" s="5"/>
      <c r="AJ434"/>
      <c r="AV434"/>
      <c r="BB434" s="5"/>
    </row>
    <row r="435" spans="1:54" x14ac:dyDescent="0.2">
      <c r="A435" s="5"/>
      <c r="Y435" s="5"/>
      <c r="AJ435"/>
      <c r="AV435"/>
      <c r="BB435" s="5"/>
    </row>
    <row r="436" spans="1:54" x14ac:dyDescent="0.2">
      <c r="A436" s="5"/>
      <c r="Y436" s="5"/>
      <c r="AJ436"/>
      <c r="AV436"/>
      <c r="BB436" s="5"/>
    </row>
    <row r="437" spans="1:54" x14ac:dyDescent="0.2">
      <c r="A437" s="5"/>
      <c r="Y437" s="5"/>
      <c r="AJ437"/>
      <c r="AV437"/>
      <c r="BB437" s="5"/>
    </row>
    <row r="438" spans="1:54" x14ac:dyDescent="0.2">
      <c r="A438" s="5"/>
      <c r="Y438" s="5"/>
      <c r="AJ438"/>
      <c r="AV438"/>
      <c r="BB438" s="5"/>
    </row>
    <row r="439" spans="1:54" x14ac:dyDescent="0.2">
      <c r="A439" s="5"/>
      <c r="Y439" s="5"/>
      <c r="AJ439"/>
      <c r="AV439"/>
      <c r="BB439" s="5"/>
    </row>
    <row r="440" spans="1:54" x14ac:dyDescent="0.2">
      <c r="A440" s="5"/>
      <c r="Y440" s="5"/>
      <c r="AJ440"/>
      <c r="AV440"/>
      <c r="BB440" s="5"/>
    </row>
    <row r="441" spans="1:54" x14ac:dyDescent="0.2">
      <c r="A441" s="5"/>
      <c r="Y441" s="5"/>
      <c r="AJ441"/>
      <c r="AV441"/>
      <c r="BB441" s="5"/>
    </row>
    <row r="442" spans="1:54" x14ac:dyDescent="0.2">
      <c r="A442" s="5"/>
      <c r="Y442" s="5"/>
      <c r="AJ442"/>
      <c r="AV442"/>
      <c r="BB442" s="5"/>
    </row>
    <row r="443" spans="1:54" x14ac:dyDescent="0.2">
      <c r="A443" s="5"/>
      <c r="Y443" s="5"/>
      <c r="AJ443"/>
      <c r="AV443"/>
      <c r="BB443" s="5"/>
    </row>
    <row r="444" spans="1:54" x14ac:dyDescent="0.2">
      <c r="A444" s="5"/>
      <c r="Y444" s="5"/>
      <c r="AJ444"/>
      <c r="AV444"/>
      <c r="BB444" s="5"/>
    </row>
    <row r="445" spans="1:54" x14ac:dyDescent="0.2">
      <c r="A445" s="5"/>
      <c r="Y445" s="5"/>
      <c r="AJ445"/>
      <c r="AV445"/>
      <c r="BB445" s="5"/>
    </row>
    <row r="446" spans="1:54" x14ac:dyDescent="0.2">
      <c r="A446" s="5"/>
      <c r="Y446" s="5"/>
      <c r="AJ446"/>
      <c r="AV446"/>
      <c r="BB446" s="5"/>
    </row>
    <row r="447" spans="1:54" x14ac:dyDescent="0.2">
      <c r="A447" s="5"/>
      <c r="Y447" s="5"/>
      <c r="AJ447"/>
      <c r="AV447"/>
      <c r="BB447" s="5"/>
    </row>
    <row r="448" spans="1:54" x14ac:dyDescent="0.2">
      <c r="A448" s="5"/>
      <c r="Y448" s="5"/>
      <c r="AJ448"/>
      <c r="AV448"/>
      <c r="BB448" s="5"/>
    </row>
    <row r="449" spans="1:54" x14ac:dyDescent="0.2">
      <c r="A449" s="5"/>
      <c r="Y449" s="5"/>
      <c r="AJ449"/>
      <c r="AV449"/>
      <c r="BB449" s="5"/>
    </row>
    <row r="450" spans="1:54" x14ac:dyDescent="0.2">
      <c r="A450" s="5"/>
      <c r="Y450" s="5"/>
      <c r="AJ450"/>
      <c r="AV450"/>
      <c r="BB450" s="5"/>
    </row>
    <row r="451" spans="1:54" x14ac:dyDescent="0.2">
      <c r="A451" s="5"/>
      <c r="Y451" s="5"/>
      <c r="AJ451"/>
      <c r="AV451"/>
      <c r="BB451" s="5"/>
    </row>
    <row r="452" spans="1:54" x14ac:dyDescent="0.2">
      <c r="A452" s="5"/>
      <c r="Y452" s="5"/>
      <c r="AJ452"/>
      <c r="AV452"/>
      <c r="BB452" s="5"/>
    </row>
    <row r="453" spans="1:54" x14ac:dyDescent="0.2">
      <c r="A453" s="5"/>
      <c r="Y453" s="5"/>
      <c r="AJ453"/>
      <c r="AV453"/>
      <c r="BB453" s="5"/>
    </row>
    <row r="454" spans="1:54" x14ac:dyDescent="0.2">
      <c r="A454" s="5"/>
      <c r="Y454" s="5"/>
      <c r="AJ454"/>
      <c r="AV454"/>
      <c r="BB454" s="5"/>
    </row>
    <row r="455" spans="1:54" x14ac:dyDescent="0.2">
      <c r="A455" s="5"/>
      <c r="Y455" s="5"/>
      <c r="AJ455"/>
      <c r="AV455"/>
      <c r="BB455" s="5"/>
    </row>
    <row r="456" spans="1:54" x14ac:dyDescent="0.2">
      <c r="A456" s="5"/>
      <c r="Y456" s="5"/>
      <c r="AJ456"/>
      <c r="AV456"/>
      <c r="BB456" s="5"/>
    </row>
    <row r="457" spans="1:54" x14ac:dyDescent="0.2">
      <c r="A457" s="5"/>
      <c r="Y457" s="5"/>
      <c r="AJ457"/>
      <c r="AV457"/>
      <c r="BB457" s="5"/>
    </row>
    <row r="458" spans="1:54" x14ac:dyDescent="0.2">
      <c r="A458" s="5"/>
      <c r="Y458" s="5"/>
      <c r="AJ458"/>
      <c r="AV458"/>
      <c r="BB458" s="5"/>
    </row>
    <row r="459" spans="1:54" x14ac:dyDescent="0.2">
      <c r="A459" s="5"/>
      <c r="Y459" s="5"/>
      <c r="AJ459"/>
      <c r="AV459"/>
      <c r="BB459" s="5"/>
    </row>
    <row r="460" spans="1:54" x14ac:dyDescent="0.2">
      <c r="A460" s="5"/>
      <c r="Y460" s="5"/>
      <c r="AJ460"/>
      <c r="AV460"/>
      <c r="BB460" s="5"/>
    </row>
    <row r="461" spans="1:54" x14ac:dyDescent="0.2">
      <c r="A461" s="5"/>
      <c r="Y461" s="5"/>
      <c r="AJ461"/>
      <c r="AV461"/>
      <c r="BB461" s="5"/>
    </row>
    <row r="462" spans="1:54" x14ac:dyDescent="0.2">
      <c r="A462" s="5"/>
      <c r="Y462" s="5"/>
      <c r="AJ462"/>
      <c r="AV462"/>
      <c r="BB462" s="5"/>
    </row>
    <row r="463" spans="1:54" x14ac:dyDescent="0.2">
      <c r="A463" s="5"/>
      <c r="Y463" s="5"/>
      <c r="AJ463"/>
      <c r="AV463"/>
      <c r="BB463" s="5"/>
    </row>
    <row r="464" spans="1:54" x14ac:dyDescent="0.2">
      <c r="A464" s="5"/>
      <c r="Y464" s="5"/>
      <c r="AJ464"/>
      <c r="AV464"/>
      <c r="BB464" s="5"/>
    </row>
    <row r="465" spans="1:54" x14ac:dyDescent="0.2">
      <c r="A465" s="5"/>
      <c r="Y465" s="5"/>
      <c r="AJ465"/>
      <c r="AV465"/>
      <c r="BB465" s="5"/>
    </row>
    <row r="466" spans="1:54" x14ac:dyDescent="0.2">
      <c r="A466" s="5"/>
      <c r="Y466" s="5"/>
      <c r="AJ466"/>
      <c r="AV466"/>
      <c r="BB466" s="5"/>
    </row>
    <row r="467" spans="1:54" x14ac:dyDescent="0.2">
      <c r="A467" s="5"/>
      <c r="Y467" s="5"/>
      <c r="AJ467"/>
      <c r="AV467"/>
      <c r="BB467" s="5"/>
    </row>
    <row r="468" spans="1:54" x14ac:dyDescent="0.2">
      <c r="A468" s="5"/>
      <c r="Y468" s="5"/>
      <c r="AJ468"/>
      <c r="AV468"/>
      <c r="BB468" s="5"/>
    </row>
    <row r="469" spans="1:54" x14ac:dyDescent="0.2">
      <c r="A469" s="5"/>
      <c r="Y469" s="5"/>
      <c r="AJ469"/>
      <c r="AV469"/>
      <c r="BB469" s="5"/>
    </row>
    <row r="470" spans="1:54" x14ac:dyDescent="0.2">
      <c r="A470" s="5"/>
      <c r="Y470" s="5"/>
      <c r="AJ470"/>
      <c r="AV470"/>
      <c r="BB470" s="5"/>
    </row>
    <row r="471" spans="1:54" x14ac:dyDescent="0.2">
      <c r="A471" s="5"/>
      <c r="Y471" s="5"/>
      <c r="AJ471"/>
      <c r="AV471"/>
      <c r="BB471" s="5"/>
    </row>
    <row r="472" spans="1:54" x14ac:dyDescent="0.2">
      <c r="A472" s="5"/>
      <c r="Y472" s="5"/>
      <c r="AJ472"/>
      <c r="AV472"/>
      <c r="BB472" s="5"/>
    </row>
    <row r="473" spans="1:54" x14ac:dyDescent="0.2">
      <c r="A473" s="5"/>
      <c r="Y473" s="5"/>
      <c r="AJ473"/>
      <c r="AV473"/>
      <c r="BB473" s="5"/>
    </row>
    <row r="474" spans="1:54" x14ac:dyDescent="0.2">
      <c r="A474" s="5"/>
      <c r="Y474" s="5"/>
      <c r="AJ474"/>
      <c r="AV474"/>
      <c r="BB474" s="5"/>
    </row>
    <row r="475" spans="1:54" x14ac:dyDescent="0.2">
      <c r="A475" s="5"/>
      <c r="Y475" s="5"/>
      <c r="AJ475"/>
      <c r="AV475"/>
      <c r="BB475" s="5"/>
    </row>
    <row r="476" spans="1:54" x14ac:dyDescent="0.2">
      <c r="A476" s="5"/>
      <c r="Y476" s="5"/>
      <c r="AJ476"/>
      <c r="AV476"/>
      <c r="BB476" s="5"/>
    </row>
    <row r="477" spans="1:54" x14ac:dyDescent="0.2">
      <c r="A477" s="5"/>
      <c r="Y477" s="5"/>
      <c r="AJ477"/>
      <c r="AV477"/>
      <c r="BB477" s="5"/>
    </row>
    <row r="478" spans="1:54" x14ac:dyDescent="0.2">
      <c r="A478" s="5"/>
      <c r="Y478" s="5"/>
      <c r="AJ478"/>
      <c r="AV478"/>
      <c r="BB478" s="5"/>
    </row>
    <row r="479" spans="1:54" x14ac:dyDescent="0.2">
      <c r="A479" s="5"/>
      <c r="Y479" s="5"/>
      <c r="AJ479"/>
      <c r="AV479"/>
      <c r="BB479" s="5"/>
    </row>
    <row r="480" spans="1:54" x14ac:dyDescent="0.2">
      <c r="A480" s="5"/>
      <c r="Y480" s="5"/>
      <c r="AJ480"/>
      <c r="AV480"/>
      <c r="BB480" s="5"/>
    </row>
    <row r="481" spans="1:54" x14ac:dyDescent="0.2">
      <c r="A481" s="5"/>
      <c r="Y481" s="5"/>
      <c r="AJ481"/>
      <c r="AV481"/>
      <c r="BB481" s="5"/>
    </row>
    <row r="482" spans="1:54" x14ac:dyDescent="0.2">
      <c r="A482" s="5"/>
      <c r="Y482" s="5"/>
      <c r="AJ482"/>
      <c r="AV482"/>
      <c r="BB482" s="5"/>
    </row>
    <row r="483" spans="1:54" x14ac:dyDescent="0.2">
      <c r="A483" s="5"/>
      <c r="Y483" s="5"/>
      <c r="AJ483"/>
      <c r="AV483"/>
      <c r="BB483" s="5"/>
    </row>
    <row r="484" spans="1:54" x14ac:dyDescent="0.2">
      <c r="A484" s="5"/>
      <c r="Y484" s="5"/>
      <c r="AJ484"/>
      <c r="AV484"/>
      <c r="BB484" s="5"/>
    </row>
    <row r="485" spans="1:54" x14ac:dyDescent="0.2">
      <c r="A485" s="5"/>
      <c r="Y485" s="5"/>
      <c r="AJ485"/>
      <c r="AV485"/>
      <c r="BB485" s="5"/>
    </row>
    <row r="486" spans="1:54" x14ac:dyDescent="0.2">
      <c r="A486" s="5"/>
      <c r="Y486" s="5"/>
      <c r="AJ486"/>
      <c r="AV486"/>
      <c r="BB486" s="5"/>
    </row>
    <row r="487" spans="1:54" x14ac:dyDescent="0.2">
      <c r="A487" s="5"/>
      <c r="Y487" s="5"/>
      <c r="AJ487"/>
      <c r="AV487"/>
      <c r="BB487" s="5"/>
    </row>
    <row r="488" spans="1:54" x14ac:dyDescent="0.2">
      <c r="A488" s="5"/>
      <c r="Y488" s="5"/>
      <c r="AJ488"/>
      <c r="AV488"/>
      <c r="BB488" s="5"/>
    </row>
    <row r="489" spans="1:54" x14ac:dyDescent="0.2">
      <c r="A489" s="5"/>
      <c r="Y489" s="5"/>
      <c r="AJ489"/>
      <c r="AV489"/>
      <c r="BB489" s="5"/>
    </row>
    <row r="490" spans="1:54" x14ac:dyDescent="0.2">
      <c r="A490" s="5"/>
      <c r="Y490" s="5"/>
      <c r="AJ490"/>
      <c r="AV490"/>
      <c r="BB490" s="5"/>
    </row>
    <row r="491" spans="1:54" x14ac:dyDescent="0.2">
      <c r="A491" s="5"/>
      <c r="Y491" s="5"/>
      <c r="AJ491"/>
      <c r="AV491"/>
      <c r="BB491" s="5"/>
    </row>
    <row r="492" spans="1:54" x14ac:dyDescent="0.2">
      <c r="A492" s="5"/>
      <c r="Y492" s="5"/>
      <c r="AJ492"/>
      <c r="AV492"/>
      <c r="BB492" s="5"/>
    </row>
    <row r="493" spans="1:54" x14ac:dyDescent="0.2">
      <c r="A493" s="5"/>
      <c r="Y493" s="5"/>
      <c r="AJ493"/>
      <c r="AV493"/>
      <c r="BB493" s="5"/>
    </row>
    <row r="494" spans="1:54" x14ac:dyDescent="0.2">
      <c r="A494" s="5"/>
      <c r="Y494" s="5"/>
      <c r="AJ494"/>
      <c r="AV494"/>
      <c r="BB494" s="5"/>
    </row>
    <row r="495" spans="1:54" x14ac:dyDescent="0.2">
      <c r="A495" s="5"/>
      <c r="Y495" s="5"/>
      <c r="AJ495"/>
      <c r="AV495"/>
      <c r="BB495" s="5"/>
    </row>
    <row r="496" spans="1:54" x14ac:dyDescent="0.2">
      <c r="A496" s="5"/>
      <c r="Y496" s="5"/>
      <c r="AJ496"/>
      <c r="AV496"/>
      <c r="BB496" s="5"/>
    </row>
    <row r="497" spans="1:54" x14ac:dyDescent="0.2">
      <c r="A497" s="5"/>
      <c r="Y497" s="5"/>
      <c r="AJ497"/>
      <c r="AV497"/>
      <c r="BB497" s="5"/>
    </row>
    <row r="498" spans="1:54" x14ac:dyDescent="0.2">
      <c r="A498" s="5"/>
      <c r="Y498" s="5"/>
      <c r="AJ498"/>
      <c r="AV498"/>
      <c r="BB498" s="5"/>
    </row>
    <row r="499" spans="1:54" x14ac:dyDescent="0.2">
      <c r="A499" s="5"/>
      <c r="Y499" s="5"/>
      <c r="AJ499"/>
      <c r="AV499"/>
      <c r="BB499" s="5"/>
    </row>
    <row r="500" spans="1:54" x14ac:dyDescent="0.2">
      <c r="A500" s="5"/>
      <c r="Y500" s="5"/>
      <c r="AJ500"/>
      <c r="AV500"/>
      <c r="BB500" s="5"/>
    </row>
    <row r="501" spans="1:54" x14ac:dyDescent="0.2">
      <c r="A501" s="5"/>
      <c r="Y501" s="5"/>
      <c r="AJ501"/>
      <c r="AV501"/>
      <c r="BB501" s="5"/>
    </row>
    <row r="502" spans="1:54" x14ac:dyDescent="0.2">
      <c r="A502" s="5"/>
      <c r="Y502" s="5"/>
      <c r="AJ502"/>
      <c r="AV502"/>
      <c r="BB502" s="5"/>
    </row>
    <row r="503" spans="1:54" x14ac:dyDescent="0.2">
      <c r="A503" s="5"/>
      <c r="Y503" s="5"/>
      <c r="AJ503"/>
      <c r="AV503"/>
      <c r="BB503" s="5"/>
    </row>
    <row r="504" spans="1:54" x14ac:dyDescent="0.2">
      <c r="A504" s="5"/>
      <c r="Y504" s="5"/>
      <c r="AJ504"/>
      <c r="AV504"/>
      <c r="BB504" s="5"/>
    </row>
    <row r="505" spans="1:54" x14ac:dyDescent="0.2">
      <c r="A505" s="5"/>
      <c r="Y505" s="5"/>
      <c r="AJ505"/>
      <c r="AV505"/>
      <c r="BB505" s="5"/>
    </row>
    <row r="506" spans="1:54" x14ac:dyDescent="0.2">
      <c r="A506" s="5"/>
      <c r="Y506" s="5"/>
      <c r="AJ506"/>
      <c r="AV506"/>
      <c r="BB506" s="5"/>
    </row>
    <row r="507" spans="1:54" x14ac:dyDescent="0.2">
      <c r="A507" s="5"/>
      <c r="Y507" s="5"/>
      <c r="AJ507"/>
      <c r="AV507"/>
      <c r="BB507" s="5"/>
    </row>
    <row r="508" spans="1:54" x14ac:dyDescent="0.2">
      <c r="A508" s="5"/>
      <c r="Y508" s="5"/>
      <c r="AJ508"/>
      <c r="AV508"/>
      <c r="BB508" s="5"/>
    </row>
    <row r="509" spans="1:54" x14ac:dyDescent="0.2">
      <c r="A509" s="5"/>
      <c r="Y509" s="5"/>
      <c r="AJ509"/>
      <c r="AV509"/>
      <c r="BB509" s="5"/>
    </row>
    <row r="510" spans="1:54" x14ac:dyDescent="0.2">
      <c r="A510" s="5"/>
      <c r="Y510" s="5"/>
      <c r="AJ510"/>
      <c r="AV510"/>
      <c r="BB510" s="5"/>
    </row>
    <row r="511" spans="1:54" x14ac:dyDescent="0.2">
      <c r="A511" s="5"/>
      <c r="Y511" s="5"/>
      <c r="AJ511"/>
      <c r="AV511"/>
      <c r="BB511" s="5"/>
    </row>
    <row r="512" spans="1:54" x14ac:dyDescent="0.2">
      <c r="A512" s="5"/>
      <c r="Y512" s="5"/>
      <c r="AJ512"/>
      <c r="AV512"/>
      <c r="BB512" s="5"/>
    </row>
    <row r="513" spans="1:54" x14ac:dyDescent="0.2">
      <c r="A513" s="5"/>
      <c r="Y513" s="5"/>
      <c r="AJ513"/>
      <c r="AV513"/>
      <c r="BB513" s="5"/>
    </row>
    <row r="514" spans="1:54" x14ac:dyDescent="0.2">
      <c r="A514" s="5"/>
      <c r="Y514" s="5"/>
      <c r="AJ514"/>
      <c r="AV514"/>
      <c r="BB514" s="5"/>
    </row>
    <row r="515" spans="1:54" x14ac:dyDescent="0.2">
      <c r="A515" s="5"/>
      <c r="Y515" s="5"/>
      <c r="AJ515"/>
      <c r="AV515"/>
      <c r="BB515" s="5"/>
    </row>
    <row r="516" spans="1:54" x14ac:dyDescent="0.2">
      <c r="A516" s="5"/>
      <c r="Y516" s="5"/>
      <c r="AJ516"/>
      <c r="AV516"/>
      <c r="BB516" s="5"/>
    </row>
    <row r="517" spans="1:54" x14ac:dyDescent="0.2">
      <c r="A517" s="5"/>
      <c r="Y517" s="5"/>
      <c r="AJ517"/>
      <c r="AV517"/>
      <c r="BB517" s="5"/>
    </row>
    <row r="518" spans="1:54" x14ac:dyDescent="0.2">
      <c r="A518" s="5"/>
      <c r="Y518" s="5"/>
      <c r="AJ518"/>
      <c r="AV518"/>
      <c r="BB518" s="5"/>
    </row>
    <row r="519" spans="1:54" x14ac:dyDescent="0.2">
      <c r="A519" s="5"/>
      <c r="Y519" s="5"/>
      <c r="AJ519"/>
      <c r="AV519"/>
      <c r="BB519" s="5"/>
    </row>
    <row r="520" spans="1:54" x14ac:dyDescent="0.2">
      <c r="A520" s="5"/>
      <c r="Y520" s="5"/>
      <c r="AJ520"/>
      <c r="AV520"/>
      <c r="BB520" s="5"/>
    </row>
    <row r="521" spans="1:54" x14ac:dyDescent="0.2">
      <c r="A521" s="5"/>
      <c r="Y521" s="5"/>
      <c r="AJ521"/>
      <c r="AV521"/>
      <c r="BB521" s="5"/>
    </row>
    <row r="522" spans="1:54" x14ac:dyDescent="0.2">
      <c r="A522" s="5"/>
      <c r="Y522" s="5"/>
      <c r="AJ522"/>
      <c r="AV522"/>
      <c r="BB522" s="5"/>
    </row>
    <row r="523" spans="1:54" x14ac:dyDescent="0.2">
      <c r="A523" s="5"/>
      <c r="Y523" s="5"/>
      <c r="AJ523"/>
      <c r="AV523"/>
      <c r="BB523" s="5"/>
    </row>
    <row r="524" spans="1:54" x14ac:dyDescent="0.2">
      <c r="A524" s="5"/>
      <c r="Y524" s="5"/>
      <c r="AJ524"/>
      <c r="AV524"/>
      <c r="BB524" s="5"/>
    </row>
    <row r="525" spans="1:54" x14ac:dyDescent="0.2">
      <c r="A525" s="5"/>
      <c r="Y525" s="5"/>
      <c r="AJ525"/>
      <c r="AV525"/>
      <c r="BB525" s="5"/>
    </row>
    <row r="526" spans="1:54" x14ac:dyDescent="0.2">
      <c r="A526" s="5"/>
      <c r="Y526" s="5"/>
      <c r="AJ526"/>
      <c r="AV526"/>
      <c r="BB526" s="5"/>
    </row>
    <row r="527" spans="1:54" x14ac:dyDescent="0.2">
      <c r="A527" s="5"/>
      <c r="Y527" s="5"/>
      <c r="AJ527"/>
      <c r="AV527"/>
      <c r="BB527" s="5"/>
    </row>
    <row r="528" spans="1:54" x14ac:dyDescent="0.2">
      <c r="A528" s="5"/>
      <c r="Y528" s="5"/>
      <c r="AJ528"/>
      <c r="AV528"/>
      <c r="BB528" s="5"/>
    </row>
    <row r="529" spans="1:54" x14ac:dyDescent="0.2">
      <c r="A529" s="5"/>
      <c r="Y529" s="5"/>
      <c r="AJ529"/>
      <c r="AV529"/>
      <c r="BB529" s="5"/>
    </row>
    <row r="530" spans="1:54" x14ac:dyDescent="0.2">
      <c r="A530" s="5"/>
      <c r="Y530" s="5"/>
      <c r="AJ530"/>
      <c r="AV530"/>
      <c r="BB530" s="5"/>
    </row>
    <row r="531" spans="1:54" x14ac:dyDescent="0.2">
      <c r="A531" s="5"/>
      <c r="Y531" s="5"/>
      <c r="AJ531"/>
      <c r="AV531"/>
      <c r="BB531" s="5"/>
    </row>
    <row r="532" spans="1:54" x14ac:dyDescent="0.2">
      <c r="A532" s="5"/>
      <c r="Y532" s="5"/>
      <c r="AJ532"/>
      <c r="AV532"/>
      <c r="BB532" s="5"/>
    </row>
    <row r="533" spans="1:54" x14ac:dyDescent="0.2">
      <c r="A533" s="5"/>
      <c r="Y533" s="5"/>
      <c r="AJ533"/>
      <c r="AV533"/>
      <c r="BB533" s="5"/>
    </row>
    <row r="534" spans="1:54" x14ac:dyDescent="0.2">
      <c r="A534" s="5"/>
      <c r="Y534" s="5"/>
      <c r="AJ534"/>
      <c r="AV534"/>
      <c r="BB534" s="5"/>
    </row>
    <row r="535" spans="1:54" x14ac:dyDescent="0.2">
      <c r="A535" s="5"/>
      <c r="Y535" s="5"/>
      <c r="AJ535"/>
      <c r="AV535"/>
      <c r="BB535" s="5"/>
    </row>
    <row r="536" spans="1:54" x14ac:dyDescent="0.2">
      <c r="A536" s="5"/>
      <c r="Y536" s="5"/>
      <c r="AJ536"/>
      <c r="AV536"/>
      <c r="BB536" s="5"/>
    </row>
    <row r="537" spans="1:54" x14ac:dyDescent="0.2">
      <c r="A537" s="5"/>
      <c r="Y537" s="5"/>
      <c r="AJ537"/>
      <c r="AV537"/>
      <c r="BB537" s="5"/>
    </row>
    <row r="538" spans="1:54" x14ac:dyDescent="0.2">
      <c r="A538" s="5"/>
      <c r="Y538" s="5"/>
      <c r="AJ538"/>
      <c r="AV538"/>
      <c r="BB538" s="5"/>
    </row>
    <row r="539" spans="1:54" x14ac:dyDescent="0.2">
      <c r="A539" s="5"/>
      <c r="Y539" s="5"/>
      <c r="AJ539"/>
      <c r="AV539"/>
      <c r="BB539" s="5"/>
    </row>
    <row r="540" spans="1:54" x14ac:dyDescent="0.2">
      <c r="A540" s="5"/>
      <c r="Y540" s="5"/>
      <c r="AJ540"/>
      <c r="AV540"/>
      <c r="BB540" s="5"/>
    </row>
    <row r="541" spans="1:54" x14ac:dyDescent="0.2">
      <c r="A541" s="5"/>
      <c r="Y541" s="5"/>
      <c r="AJ541"/>
      <c r="AV541"/>
      <c r="BB541" s="5"/>
    </row>
    <row r="542" spans="1:54" x14ac:dyDescent="0.2">
      <c r="A542" s="5"/>
      <c r="Y542" s="5"/>
      <c r="AJ542"/>
      <c r="AV542"/>
      <c r="BB542" s="5"/>
    </row>
    <row r="543" spans="1:54" x14ac:dyDescent="0.2">
      <c r="A543" s="5"/>
      <c r="Y543" s="5"/>
      <c r="AJ543"/>
      <c r="AV543"/>
      <c r="BB543" s="5"/>
    </row>
    <row r="544" spans="1:54" x14ac:dyDescent="0.2">
      <c r="A544" s="5"/>
      <c r="Y544" s="5"/>
      <c r="AJ544"/>
      <c r="AV544"/>
      <c r="BB544" s="5"/>
    </row>
    <row r="545" spans="1:54" x14ac:dyDescent="0.2">
      <c r="A545" s="5"/>
      <c r="Y545" s="5"/>
      <c r="AJ545"/>
      <c r="AV545"/>
      <c r="BB545" s="5"/>
    </row>
    <row r="546" spans="1:54" x14ac:dyDescent="0.2">
      <c r="A546" s="5"/>
      <c r="Y546" s="5"/>
      <c r="AJ546"/>
      <c r="AV546"/>
      <c r="BB546" s="5"/>
    </row>
    <row r="547" spans="1:54" x14ac:dyDescent="0.2">
      <c r="A547" s="5"/>
      <c r="Y547" s="5"/>
      <c r="AJ547"/>
      <c r="AV547"/>
      <c r="BB547" s="5"/>
    </row>
    <row r="548" spans="1:54" x14ac:dyDescent="0.2">
      <c r="A548" s="5"/>
      <c r="Y548" s="5"/>
      <c r="AJ548"/>
      <c r="AV548"/>
      <c r="BB548" s="5"/>
    </row>
    <row r="549" spans="1:54" x14ac:dyDescent="0.2">
      <c r="A549" s="5"/>
      <c r="Y549" s="5"/>
      <c r="AJ549"/>
      <c r="AV549"/>
      <c r="BB549" s="5"/>
    </row>
    <row r="550" spans="1:54" x14ac:dyDescent="0.2">
      <c r="A550" s="5"/>
      <c r="Y550" s="5"/>
      <c r="AJ550"/>
      <c r="AV550"/>
      <c r="BB550" s="5"/>
    </row>
    <row r="551" spans="1:54" x14ac:dyDescent="0.2">
      <c r="A551" s="5"/>
      <c r="Y551" s="5"/>
      <c r="AJ551"/>
      <c r="AV551"/>
      <c r="BB551" s="5"/>
    </row>
    <row r="552" spans="1:54" x14ac:dyDescent="0.2">
      <c r="A552" s="5"/>
      <c r="Y552" s="5"/>
      <c r="AJ552"/>
      <c r="AV552"/>
      <c r="BB552" s="5"/>
    </row>
    <row r="553" spans="1:54" x14ac:dyDescent="0.2">
      <c r="A553" s="5"/>
      <c r="Y553" s="5"/>
      <c r="AJ553"/>
      <c r="AV553"/>
      <c r="BB553" s="5"/>
    </row>
    <row r="554" spans="1:54" x14ac:dyDescent="0.2">
      <c r="A554" s="5"/>
      <c r="Y554" s="5"/>
      <c r="AJ554"/>
      <c r="AV554"/>
      <c r="BB554" s="5"/>
    </row>
    <row r="555" spans="1:54" x14ac:dyDescent="0.2">
      <c r="A555" s="5"/>
      <c r="Y555" s="5"/>
      <c r="AJ555"/>
      <c r="AV555"/>
      <c r="BB555" s="5"/>
    </row>
    <row r="556" spans="1:54" x14ac:dyDescent="0.2">
      <c r="A556" s="5"/>
      <c r="Y556" s="5"/>
      <c r="AJ556"/>
      <c r="AV556"/>
      <c r="BB556" s="5"/>
    </row>
    <row r="557" spans="1:54" x14ac:dyDescent="0.2">
      <c r="A557" s="5"/>
      <c r="Y557" s="5"/>
      <c r="AJ557"/>
      <c r="AV557"/>
      <c r="BB557" s="5"/>
    </row>
    <row r="558" spans="1:54" x14ac:dyDescent="0.2">
      <c r="A558" s="5"/>
      <c r="Y558" s="5"/>
      <c r="AJ558"/>
      <c r="AV558"/>
      <c r="BB558" s="5"/>
    </row>
    <row r="559" spans="1:54" x14ac:dyDescent="0.2">
      <c r="A559" s="5"/>
      <c r="Y559" s="5"/>
      <c r="AJ559"/>
      <c r="AV559"/>
      <c r="BB559" s="5"/>
    </row>
    <row r="560" spans="1:54" x14ac:dyDescent="0.2">
      <c r="A560" s="5"/>
      <c r="Y560" s="5"/>
      <c r="AJ560"/>
      <c r="AV560"/>
      <c r="BB560" s="5"/>
    </row>
    <row r="561" spans="1:54" x14ac:dyDescent="0.2">
      <c r="A561" s="5"/>
      <c r="Y561" s="5"/>
      <c r="AJ561"/>
      <c r="AV561"/>
      <c r="BB561" s="5"/>
    </row>
    <row r="562" spans="1:54" x14ac:dyDescent="0.2">
      <c r="A562" s="5"/>
      <c r="Y562" s="5"/>
      <c r="AJ562"/>
      <c r="AV562"/>
      <c r="BB562" s="5"/>
    </row>
    <row r="563" spans="1:54" x14ac:dyDescent="0.2">
      <c r="A563" s="5"/>
      <c r="Y563" s="5"/>
      <c r="AJ563"/>
      <c r="AV563"/>
      <c r="BB563" s="5"/>
    </row>
    <row r="564" spans="1:54" x14ac:dyDescent="0.2">
      <c r="A564" s="5"/>
      <c r="Y564" s="5"/>
      <c r="AJ564"/>
      <c r="AV564"/>
      <c r="BB564" s="5"/>
    </row>
    <row r="565" spans="1:54" x14ac:dyDescent="0.2">
      <c r="A565" s="5"/>
      <c r="Y565" s="5"/>
      <c r="AJ565"/>
      <c r="AV565"/>
      <c r="BB565" s="5"/>
    </row>
    <row r="566" spans="1:54" x14ac:dyDescent="0.2">
      <c r="A566" s="5"/>
      <c r="Y566" s="5"/>
      <c r="AJ566"/>
      <c r="AV566"/>
      <c r="BB566" s="5"/>
    </row>
    <row r="567" spans="1:54" x14ac:dyDescent="0.2">
      <c r="A567" s="5"/>
      <c r="Y567" s="5"/>
      <c r="AJ567"/>
      <c r="AV567"/>
      <c r="BB567" s="5"/>
    </row>
    <row r="568" spans="1:54" x14ac:dyDescent="0.2">
      <c r="A568" s="5"/>
      <c r="Y568" s="5"/>
      <c r="AJ568"/>
      <c r="AV568"/>
      <c r="BB568" s="5"/>
    </row>
    <row r="569" spans="1:54" x14ac:dyDescent="0.2">
      <c r="A569" s="5"/>
      <c r="Y569" s="5"/>
      <c r="AJ569"/>
      <c r="AV569"/>
      <c r="BB569" s="5"/>
    </row>
    <row r="570" spans="1:54" x14ac:dyDescent="0.2">
      <c r="A570" s="5"/>
      <c r="Y570" s="5"/>
      <c r="AJ570"/>
      <c r="AV570"/>
      <c r="BB570" s="5"/>
    </row>
    <row r="571" spans="1:54" x14ac:dyDescent="0.2">
      <c r="A571" s="5"/>
      <c r="Y571" s="5"/>
      <c r="AJ571"/>
      <c r="AV571"/>
      <c r="BB571" s="5"/>
    </row>
    <row r="572" spans="1:54" x14ac:dyDescent="0.2">
      <c r="A572" s="5"/>
      <c r="Y572" s="5"/>
      <c r="AJ572"/>
      <c r="AV572"/>
      <c r="BB572" s="5"/>
    </row>
    <row r="573" spans="1:54" x14ac:dyDescent="0.2">
      <c r="A573" s="5"/>
      <c r="Y573" s="5"/>
      <c r="AJ573"/>
      <c r="AV573"/>
      <c r="BB573" s="5"/>
    </row>
    <row r="574" spans="1:54" x14ac:dyDescent="0.2">
      <c r="A574" s="5"/>
      <c r="Y574" s="5"/>
      <c r="AJ574"/>
      <c r="AV574"/>
      <c r="BB574" s="5"/>
    </row>
    <row r="575" spans="1:54" x14ac:dyDescent="0.2">
      <c r="A575" s="5"/>
      <c r="Y575" s="5"/>
      <c r="AJ575"/>
      <c r="AV575"/>
      <c r="BB575" s="5"/>
    </row>
    <row r="576" spans="1:54" x14ac:dyDescent="0.2">
      <c r="A576" s="5"/>
      <c r="Y576" s="5"/>
      <c r="AJ576"/>
      <c r="AV576"/>
      <c r="BB576" s="5"/>
    </row>
    <row r="577" spans="1:54" x14ac:dyDescent="0.2">
      <c r="A577" s="5"/>
      <c r="Y577" s="5"/>
      <c r="AJ577"/>
      <c r="AV577"/>
      <c r="BB577" s="5"/>
    </row>
    <row r="578" spans="1:54" x14ac:dyDescent="0.2">
      <c r="A578" s="5"/>
      <c r="Y578" s="5"/>
      <c r="AJ578"/>
      <c r="AV578"/>
      <c r="BB578" s="5"/>
    </row>
    <row r="579" spans="1:54" x14ac:dyDescent="0.2">
      <c r="A579" s="5"/>
      <c r="Y579" s="5"/>
      <c r="AJ579"/>
      <c r="AV579"/>
      <c r="BB579" s="5"/>
    </row>
    <row r="580" spans="1:54" x14ac:dyDescent="0.2">
      <c r="A580" s="5"/>
      <c r="Y580" s="5"/>
      <c r="AJ580"/>
      <c r="AV580"/>
      <c r="BB580" s="5"/>
    </row>
    <row r="581" spans="1:54" x14ac:dyDescent="0.2">
      <c r="A581" s="5"/>
      <c r="Y581" s="5"/>
      <c r="AJ581"/>
      <c r="AV581"/>
      <c r="BB581" s="5"/>
    </row>
    <row r="582" spans="1:54" x14ac:dyDescent="0.2">
      <c r="A582" s="5"/>
      <c r="Y582" s="5"/>
      <c r="AJ582"/>
      <c r="AV582"/>
      <c r="BB582" s="5"/>
    </row>
    <row r="583" spans="1:54" x14ac:dyDescent="0.2">
      <c r="A583" s="5"/>
      <c r="Y583" s="5"/>
      <c r="AJ583"/>
      <c r="AV583"/>
      <c r="BB583" s="5"/>
    </row>
    <row r="584" spans="1:54" x14ac:dyDescent="0.2">
      <c r="A584" s="5"/>
      <c r="Y584" s="5"/>
      <c r="AJ584"/>
      <c r="AV584"/>
      <c r="BB584" s="5"/>
    </row>
    <row r="585" spans="1:54" x14ac:dyDescent="0.2">
      <c r="A585" s="5"/>
      <c r="Y585" s="5"/>
      <c r="AJ585"/>
      <c r="AV585"/>
      <c r="BB585" s="5"/>
    </row>
    <row r="586" spans="1:54" x14ac:dyDescent="0.2">
      <c r="A586" s="5"/>
      <c r="Y586" s="5"/>
      <c r="AJ586"/>
      <c r="AV586"/>
      <c r="BB586" s="5"/>
    </row>
    <row r="587" spans="1:54" x14ac:dyDescent="0.2">
      <c r="A587" s="5"/>
      <c r="Y587" s="5"/>
      <c r="AJ587"/>
      <c r="AV587"/>
      <c r="BB587" s="5"/>
    </row>
    <row r="588" spans="1:54" x14ac:dyDescent="0.2">
      <c r="A588" s="5"/>
      <c r="Y588" s="5"/>
      <c r="AJ588"/>
      <c r="AV588"/>
      <c r="BB588" s="5"/>
    </row>
    <row r="589" spans="1:54" x14ac:dyDescent="0.2">
      <c r="A589" s="5"/>
      <c r="Y589" s="5"/>
      <c r="AJ589"/>
      <c r="AV589"/>
      <c r="BB589" s="5"/>
    </row>
    <row r="590" spans="1:54" x14ac:dyDescent="0.2">
      <c r="A590" s="5"/>
      <c r="Y590" s="5"/>
      <c r="AJ590"/>
      <c r="AV590"/>
      <c r="BB590" s="5"/>
    </row>
    <row r="591" spans="1:54" x14ac:dyDescent="0.2">
      <c r="A591" s="5"/>
      <c r="Y591" s="5"/>
      <c r="AJ591"/>
      <c r="AV591"/>
      <c r="BB591" s="5"/>
    </row>
    <row r="592" spans="1:54" x14ac:dyDescent="0.2">
      <c r="A592" s="5"/>
      <c r="Y592" s="5"/>
      <c r="AJ592"/>
      <c r="AV592"/>
      <c r="BB592" s="5"/>
    </row>
    <row r="593" spans="1:54" x14ac:dyDescent="0.2">
      <c r="A593" s="5"/>
      <c r="Y593" s="5"/>
      <c r="AJ593"/>
      <c r="AV593"/>
      <c r="BB593" s="5"/>
    </row>
    <row r="594" spans="1:54" x14ac:dyDescent="0.2">
      <c r="A594" s="5"/>
      <c r="Y594" s="5"/>
      <c r="AJ594"/>
      <c r="AV594"/>
      <c r="BB594" s="5"/>
    </row>
    <row r="595" spans="1:54" x14ac:dyDescent="0.2">
      <c r="A595" s="5"/>
      <c r="Y595" s="5"/>
      <c r="AJ595"/>
      <c r="AV595"/>
      <c r="BB595" s="5"/>
    </row>
    <row r="596" spans="1:54" x14ac:dyDescent="0.2">
      <c r="A596" s="5"/>
      <c r="Y596" s="5"/>
      <c r="AJ596"/>
      <c r="AV596"/>
      <c r="BB596" s="5"/>
    </row>
    <row r="597" spans="1:54" x14ac:dyDescent="0.2">
      <c r="A597" s="5"/>
      <c r="Y597" s="5"/>
      <c r="AJ597"/>
      <c r="AV597"/>
      <c r="BB597" s="5"/>
    </row>
    <row r="598" spans="1:54" x14ac:dyDescent="0.2">
      <c r="A598" s="5"/>
      <c r="Y598" s="5"/>
      <c r="AJ598"/>
      <c r="AV598"/>
      <c r="BB598" s="5"/>
    </row>
    <row r="599" spans="1:54" x14ac:dyDescent="0.2">
      <c r="A599" s="5"/>
      <c r="Y599" s="5"/>
      <c r="AJ599"/>
      <c r="AV599"/>
      <c r="BB599" s="5"/>
    </row>
    <row r="600" spans="1:54" x14ac:dyDescent="0.2">
      <c r="A600" s="5"/>
      <c r="Y600" s="5"/>
      <c r="AJ600"/>
      <c r="AV600"/>
      <c r="BB600" s="5"/>
    </row>
    <row r="601" spans="1:54" x14ac:dyDescent="0.2">
      <c r="A601" s="5"/>
      <c r="Y601" s="5"/>
      <c r="AJ601"/>
      <c r="AV601"/>
      <c r="BB601" s="5"/>
    </row>
    <row r="602" spans="1:54" x14ac:dyDescent="0.2">
      <c r="A602" s="5"/>
      <c r="Y602" s="5"/>
      <c r="AJ602"/>
      <c r="AV602"/>
      <c r="BB602" s="5"/>
    </row>
    <row r="603" spans="1:54" x14ac:dyDescent="0.2">
      <c r="A603" s="5"/>
      <c r="Y603" s="5"/>
      <c r="AJ603"/>
      <c r="AV603"/>
      <c r="BB603" s="5"/>
    </row>
    <row r="604" spans="1:54" x14ac:dyDescent="0.2">
      <c r="A604" s="5"/>
      <c r="Y604" s="5"/>
      <c r="AJ604"/>
      <c r="AV604"/>
      <c r="BB604" s="5"/>
    </row>
    <row r="605" spans="1:54" x14ac:dyDescent="0.2">
      <c r="A605" s="5"/>
      <c r="Y605" s="5"/>
      <c r="AJ605"/>
      <c r="AV605"/>
      <c r="BB605" s="5"/>
    </row>
    <row r="606" spans="1:54" x14ac:dyDescent="0.2">
      <c r="A606" s="5"/>
      <c r="Y606" s="5"/>
      <c r="AJ606"/>
      <c r="AV606"/>
      <c r="BB606" s="5"/>
    </row>
    <row r="607" spans="1:54" x14ac:dyDescent="0.2">
      <c r="A607" s="5"/>
      <c r="Y607" s="5"/>
      <c r="AJ607"/>
      <c r="AV607"/>
      <c r="BB607" s="5"/>
    </row>
    <row r="608" spans="1:54" x14ac:dyDescent="0.2">
      <c r="A608" s="5"/>
      <c r="Y608" s="5"/>
      <c r="AJ608"/>
      <c r="AV608"/>
      <c r="BB608" s="5"/>
    </row>
    <row r="609" spans="1:54" x14ac:dyDescent="0.2">
      <c r="A609" s="5"/>
      <c r="Y609" s="5"/>
      <c r="AJ609"/>
      <c r="AV609"/>
      <c r="BB609" s="5"/>
    </row>
    <row r="610" spans="1:54" x14ac:dyDescent="0.2">
      <c r="A610" s="5"/>
      <c r="Y610" s="5"/>
      <c r="AJ610"/>
      <c r="AV610"/>
      <c r="BB610" s="5"/>
    </row>
    <row r="611" spans="1:54" x14ac:dyDescent="0.2">
      <c r="A611" s="5"/>
      <c r="Y611" s="5"/>
      <c r="AJ611"/>
      <c r="AV611"/>
      <c r="BB611" s="5"/>
    </row>
    <row r="612" spans="1:54" x14ac:dyDescent="0.2">
      <c r="A612" s="5"/>
      <c r="Y612" s="5"/>
      <c r="AJ612"/>
      <c r="AV612"/>
      <c r="BB612" s="5"/>
    </row>
    <row r="613" spans="1:54" x14ac:dyDescent="0.2">
      <c r="A613" s="5"/>
      <c r="Y613" s="5"/>
      <c r="AJ613"/>
      <c r="AV613"/>
      <c r="BB613" s="5"/>
    </row>
    <row r="614" spans="1:54" x14ac:dyDescent="0.2">
      <c r="A614" s="5"/>
      <c r="Y614" s="5"/>
      <c r="AJ614"/>
      <c r="AV614"/>
      <c r="BB614" s="5"/>
    </row>
    <row r="615" spans="1:54" x14ac:dyDescent="0.2">
      <c r="A615" s="5"/>
      <c r="Y615" s="5"/>
      <c r="AJ615"/>
      <c r="AV615"/>
      <c r="BB615" s="5"/>
    </row>
    <row r="616" spans="1:54" x14ac:dyDescent="0.2">
      <c r="A616" s="5"/>
      <c r="Y616" s="5"/>
      <c r="AJ616"/>
      <c r="AV616"/>
      <c r="BB616" s="5"/>
    </row>
    <row r="617" spans="1:54" x14ac:dyDescent="0.2">
      <c r="A617" s="5"/>
      <c r="Y617" s="5"/>
      <c r="AJ617"/>
      <c r="AV617"/>
      <c r="BB617" s="5"/>
    </row>
    <row r="618" spans="1:54" x14ac:dyDescent="0.2">
      <c r="A618" s="5"/>
      <c r="Y618" s="5"/>
      <c r="AJ618"/>
      <c r="AV618"/>
      <c r="BB618" s="5"/>
    </row>
    <row r="619" spans="1:54" x14ac:dyDescent="0.2">
      <c r="A619" s="5"/>
      <c r="Y619" s="5"/>
      <c r="AJ619"/>
      <c r="AV619"/>
      <c r="BB619" s="5"/>
    </row>
    <row r="620" spans="1:54" x14ac:dyDescent="0.2">
      <c r="A620" s="5"/>
      <c r="Y620" s="5"/>
      <c r="AJ620"/>
      <c r="AV620"/>
      <c r="BB620" s="5"/>
    </row>
    <row r="621" spans="1:54" x14ac:dyDescent="0.2">
      <c r="A621" s="5"/>
      <c r="Y621" s="5"/>
      <c r="AJ621"/>
      <c r="AV621"/>
      <c r="BB621" s="5"/>
    </row>
    <row r="622" spans="1:54" x14ac:dyDescent="0.2">
      <c r="A622" s="5"/>
      <c r="Y622" s="5"/>
      <c r="AJ622"/>
      <c r="AV622"/>
      <c r="BB622" s="5"/>
    </row>
    <row r="623" spans="1:54" x14ac:dyDescent="0.2">
      <c r="A623" s="5"/>
      <c r="Y623" s="5"/>
      <c r="AJ623"/>
      <c r="AV623"/>
      <c r="BB623" s="5"/>
    </row>
    <row r="624" spans="1:54" x14ac:dyDescent="0.2">
      <c r="A624" s="5"/>
      <c r="Y624" s="5"/>
      <c r="AJ624"/>
      <c r="AV624"/>
      <c r="BB624" s="5"/>
    </row>
    <row r="625" spans="1:54" x14ac:dyDescent="0.2">
      <c r="A625" s="5"/>
      <c r="Y625" s="5"/>
      <c r="AJ625"/>
      <c r="AV625"/>
      <c r="BB625" s="5"/>
    </row>
    <row r="626" spans="1:54" x14ac:dyDescent="0.2">
      <c r="A626" s="5"/>
      <c r="Y626" s="5"/>
      <c r="AJ626"/>
      <c r="AV626"/>
      <c r="BB626" s="5"/>
    </row>
    <row r="627" spans="1:54" x14ac:dyDescent="0.2">
      <c r="A627" s="5"/>
      <c r="Y627" s="5"/>
      <c r="AJ627"/>
      <c r="AV627"/>
      <c r="BB627" s="5"/>
    </row>
    <row r="628" spans="1:54" x14ac:dyDescent="0.2">
      <c r="A628" s="5"/>
      <c r="Y628" s="5"/>
      <c r="AJ628"/>
      <c r="AV628"/>
      <c r="BB628" s="5"/>
    </row>
    <row r="629" spans="1:54" x14ac:dyDescent="0.2">
      <c r="A629" s="5"/>
      <c r="Y629" s="5"/>
      <c r="AJ629"/>
      <c r="AV629"/>
      <c r="BB629" s="5"/>
    </row>
    <row r="630" spans="1:54" x14ac:dyDescent="0.2">
      <c r="A630" s="5"/>
      <c r="Y630" s="5"/>
      <c r="AJ630"/>
      <c r="AV630"/>
      <c r="BB630" s="5"/>
    </row>
    <row r="631" spans="1:54" x14ac:dyDescent="0.2">
      <c r="A631" s="5"/>
      <c r="Y631" s="5"/>
      <c r="AJ631"/>
      <c r="AV631"/>
      <c r="BB631" s="5"/>
    </row>
    <row r="632" spans="1:54" x14ac:dyDescent="0.2">
      <c r="A632" s="5"/>
      <c r="Y632" s="5"/>
      <c r="AJ632"/>
      <c r="AV632"/>
      <c r="BB632" s="5"/>
    </row>
    <row r="633" spans="1:54" x14ac:dyDescent="0.2">
      <c r="A633" s="5"/>
      <c r="Y633" s="5"/>
      <c r="AJ633"/>
      <c r="AV633"/>
      <c r="BB633" s="5"/>
    </row>
    <row r="634" spans="1:54" x14ac:dyDescent="0.2">
      <c r="A634" s="5"/>
      <c r="Y634" s="5"/>
      <c r="AJ634"/>
      <c r="AV634"/>
      <c r="BB634" s="5"/>
    </row>
    <row r="635" spans="1:54" x14ac:dyDescent="0.2">
      <c r="A635" s="5"/>
      <c r="Y635" s="5"/>
      <c r="AJ635"/>
      <c r="AV635"/>
      <c r="BB635" s="5"/>
    </row>
    <row r="636" spans="1:54" x14ac:dyDescent="0.2">
      <c r="A636" s="5"/>
      <c r="Y636" s="5"/>
      <c r="AJ636"/>
      <c r="AV636"/>
      <c r="BB636" s="5"/>
    </row>
    <row r="637" spans="1:54" x14ac:dyDescent="0.2">
      <c r="A637" s="5"/>
      <c r="Y637" s="5"/>
      <c r="AJ637"/>
      <c r="AV637"/>
      <c r="BB637" s="5"/>
    </row>
    <row r="638" spans="1:54" x14ac:dyDescent="0.2">
      <c r="A638" s="5"/>
      <c r="Y638" s="5"/>
      <c r="AJ638"/>
      <c r="AV638"/>
      <c r="BB638" s="5"/>
    </row>
    <row r="639" spans="1:54" x14ac:dyDescent="0.2">
      <c r="A639" s="5"/>
      <c r="Y639" s="5"/>
      <c r="AJ639"/>
      <c r="AV639"/>
      <c r="BB639" s="5"/>
    </row>
    <row r="640" spans="1:54" x14ac:dyDescent="0.2">
      <c r="A640" s="5"/>
      <c r="Y640" s="5"/>
      <c r="AJ640"/>
      <c r="AV640"/>
      <c r="BB640" s="5"/>
    </row>
    <row r="641" spans="1:54" x14ac:dyDescent="0.2">
      <c r="A641" s="5"/>
      <c r="Y641" s="5"/>
      <c r="AJ641"/>
      <c r="AV641"/>
      <c r="BB641" s="5"/>
    </row>
    <row r="642" spans="1:54" x14ac:dyDescent="0.2">
      <c r="A642" s="5"/>
      <c r="Y642" s="5"/>
      <c r="AJ642"/>
      <c r="AV642"/>
      <c r="BB642" s="5"/>
    </row>
    <row r="643" spans="1:54" x14ac:dyDescent="0.2">
      <c r="A643" s="5"/>
      <c r="Y643" s="5"/>
      <c r="AJ643"/>
      <c r="AV643"/>
      <c r="BB643" s="5"/>
    </row>
    <row r="644" spans="1:54" x14ac:dyDescent="0.2">
      <c r="A644" s="5"/>
      <c r="Y644" s="5"/>
      <c r="AJ644"/>
      <c r="AV644"/>
      <c r="BB644" s="5"/>
    </row>
    <row r="645" spans="1:54" x14ac:dyDescent="0.2">
      <c r="A645" s="5"/>
      <c r="Y645" s="5"/>
      <c r="AJ645"/>
      <c r="AV645"/>
      <c r="BB645" s="5"/>
    </row>
    <row r="646" spans="1:54" x14ac:dyDescent="0.2">
      <c r="A646" s="5"/>
      <c r="Y646" s="5"/>
      <c r="AJ646"/>
      <c r="AV646"/>
      <c r="BB646" s="5"/>
    </row>
    <row r="647" spans="1:54" x14ac:dyDescent="0.2">
      <c r="A647" s="5"/>
      <c r="Y647" s="5"/>
      <c r="AJ647"/>
      <c r="AV647"/>
      <c r="BB647" s="5"/>
    </row>
    <row r="648" spans="1:54" x14ac:dyDescent="0.2">
      <c r="A648" s="5"/>
      <c r="Y648" s="5"/>
      <c r="AJ648"/>
      <c r="AV648"/>
      <c r="BB648" s="5"/>
    </row>
    <row r="649" spans="1:54" x14ac:dyDescent="0.2">
      <c r="A649" s="5"/>
      <c r="Y649" s="5"/>
      <c r="AJ649"/>
      <c r="AV649"/>
      <c r="BB649" s="5"/>
    </row>
    <row r="650" spans="1:54" x14ac:dyDescent="0.2">
      <c r="A650" s="5"/>
      <c r="Y650" s="5"/>
      <c r="AJ650"/>
      <c r="AV650"/>
      <c r="BB650" s="5"/>
    </row>
    <row r="651" spans="1:54" x14ac:dyDescent="0.2">
      <c r="A651" s="5"/>
      <c r="Y651" s="5"/>
      <c r="AJ651"/>
      <c r="AV651"/>
      <c r="BB651" s="5"/>
    </row>
    <row r="652" spans="1:54" x14ac:dyDescent="0.2">
      <c r="A652" s="5"/>
      <c r="Y652" s="5"/>
      <c r="AJ652"/>
      <c r="AV652"/>
      <c r="BB652" s="5"/>
    </row>
    <row r="653" spans="1:54" x14ac:dyDescent="0.2">
      <c r="A653" s="5"/>
      <c r="Y653" s="5"/>
      <c r="AJ653"/>
      <c r="AV653"/>
      <c r="BB653" s="5"/>
    </row>
    <row r="654" spans="1:54" x14ac:dyDescent="0.2">
      <c r="A654" s="5"/>
      <c r="Y654" s="5"/>
      <c r="AJ654"/>
      <c r="AV654"/>
      <c r="BB654" s="5"/>
    </row>
    <row r="655" spans="1:54" x14ac:dyDescent="0.2">
      <c r="A655" s="5"/>
      <c r="Y655" s="5"/>
      <c r="AJ655"/>
      <c r="AV655"/>
      <c r="BB655" s="5"/>
    </row>
    <row r="656" spans="1:54" x14ac:dyDescent="0.2">
      <c r="A656" s="5"/>
      <c r="Y656" s="5"/>
      <c r="AJ656"/>
      <c r="AV656"/>
      <c r="BB656" s="5"/>
    </row>
    <row r="657" spans="1:54" x14ac:dyDescent="0.2">
      <c r="A657" s="5"/>
      <c r="Y657" s="5"/>
      <c r="AJ657"/>
      <c r="AV657"/>
      <c r="BB657" s="5"/>
    </row>
    <row r="658" spans="1:54" x14ac:dyDescent="0.2">
      <c r="A658" s="5"/>
      <c r="Y658" s="5"/>
      <c r="AJ658"/>
      <c r="AV658"/>
      <c r="BB658" s="5"/>
    </row>
    <row r="659" spans="1:54" x14ac:dyDescent="0.2">
      <c r="A659" s="5"/>
      <c r="Y659" s="5"/>
      <c r="AJ659"/>
      <c r="AV659"/>
      <c r="BB659" s="5"/>
    </row>
    <row r="660" spans="1:54" x14ac:dyDescent="0.2">
      <c r="A660" s="5"/>
      <c r="Y660" s="5"/>
      <c r="AJ660"/>
      <c r="AV660"/>
      <c r="BB660" s="5"/>
    </row>
    <row r="661" spans="1:54" x14ac:dyDescent="0.2">
      <c r="A661" s="5"/>
      <c r="Y661" s="5"/>
      <c r="AJ661"/>
      <c r="AV661"/>
      <c r="BB661" s="5"/>
    </row>
    <row r="662" spans="1:54" x14ac:dyDescent="0.2">
      <c r="A662" s="5"/>
      <c r="Y662" s="5"/>
      <c r="AJ662"/>
      <c r="AV662"/>
      <c r="BB662" s="5"/>
    </row>
    <row r="663" spans="1:54" x14ac:dyDescent="0.2">
      <c r="A663" s="5"/>
      <c r="Y663" s="5"/>
      <c r="AJ663"/>
      <c r="AV663"/>
      <c r="BB663" s="5"/>
    </row>
    <row r="664" spans="1:54" x14ac:dyDescent="0.2">
      <c r="A664" s="5"/>
      <c r="Y664" s="5"/>
      <c r="AJ664"/>
      <c r="AV664"/>
      <c r="BB664" s="5"/>
    </row>
    <row r="665" spans="1:54" x14ac:dyDescent="0.2">
      <c r="A665" s="5"/>
      <c r="Y665" s="5"/>
      <c r="AJ665"/>
      <c r="AV665"/>
      <c r="BB665" s="5"/>
    </row>
    <row r="666" spans="1:54" x14ac:dyDescent="0.2">
      <c r="A666" s="5"/>
      <c r="Y666" s="5"/>
      <c r="AJ666"/>
      <c r="AV666"/>
      <c r="BB666" s="5"/>
    </row>
    <row r="667" spans="1:54" x14ac:dyDescent="0.2">
      <c r="A667" s="5"/>
      <c r="Y667" s="5"/>
      <c r="AJ667"/>
      <c r="AV667"/>
      <c r="BB667" s="5"/>
    </row>
    <row r="668" spans="1:54" x14ac:dyDescent="0.2">
      <c r="A668" s="5"/>
      <c r="Y668" s="5"/>
      <c r="AJ668"/>
      <c r="AV668"/>
      <c r="BB668" s="5"/>
    </row>
    <row r="669" spans="1:54" x14ac:dyDescent="0.2">
      <c r="A669" s="5"/>
      <c r="Y669" s="5"/>
      <c r="AJ669"/>
      <c r="AV669"/>
      <c r="BB669" s="5"/>
    </row>
    <row r="670" spans="1:54" x14ac:dyDescent="0.2">
      <c r="A670" s="5"/>
      <c r="Y670" s="5"/>
      <c r="AJ670"/>
      <c r="AV670"/>
      <c r="BB670" s="5"/>
    </row>
    <row r="671" spans="1:54" x14ac:dyDescent="0.2">
      <c r="A671" s="5"/>
      <c r="Y671" s="5"/>
      <c r="AJ671"/>
      <c r="AV671"/>
      <c r="BB671" s="5"/>
    </row>
    <row r="672" spans="1:54" x14ac:dyDescent="0.2">
      <c r="A672" s="5"/>
      <c r="Y672" s="5"/>
      <c r="AJ672"/>
      <c r="AV672"/>
      <c r="BB672" s="5"/>
    </row>
    <row r="673" spans="1:54" x14ac:dyDescent="0.2">
      <c r="A673" s="5"/>
      <c r="Y673" s="5"/>
      <c r="AJ673"/>
      <c r="AV673"/>
      <c r="BB673" s="5"/>
    </row>
    <row r="674" spans="1:54" x14ac:dyDescent="0.2">
      <c r="A674" s="5"/>
      <c r="Y674" s="5"/>
      <c r="AJ674"/>
      <c r="AV674"/>
      <c r="BB674" s="5"/>
    </row>
    <row r="675" spans="1:54" x14ac:dyDescent="0.2">
      <c r="A675" s="5"/>
      <c r="Y675" s="5"/>
      <c r="AJ675"/>
      <c r="AV675"/>
      <c r="BB675" s="5"/>
    </row>
    <row r="676" spans="1:54" x14ac:dyDescent="0.2">
      <c r="A676" s="5"/>
      <c r="Y676" s="5"/>
      <c r="AJ676"/>
      <c r="AV676"/>
      <c r="BB676" s="5"/>
    </row>
    <row r="677" spans="1:54" x14ac:dyDescent="0.2">
      <c r="A677" s="5"/>
      <c r="Y677" s="5"/>
      <c r="AJ677"/>
      <c r="AV677"/>
      <c r="BB677" s="5"/>
    </row>
    <row r="678" spans="1:54" x14ac:dyDescent="0.2">
      <c r="A678" s="5"/>
      <c r="Y678" s="5"/>
      <c r="AJ678"/>
      <c r="AV678"/>
      <c r="BB678" s="5"/>
    </row>
    <row r="679" spans="1:54" x14ac:dyDescent="0.2">
      <c r="A679" s="5"/>
      <c r="Y679" s="5"/>
      <c r="AJ679"/>
      <c r="AV679"/>
      <c r="BB679" s="5"/>
    </row>
    <row r="680" spans="1:54" x14ac:dyDescent="0.2">
      <c r="A680" s="5"/>
      <c r="Y680" s="5"/>
      <c r="AJ680"/>
      <c r="AV680"/>
      <c r="BB680" s="5"/>
    </row>
    <row r="681" spans="1:54" x14ac:dyDescent="0.2">
      <c r="A681" s="5"/>
      <c r="Y681" s="5"/>
      <c r="AJ681"/>
      <c r="AV681"/>
      <c r="BB681" s="5"/>
    </row>
    <row r="682" spans="1:54" x14ac:dyDescent="0.2">
      <c r="A682" s="5"/>
      <c r="Y682" s="5"/>
      <c r="AJ682"/>
      <c r="AV682"/>
      <c r="BB682" s="5"/>
    </row>
    <row r="683" spans="1:54" x14ac:dyDescent="0.2">
      <c r="A683" s="5"/>
      <c r="Y683" s="5"/>
      <c r="AJ683"/>
      <c r="AV683"/>
      <c r="BB683" s="5"/>
    </row>
    <row r="684" spans="1:54" x14ac:dyDescent="0.2">
      <c r="A684" s="5"/>
      <c r="Y684" s="5"/>
      <c r="AJ684"/>
      <c r="AV684"/>
      <c r="BB684" s="5"/>
    </row>
    <row r="685" spans="1:54" x14ac:dyDescent="0.2">
      <c r="A685" s="5"/>
      <c r="Y685" s="5"/>
      <c r="AJ685"/>
      <c r="AV685"/>
      <c r="BB685" s="5"/>
    </row>
    <row r="686" spans="1:54" x14ac:dyDescent="0.2">
      <c r="A686" s="5"/>
      <c r="Y686" s="5"/>
      <c r="AJ686"/>
      <c r="AV686"/>
      <c r="BB686" s="5"/>
    </row>
    <row r="687" spans="1:54" x14ac:dyDescent="0.2">
      <c r="A687" s="5"/>
      <c r="Y687" s="5"/>
      <c r="AJ687"/>
      <c r="AV687"/>
      <c r="BB687" s="5"/>
    </row>
    <row r="688" spans="1:54" x14ac:dyDescent="0.2">
      <c r="A688" s="5"/>
      <c r="Y688" s="5"/>
      <c r="AJ688"/>
      <c r="AV688"/>
      <c r="BB688" s="5"/>
    </row>
    <row r="689" spans="1:54" x14ac:dyDescent="0.2">
      <c r="A689" s="5"/>
      <c r="Y689" s="5"/>
      <c r="AJ689"/>
      <c r="AV689"/>
      <c r="BB689" s="5"/>
    </row>
    <row r="690" spans="1:54" x14ac:dyDescent="0.2">
      <c r="A690" s="5"/>
      <c r="Y690" s="5"/>
      <c r="AJ690"/>
      <c r="AV690"/>
      <c r="BB690" s="5"/>
    </row>
    <row r="691" spans="1:54" x14ac:dyDescent="0.2">
      <c r="A691" s="5"/>
      <c r="Y691" s="5"/>
      <c r="AJ691"/>
      <c r="AV691"/>
      <c r="BB691" s="5"/>
    </row>
    <row r="692" spans="1:54" x14ac:dyDescent="0.2">
      <c r="A692" s="5"/>
      <c r="Y692" s="5"/>
      <c r="AJ692"/>
      <c r="AV692"/>
      <c r="BB692" s="5"/>
    </row>
    <row r="693" spans="1:54" x14ac:dyDescent="0.2">
      <c r="A693" s="5"/>
      <c r="Y693" s="5"/>
      <c r="AJ693"/>
      <c r="AV693"/>
      <c r="BB693" s="5"/>
    </row>
    <row r="694" spans="1:54" x14ac:dyDescent="0.2">
      <c r="A694" s="5"/>
      <c r="Y694" s="5"/>
      <c r="AJ694"/>
      <c r="AV694"/>
      <c r="BB694" s="5"/>
    </row>
    <row r="695" spans="1:54" x14ac:dyDescent="0.2">
      <c r="A695" s="5"/>
      <c r="Y695" s="5"/>
      <c r="AJ695"/>
      <c r="AV695"/>
      <c r="BB695" s="5"/>
    </row>
    <row r="696" spans="1:54" x14ac:dyDescent="0.2">
      <c r="A696" s="5"/>
      <c r="Y696" s="5"/>
      <c r="AJ696"/>
      <c r="AV696"/>
      <c r="BB696" s="5"/>
    </row>
    <row r="697" spans="1:54" x14ac:dyDescent="0.2">
      <c r="A697" s="5"/>
      <c r="Y697" s="5"/>
      <c r="AJ697"/>
      <c r="AV697"/>
      <c r="BB697" s="5"/>
    </row>
    <row r="698" spans="1:54" x14ac:dyDescent="0.2">
      <c r="A698" s="5"/>
      <c r="Y698" s="5"/>
      <c r="AJ698"/>
      <c r="AV698"/>
      <c r="BB698" s="5"/>
    </row>
    <row r="699" spans="1:54" x14ac:dyDescent="0.2">
      <c r="A699" s="5"/>
      <c r="Y699" s="5"/>
      <c r="AJ699"/>
      <c r="AV699"/>
      <c r="BB699" s="5"/>
    </row>
    <row r="700" spans="1:54" x14ac:dyDescent="0.2">
      <c r="A700" s="5"/>
      <c r="Y700" s="5"/>
      <c r="AJ700"/>
      <c r="AV700"/>
      <c r="BB700" s="5"/>
    </row>
    <row r="701" spans="1:54" x14ac:dyDescent="0.2">
      <c r="A701" s="5"/>
      <c r="Y701" s="5"/>
      <c r="AJ701"/>
      <c r="AV701"/>
      <c r="BB701" s="5"/>
    </row>
    <row r="702" spans="1:54" x14ac:dyDescent="0.2">
      <c r="A702" s="5"/>
      <c r="Y702" s="5"/>
      <c r="AJ702"/>
      <c r="AV702"/>
      <c r="BB702" s="5"/>
    </row>
    <row r="703" spans="1:54" x14ac:dyDescent="0.2">
      <c r="A703" s="5"/>
      <c r="Y703" s="5"/>
      <c r="AJ703"/>
      <c r="AV703"/>
      <c r="BB703" s="5"/>
    </row>
    <row r="704" spans="1:54" x14ac:dyDescent="0.2">
      <c r="A704" s="5"/>
      <c r="Y704" s="5"/>
      <c r="AJ704"/>
      <c r="AV704"/>
      <c r="BB704" s="5"/>
    </row>
    <row r="705" spans="1:54" x14ac:dyDescent="0.2">
      <c r="A705" s="5"/>
      <c r="Y705" s="5"/>
      <c r="AJ705"/>
      <c r="AV705"/>
      <c r="BB705" s="5"/>
    </row>
    <row r="706" spans="1:54" x14ac:dyDescent="0.2">
      <c r="A706" s="5"/>
      <c r="Y706" s="5"/>
      <c r="AJ706"/>
      <c r="AV706"/>
      <c r="BB706" s="5"/>
    </row>
    <row r="707" spans="1:54" x14ac:dyDescent="0.2">
      <c r="A707" s="5"/>
      <c r="Y707" s="5"/>
      <c r="AJ707"/>
      <c r="AV707"/>
      <c r="BB707" s="5"/>
    </row>
    <row r="708" spans="1:54" x14ac:dyDescent="0.2">
      <c r="A708" s="5"/>
      <c r="Y708" s="5"/>
      <c r="AJ708"/>
      <c r="AV708"/>
      <c r="BB708" s="5"/>
    </row>
    <row r="709" spans="1:54" x14ac:dyDescent="0.2">
      <c r="A709" s="5"/>
      <c r="Y709" s="5"/>
      <c r="AJ709"/>
      <c r="AV709"/>
      <c r="BB709" s="5"/>
    </row>
    <row r="710" spans="1:54" x14ac:dyDescent="0.2">
      <c r="A710" s="5"/>
      <c r="Y710" s="5"/>
      <c r="AJ710"/>
      <c r="AV710"/>
      <c r="BB710" s="5"/>
    </row>
    <row r="711" spans="1:54" x14ac:dyDescent="0.2">
      <c r="A711" s="5"/>
      <c r="Y711" s="5"/>
      <c r="AJ711"/>
      <c r="AV711"/>
      <c r="BB711" s="5"/>
    </row>
    <row r="712" spans="1:54" x14ac:dyDescent="0.2">
      <c r="A712" s="5"/>
      <c r="Y712" s="5"/>
      <c r="AJ712"/>
      <c r="AV712"/>
      <c r="BB712" s="5"/>
    </row>
    <row r="713" spans="1:54" x14ac:dyDescent="0.2">
      <c r="A713" s="5"/>
      <c r="Y713" s="5"/>
      <c r="AJ713"/>
      <c r="AV713"/>
      <c r="BB713" s="5"/>
    </row>
    <row r="714" spans="1:54" x14ac:dyDescent="0.2">
      <c r="A714" s="5"/>
      <c r="Y714" s="5"/>
      <c r="AJ714"/>
      <c r="AV714"/>
      <c r="BB714" s="5"/>
    </row>
    <row r="715" spans="1:54" x14ac:dyDescent="0.2">
      <c r="A715" s="5"/>
      <c r="Y715" s="5"/>
      <c r="AJ715"/>
      <c r="AV715"/>
      <c r="BB715" s="5"/>
    </row>
    <row r="716" spans="1:54" x14ac:dyDescent="0.2">
      <c r="A716" s="5"/>
      <c r="Y716" s="5"/>
      <c r="AJ716"/>
      <c r="AV716"/>
      <c r="BB716" s="5"/>
    </row>
    <row r="717" spans="1:54" x14ac:dyDescent="0.2">
      <c r="A717" s="5"/>
      <c r="Y717" s="5"/>
      <c r="AJ717"/>
      <c r="AV717"/>
      <c r="BB717" s="5"/>
    </row>
    <row r="718" spans="1:54" x14ac:dyDescent="0.2">
      <c r="A718" s="5"/>
      <c r="Y718" s="5"/>
      <c r="AJ718"/>
      <c r="AV718"/>
      <c r="BB718" s="5"/>
    </row>
    <row r="719" spans="1:54" x14ac:dyDescent="0.2">
      <c r="A719" s="5"/>
      <c r="Y719" s="5"/>
      <c r="AJ719"/>
      <c r="AV719"/>
      <c r="BB719" s="5"/>
    </row>
    <row r="720" spans="1:54" x14ac:dyDescent="0.2">
      <c r="A720" s="5"/>
      <c r="Y720" s="5"/>
      <c r="AJ720"/>
      <c r="AV720"/>
      <c r="BB720" s="5"/>
    </row>
    <row r="721" spans="1:54" x14ac:dyDescent="0.2">
      <c r="A721" s="5"/>
      <c r="Y721" s="5"/>
      <c r="AJ721"/>
      <c r="AV721"/>
      <c r="BB721" s="5"/>
    </row>
    <row r="722" spans="1:54" x14ac:dyDescent="0.2">
      <c r="A722" s="5"/>
      <c r="Y722" s="5"/>
      <c r="AJ722"/>
      <c r="AV722"/>
      <c r="BB722" s="5"/>
    </row>
    <row r="723" spans="1:54" x14ac:dyDescent="0.2">
      <c r="A723" s="5"/>
      <c r="Y723" s="5"/>
      <c r="AJ723"/>
      <c r="AV723"/>
      <c r="BB723" s="5"/>
    </row>
    <row r="724" spans="1:54" x14ac:dyDescent="0.2">
      <c r="A724" s="5"/>
      <c r="Y724" s="5"/>
      <c r="AJ724"/>
      <c r="AV724"/>
      <c r="BB724" s="5"/>
    </row>
    <row r="725" spans="1:54" x14ac:dyDescent="0.2">
      <c r="A725" s="5"/>
      <c r="Y725" s="5"/>
      <c r="AJ725"/>
      <c r="AV725"/>
      <c r="BB725" s="5"/>
    </row>
    <row r="726" spans="1:54" x14ac:dyDescent="0.2">
      <c r="A726" s="5"/>
      <c r="Y726" s="5"/>
      <c r="AJ726"/>
      <c r="AV726"/>
      <c r="BB726" s="5"/>
    </row>
    <row r="727" spans="1:54" x14ac:dyDescent="0.2">
      <c r="A727" s="5"/>
      <c r="Y727" s="5"/>
      <c r="AJ727"/>
      <c r="AV727"/>
      <c r="BB727" s="5"/>
    </row>
    <row r="728" spans="1:54" x14ac:dyDescent="0.2">
      <c r="A728" s="5"/>
      <c r="Y728" s="5"/>
      <c r="AJ728"/>
      <c r="AV728"/>
      <c r="BB728" s="5"/>
    </row>
    <row r="729" spans="1:54" x14ac:dyDescent="0.2">
      <c r="A729" s="5"/>
      <c r="Y729" s="5"/>
      <c r="AJ729"/>
      <c r="AV729"/>
      <c r="BB729" s="5"/>
    </row>
    <row r="730" spans="1:54" x14ac:dyDescent="0.2">
      <c r="A730" s="5"/>
      <c r="Y730" s="5"/>
      <c r="AJ730"/>
      <c r="AV730"/>
      <c r="BB730" s="5"/>
    </row>
    <row r="731" spans="1:54" x14ac:dyDescent="0.2">
      <c r="A731" s="5"/>
      <c r="Y731" s="5"/>
      <c r="AJ731"/>
      <c r="AV731"/>
      <c r="BB731" s="5"/>
    </row>
    <row r="732" spans="1:54" x14ac:dyDescent="0.2">
      <c r="A732" s="5"/>
      <c r="Y732" s="5"/>
      <c r="AJ732"/>
      <c r="AV732"/>
      <c r="BB732" s="5"/>
    </row>
    <row r="733" spans="1:54" x14ac:dyDescent="0.2">
      <c r="A733" s="5"/>
      <c r="Y733" s="5"/>
      <c r="AJ733"/>
      <c r="AV733"/>
      <c r="BB733" s="5"/>
    </row>
    <row r="734" spans="1:54" x14ac:dyDescent="0.2">
      <c r="A734" s="5"/>
      <c r="Y734" s="5"/>
      <c r="AJ734"/>
      <c r="AV734"/>
      <c r="BB734" s="5"/>
    </row>
    <row r="735" spans="1:54" x14ac:dyDescent="0.2">
      <c r="A735" s="5"/>
      <c r="Y735" s="5"/>
      <c r="AJ735"/>
      <c r="AV735"/>
      <c r="BB735" s="5"/>
    </row>
    <row r="736" spans="1:54" x14ac:dyDescent="0.2">
      <c r="A736" s="5"/>
      <c r="Y736" s="5"/>
      <c r="AJ736"/>
      <c r="AV736"/>
      <c r="BB736" s="5"/>
    </row>
    <row r="737" spans="1:54" x14ac:dyDescent="0.2">
      <c r="A737" s="5"/>
      <c r="Y737" s="5"/>
      <c r="AJ737"/>
      <c r="AV737"/>
      <c r="BB737" s="5"/>
    </row>
    <row r="738" spans="1:54" x14ac:dyDescent="0.2">
      <c r="A738" s="5"/>
      <c r="Y738" s="5"/>
      <c r="AJ738"/>
      <c r="AV738"/>
      <c r="BB738" s="5"/>
    </row>
    <row r="739" spans="1:54" x14ac:dyDescent="0.2">
      <c r="A739" s="5"/>
      <c r="Y739" s="5"/>
      <c r="AJ739"/>
      <c r="AV739"/>
      <c r="BB739" s="5"/>
    </row>
    <row r="740" spans="1:54" x14ac:dyDescent="0.2">
      <c r="A740" s="5"/>
      <c r="Y740" s="5"/>
      <c r="AJ740"/>
      <c r="AV740"/>
      <c r="BB740" s="5"/>
    </row>
    <row r="741" spans="1:54" x14ac:dyDescent="0.2">
      <c r="A741" s="5"/>
      <c r="Y741" s="5"/>
      <c r="AJ741"/>
      <c r="AV741"/>
      <c r="BB741" s="5"/>
    </row>
    <row r="742" spans="1:54" x14ac:dyDescent="0.2">
      <c r="A742" s="5"/>
      <c r="Y742" s="5"/>
      <c r="AJ742"/>
      <c r="AV742"/>
      <c r="BB742" s="5"/>
    </row>
    <row r="743" spans="1:54" x14ac:dyDescent="0.2">
      <c r="A743" s="5"/>
      <c r="Y743" s="5"/>
      <c r="AJ743"/>
      <c r="AV743"/>
      <c r="BB743" s="5"/>
    </row>
    <row r="744" spans="1:54" x14ac:dyDescent="0.2">
      <c r="A744" s="5"/>
      <c r="Y744" s="5"/>
      <c r="AJ744"/>
      <c r="AV744"/>
      <c r="BB744" s="5"/>
    </row>
    <row r="745" spans="1:54" x14ac:dyDescent="0.2">
      <c r="A745" s="5"/>
      <c r="Y745" s="5"/>
      <c r="AJ745"/>
      <c r="AV745"/>
      <c r="BB745" s="5"/>
    </row>
    <row r="746" spans="1:54" x14ac:dyDescent="0.2">
      <c r="A746" s="5"/>
      <c r="Y746" s="5"/>
      <c r="AJ746"/>
      <c r="AV746"/>
      <c r="BB746" s="5"/>
    </row>
    <row r="747" spans="1:54" x14ac:dyDescent="0.2">
      <c r="A747" s="5"/>
      <c r="Y747" s="5"/>
      <c r="AJ747"/>
      <c r="AV747"/>
      <c r="BB747" s="5"/>
    </row>
    <row r="748" spans="1:54" x14ac:dyDescent="0.2">
      <c r="A748" s="5"/>
      <c r="Y748" s="5"/>
      <c r="AJ748"/>
      <c r="AV748"/>
      <c r="BB748" s="5"/>
    </row>
    <row r="749" spans="1:54" x14ac:dyDescent="0.2">
      <c r="A749" s="5"/>
      <c r="Y749" s="5"/>
      <c r="AJ749"/>
      <c r="AV749"/>
      <c r="BB749" s="5"/>
    </row>
    <row r="750" spans="1:54" x14ac:dyDescent="0.2">
      <c r="A750" s="5"/>
      <c r="Y750" s="5"/>
      <c r="AJ750"/>
      <c r="AV750"/>
      <c r="BB750" s="5"/>
    </row>
    <row r="751" spans="1:54" x14ac:dyDescent="0.2">
      <c r="A751" s="5"/>
      <c r="Y751" s="5"/>
      <c r="AJ751"/>
      <c r="AV751"/>
      <c r="BB751" s="5"/>
    </row>
    <row r="752" spans="1:54" x14ac:dyDescent="0.2">
      <c r="A752" s="5"/>
      <c r="Y752" s="5"/>
      <c r="AJ752"/>
      <c r="AV752"/>
      <c r="BB752" s="5"/>
    </row>
    <row r="753" spans="1:54" x14ac:dyDescent="0.2">
      <c r="A753" s="5"/>
      <c r="Y753" s="5"/>
      <c r="AJ753"/>
      <c r="AV753"/>
      <c r="BB753" s="5"/>
    </row>
    <row r="754" spans="1:54" x14ac:dyDescent="0.2">
      <c r="A754" s="5"/>
      <c r="Y754" s="5"/>
      <c r="AJ754"/>
      <c r="AV754"/>
      <c r="BB754" s="5"/>
    </row>
    <row r="755" spans="1:54" x14ac:dyDescent="0.2">
      <c r="A755" s="5"/>
      <c r="Y755" s="5"/>
      <c r="AJ755"/>
      <c r="AV755"/>
      <c r="BB755" s="5"/>
    </row>
    <row r="756" spans="1:54" x14ac:dyDescent="0.2">
      <c r="A756" s="5"/>
      <c r="Y756" s="5"/>
      <c r="AJ756"/>
      <c r="AV756"/>
      <c r="BB756" s="5"/>
    </row>
    <row r="757" spans="1:54" x14ac:dyDescent="0.2">
      <c r="A757" s="5"/>
      <c r="Y757" s="5"/>
      <c r="AJ757"/>
      <c r="AV757"/>
      <c r="BB757" s="5"/>
    </row>
    <row r="758" spans="1:54" x14ac:dyDescent="0.2">
      <c r="A758" s="5"/>
      <c r="Y758" s="5"/>
      <c r="AJ758"/>
      <c r="AV758"/>
      <c r="BB758" s="5"/>
    </row>
    <row r="759" spans="1:54" x14ac:dyDescent="0.2">
      <c r="A759" s="5"/>
      <c r="Y759" s="5"/>
      <c r="AJ759"/>
      <c r="AV759"/>
      <c r="BB759" s="5"/>
    </row>
    <row r="760" spans="1:54" x14ac:dyDescent="0.2">
      <c r="A760" s="5"/>
      <c r="Y760" s="5"/>
      <c r="AJ760"/>
      <c r="AV760"/>
      <c r="BB760" s="5"/>
    </row>
    <row r="761" spans="1:54" x14ac:dyDescent="0.2">
      <c r="A761" s="5"/>
      <c r="Y761" s="5"/>
      <c r="AJ761"/>
      <c r="AV761"/>
      <c r="BB761" s="5"/>
    </row>
    <row r="762" spans="1:54" x14ac:dyDescent="0.2">
      <c r="A762" s="5"/>
      <c r="Y762" s="5"/>
      <c r="AJ762"/>
      <c r="AV762"/>
      <c r="BB762" s="5"/>
    </row>
    <row r="763" spans="1:54" x14ac:dyDescent="0.2">
      <c r="A763" s="5"/>
      <c r="Y763" s="5"/>
      <c r="AJ763"/>
      <c r="AV763"/>
      <c r="BB763" s="5"/>
    </row>
    <row r="764" spans="1:54" x14ac:dyDescent="0.2">
      <c r="A764" s="5"/>
      <c r="Y764" s="5"/>
      <c r="AJ764"/>
      <c r="AV764"/>
      <c r="BB764" s="5"/>
    </row>
    <row r="765" spans="1:54" x14ac:dyDescent="0.2">
      <c r="A765" s="5"/>
      <c r="Y765" s="5"/>
      <c r="AJ765"/>
      <c r="AV765"/>
      <c r="BB765" s="5"/>
    </row>
    <row r="766" spans="1:54" x14ac:dyDescent="0.2">
      <c r="A766" s="5"/>
      <c r="Y766" s="5"/>
      <c r="AJ766"/>
      <c r="AV766"/>
      <c r="BB766" s="5"/>
    </row>
    <row r="767" spans="1:54" x14ac:dyDescent="0.2">
      <c r="A767" s="5"/>
      <c r="Y767" s="5"/>
      <c r="AJ767"/>
      <c r="AV767"/>
      <c r="BB767" s="5"/>
    </row>
    <row r="768" spans="1:54" x14ac:dyDescent="0.2">
      <c r="A768" s="5"/>
      <c r="Y768" s="5"/>
      <c r="AJ768"/>
      <c r="AV768"/>
      <c r="BB768" s="5"/>
    </row>
    <row r="769" spans="1:54" x14ac:dyDescent="0.2">
      <c r="A769" s="5"/>
      <c r="Y769" s="5"/>
      <c r="AJ769"/>
      <c r="AV769"/>
      <c r="BB769" s="5"/>
    </row>
    <row r="770" spans="1:54" x14ac:dyDescent="0.2">
      <c r="A770" s="5"/>
      <c r="Y770" s="5"/>
      <c r="AJ770"/>
      <c r="AV770"/>
      <c r="BB770" s="5"/>
    </row>
    <row r="771" spans="1:54" x14ac:dyDescent="0.2">
      <c r="A771" s="5"/>
      <c r="Y771" s="5"/>
      <c r="AJ771"/>
      <c r="AV771"/>
      <c r="BB771" s="5"/>
    </row>
    <row r="772" spans="1:54" x14ac:dyDescent="0.2">
      <c r="A772" s="5"/>
      <c r="Y772" s="5"/>
      <c r="AJ772"/>
      <c r="AV772"/>
      <c r="BB772" s="5"/>
    </row>
    <row r="773" spans="1:54" x14ac:dyDescent="0.2">
      <c r="A773" s="5"/>
      <c r="Y773" s="5"/>
      <c r="AJ773"/>
      <c r="AV773"/>
      <c r="BB773" s="5"/>
    </row>
    <row r="774" spans="1:54" x14ac:dyDescent="0.2">
      <c r="A774" s="5"/>
      <c r="Y774" s="5"/>
      <c r="AJ774"/>
      <c r="AV774"/>
      <c r="BB774" s="5"/>
    </row>
    <row r="775" spans="1:54" x14ac:dyDescent="0.2">
      <c r="A775" s="5"/>
      <c r="Y775" s="5"/>
      <c r="AJ775"/>
      <c r="AV775"/>
      <c r="BB775" s="5"/>
    </row>
    <row r="776" spans="1:54" x14ac:dyDescent="0.2">
      <c r="A776" s="5"/>
      <c r="Y776" s="5"/>
      <c r="AJ776"/>
      <c r="AV776"/>
      <c r="BB776" s="5"/>
    </row>
    <row r="777" spans="1:54" x14ac:dyDescent="0.2">
      <c r="A777" s="5"/>
      <c r="Y777" s="5"/>
      <c r="AJ777"/>
      <c r="AV777"/>
      <c r="BB777" s="5"/>
    </row>
    <row r="778" spans="1:54" x14ac:dyDescent="0.2">
      <c r="A778" s="5"/>
      <c r="Y778" s="5"/>
      <c r="AJ778"/>
      <c r="AV778"/>
      <c r="BB778" s="5"/>
    </row>
    <row r="779" spans="1:54" x14ac:dyDescent="0.2">
      <c r="A779" s="5"/>
      <c r="Y779" s="5"/>
      <c r="AJ779"/>
      <c r="AV779"/>
      <c r="BB779" s="5"/>
    </row>
    <row r="780" spans="1:54" x14ac:dyDescent="0.2">
      <c r="A780" s="5"/>
      <c r="Y780" s="5"/>
      <c r="AJ780"/>
      <c r="AV780"/>
      <c r="BB780" s="5"/>
    </row>
    <row r="781" spans="1:54" x14ac:dyDescent="0.2">
      <c r="A781" s="5"/>
      <c r="Y781" s="5"/>
      <c r="AJ781"/>
      <c r="AV781"/>
      <c r="BB781" s="5"/>
    </row>
    <row r="782" spans="1:54" x14ac:dyDescent="0.2">
      <c r="A782" s="5"/>
      <c r="Y782" s="5"/>
      <c r="AJ782"/>
      <c r="AV782"/>
      <c r="BB782" s="5"/>
    </row>
    <row r="783" spans="1:54" x14ac:dyDescent="0.2">
      <c r="A783" s="5"/>
      <c r="Y783" s="5"/>
      <c r="AJ783"/>
      <c r="AV783"/>
      <c r="BB783" s="5"/>
    </row>
    <row r="784" spans="1:54" x14ac:dyDescent="0.2">
      <c r="A784" s="5"/>
      <c r="Y784" s="5"/>
      <c r="AJ784"/>
      <c r="AV784"/>
      <c r="BB784" s="5"/>
    </row>
    <row r="785" spans="1:54" x14ac:dyDescent="0.2">
      <c r="A785" s="5"/>
      <c r="Y785" s="5"/>
      <c r="AJ785"/>
      <c r="AV785"/>
      <c r="BB785" s="5"/>
    </row>
    <row r="786" spans="1:54" x14ac:dyDescent="0.2">
      <c r="A786" s="5"/>
      <c r="Y786" s="5"/>
      <c r="AJ786"/>
      <c r="AV786"/>
      <c r="BB786" s="5"/>
    </row>
    <row r="787" spans="1:54" x14ac:dyDescent="0.2">
      <c r="A787" s="5"/>
      <c r="Y787" s="5"/>
      <c r="AJ787"/>
      <c r="AV787"/>
      <c r="BB787" s="5"/>
    </row>
    <row r="788" spans="1:54" x14ac:dyDescent="0.2">
      <c r="A788" s="5"/>
      <c r="Y788" s="5"/>
      <c r="AJ788"/>
      <c r="AV788"/>
      <c r="BB788" s="5"/>
    </row>
    <row r="789" spans="1:54" x14ac:dyDescent="0.2">
      <c r="A789" s="5"/>
      <c r="Y789" s="5"/>
      <c r="AJ789"/>
      <c r="AV789"/>
      <c r="BB789" s="5"/>
    </row>
    <row r="790" spans="1:54" x14ac:dyDescent="0.2">
      <c r="A790" s="5"/>
      <c r="Y790" s="5"/>
      <c r="AJ790"/>
      <c r="AV790"/>
      <c r="BB790" s="5"/>
    </row>
    <row r="791" spans="1:54" x14ac:dyDescent="0.2">
      <c r="A791" s="5"/>
      <c r="Y791" s="5"/>
      <c r="AJ791"/>
      <c r="AV791"/>
      <c r="BB791" s="5"/>
    </row>
    <row r="792" spans="1:54" x14ac:dyDescent="0.2">
      <c r="A792" s="5"/>
      <c r="Y792" s="5"/>
      <c r="AJ792"/>
      <c r="AV792"/>
      <c r="BB792" s="5"/>
    </row>
    <row r="793" spans="1:54" x14ac:dyDescent="0.2">
      <c r="A793" s="5"/>
      <c r="Y793" s="5"/>
      <c r="AJ793"/>
      <c r="AV793"/>
      <c r="BB793" s="5"/>
    </row>
    <row r="794" spans="1:54" x14ac:dyDescent="0.2">
      <c r="A794" s="5"/>
      <c r="Y794" s="5"/>
      <c r="AJ794"/>
      <c r="AV794"/>
      <c r="BB794" s="5"/>
    </row>
    <row r="795" spans="1:54" x14ac:dyDescent="0.2">
      <c r="A795" s="5"/>
      <c r="Y795" s="5"/>
      <c r="AJ795"/>
      <c r="AV795"/>
      <c r="BB795" s="5"/>
    </row>
    <row r="796" spans="1:54" x14ac:dyDescent="0.2">
      <c r="A796" s="5"/>
      <c r="Y796" s="5"/>
      <c r="AJ796"/>
      <c r="AV796"/>
      <c r="BB796" s="5"/>
    </row>
    <row r="797" spans="1:54" x14ac:dyDescent="0.2">
      <c r="A797" s="5"/>
      <c r="Y797" s="5"/>
      <c r="AJ797"/>
      <c r="AV797"/>
      <c r="BB797" s="5"/>
    </row>
    <row r="798" spans="1:54" x14ac:dyDescent="0.2">
      <c r="A798" s="5"/>
      <c r="Y798" s="5"/>
      <c r="AJ798"/>
      <c r="AV798"/>
      <c r="BB798" s="5"/>
    </row>
    <row r="799" spans="1:54" x14ac:dyDescent="0.2">
      <c r="A799" s="5"/>
      <c r="Y799" s="5"/>
      <c r="AJ799"/>
      <c r="AV799"/>
      <c r="BB799" s="5"/>
    </row>
    <row r="800" spans="1:54" x14ac:dyDescent="0.2">
      <c r="A800" s="5"/>
      <c r="Y800" s="5"/>
      <c r="AJ800"/>
      <c r="AV800"/>
      <c r="BB800" s="5"/>
    </row>
    <row r="801" spans="1:54" x14ac:dyDescent="0.2">
      <c r="A801" s="5"/>
      <c r="Y801" s="5"/>
      <c r="AJ801"/>
      <c r="AV801"/>
      <c r="BB801" s="5"/>
    </row>
    <row r="802" spans="1:54" x14ac:dyDescent="0.2">
      <c r="A802" s="5"/>
      <c r="Y802" s="5"/>
      <c r="AJ802"/>
      <c r="AV802"/>
      <c r="BB802" s="5"/>
    </row>
    <row r="803" spans="1:54" x14ac:dyDescent="0.2">
      <c r="A803" s="5"/>
      <c r="Y803" s="5"/>
      <c r="AJ803"/>
      <c r="AV803"/>
      <c r="BB803" s="5"/>
    </row>
    <row r="804" spans="1:54" x14ac:dyDescent="0.2">
      <c r="A804" s="5"/>
      <c r="Y804" s="5"/>
      <c r="AJ804"/>
      <c r="AV804"/>
      <c r="BB804" s="5"/>
    </row>
    <row r="805" spans="1:54" x14ac:dyDescent="0.2">
      <c r="A805" s="5"/>
      <c r="Y805" s="5"/>
      <c r="AJ805"/>
      <c r="AV805"/>
      <c r="BB805" s="5"/>
    </row>
    <row r="806" spans="1:54" x14ac:dyDescent="0.2">
      <c r="A806" s="5"/>
      <c r="Y806" s="5"/>
      <c r="AJ806"/>
      <c r="AV806"/>
      <c r="BB806" s="5"/>
    </row>
    <row r="807" spans="1:54" x14ac:dyDescent="0.2">
      <c r="A807" s="5"/>
      <c r="Y807" s="5"/>
      <c r="AJ807"/>
      <c r="AV807"/>
      <c r="BB807" s="5"/>
    </row>
    <row r="808" spans="1:54" x14ac:dyDescent="0.2">
      <c r="A808" s="5"/>
      <c r="Y808" s="5"/>
      <c r="AJ808"/>
      <c r="AV808"/>
      <c r="BB808" s="5"/>
    </row>
    <row r="809" spans="1:54" x14ac:dyDescent="0.2">
      <c r="A809" s="5"/>
      <c r="Y809" s="5"/>
      <c r="AJ809"/>
      <c r="AV809"/>
      <c r="BB809" s="5"/>
    </row>
    <row r="810" spans="1:54" x14ac:dyDescent="0.2">
      <c r="A810" s="5"/>
      <c r="Y810" s="5"/>
      <c r="AJ810"/>
      <c r="AV810"/>
      <c r="BB810" s="5"/>
    </row>
    <row r="811" spans="1:54" x14ac:dyDescent="0.2">
      <c r="A811" s="5"/>
      <c r="Y811" s="5"/>
      <c r="AJ811"/>
      <c r="AV811"/>
      <c r="BB811" s="5"/>
    </row>
    <row r="812" spans="1:54" x14ac:dyDescent="0.2">
      <c r="A812" s="5"/>
      <c r="Y812" s="5"/>
      <c r="AJ812"/>
      <c r="AV812"/>
      <c r="BB812" s="5"/>
    </row>
    <row r="813" spans="1:54" x14ac:dyDescent="0.2">
      <c r="A813" s="5"/>
      <c r="Y813" s="5"/>
      <c r="AJ813"/>
      <c r="AV813"/>
      <c r="BB813" s="5"/>
    </row>
    <row r="814" spans="1:54" x14ac:dyDescent="0.2">
      <c r="A814" s="5"/>
      <c r="Y814" s="5"/>
      <c r="AJ814"/>
      <c r="AV814"/>
      <c r="BB814" s="5"/>
    </row>
    <row r="815" spans="1:54" x14ac:dyDescent="0.2">
      <c r="A815" s="5"/>
      <c r="Y815" s="5"/>
      <c r="AJ815"/>
      <c r="AV815"/>
      <c r="BB815" s="5"/>
    </row>
    <row r="816" spans="1:54" x14ac:dyDescent="0.2">
      <c r="A816" s="5"/>
      <c r="Y816" s="5"/>
      <c r="AJ816"/>
      <c r="AV816"/>
      <c r="BB816" s="5"/>
    </row>
    <row r="817" spans="1:54" x14ac:dyDescent="0.2">
      <c r="A817" s="5"/>
      <c r="Y817" s="5"/>
      <c r="AJ817"/>
      <c r="AV817"/>
      <c r="BB817" s="5"/>
    </row>
    <row r="818" spans="1:54" x14ac:dyDescent="0.2">
      <c r="A818" s="5"/>
      <c r="Y818" s="5"/>
      <c r="AJ818"/>
      <c r="AV818"/>
      <c r="BB818" s="5"/>
    </row>
    <row r="819" spans="1:54" x14ac:dyDescent="0.2">
      <c r="A819" s="5"/>
      <c r="Y819" s="5"/>
      <c r="AJ819"/>
      <c r="AV819"/>
      <c r="BB819" s="5"/>
    </row>
    <row r="820" spans="1:54" x14ac:dyDescent="0.2">
      <c r="A820" s="5"/>
      <c r="Y820" s="5"/>
      <c r="AJ820"/>
      <c r="AV820"/>
      <c r="BB820" s="5"/>
    </row>
    <row r="821" spans="1:54" x14ac:dyDescent="0.2">
      <c r="A821" s="5"/>
      <c r="Y821" s="5"/>
      <c r="AJ821"/>
      <c r="AV821"/>
      <c r="BB821" s="5"/>
    </row>
    <row r="822" spans="1:54" x14ac:dyDescent="0.2">
      <c r="A822" s="5"/>
      <c r="Y822" s="5"/>
      <c r="AJ822"/>
      <c r="AV822"/>
      <c r="BB822" s="5"/>
    </row>
    <row r="823" spans="1:54" x14ac:dyDescent="0.2">
      <c r="A823" s="5"/>
      <c r="Y823" s="5"/>
      <c r="AJ823"/>
      <c r="AV823"/>
      <c r="BB823" s="5"/>
    </row>
    <row r="824" spans="1:54" x14ac:dyDescent="0.2">
      <c r="A824" s="5"/>
      <c r="Y824" s="5"/>
      <c r="AJ824"/>
      <c r="AV824"/>
      <c r="BB824" s="5"/>
    </row>
    <row r="825" spans="1:54" x14ac:dyDescent="0.2">
      <c r="A825" s="5"/>
      <c r="Y825" s="5"/>
      <c r="AJ825"/>
      <c r="AV825"/>
      <c r="BB825" s="5"/>
    </row>
    <row r="826" spans="1:54" x14ac:dyDescent="0.2">
      <c r="A826" s="5"/>
      <c r="Y826" s="5"/>
      <c r="AJ826"/>
      <c r="AV826"/>
      <c r="BB826" s="5"/>
    </row>
    <row r="827" spans="1:54" x14ac:dyDescent="0.2">
      <c r="A827" s="5"/>
      <c r="Y827" s="5"/>
      <c r="AJ827"/>
      <c r="AV827"/>
      <c r="BB827" s="5"/>
    </row>
    <row r="828" spans="1:54" x14ac:dyDescent="0.2">
      <c r="A828" s="5"/>
      <c r="Y828" s="5"/>
      <c r="AJ828"/>
      <c r="AV828"/>
      <c r="BB828" s="5"/>
    </row>
    <row r="829" spans="1:54" x14ac:dyDescent="0.2">
      <c r="A829" s="5"/>
      <c r="Y829" s="5"/>
      <c r="AJ829"/>
      <c r="AV829"/>
      <c r="BB829" s="5"/>
    </row>
    <row r="830" spans="1:54" x14ac:dyDescent="0.2">
      <c r="A830" s="5"/>
      <c r="Y830" s="5"/>
      <c r="AJ830"/>
      <c r="AV830"/>
      <c r="BB830" s="5"/>
    </row>
    <row r="831" spans="1:54" x14ac:dyDescent="0.2">
      <c r="A831" s="5"/>
      <c r="Y831" s="5"/>
      <c r="AJ831"/>
      <c r="AV831"/>
      <c r="BB831" s="5"/>
    </row>
    <row r="832" spans="1:54" x14ac:dyDescent="0.2">
      <c r="A832" s="5"/>
      <c r="Y832" s="5"/>
      <c r="AJ832"/>
      <c r="AV832"/>
      <c r="BB832" s="5"/>
    </row>
    <row r="833" spans="1:54" x14ac:dyDescent="0.2">
      <c r="A833" s="5"/>
      <c r="Y833" s="5"/>
      <c r="AJ833"/>
      <c r="AV833"/>
      <c r="BB833" s="5"/>
    </row>
    <row r="834" spans="1:54" x14ac:dyDescent="0.2">
      <c r="A834" s="5"/>
      <c r="Y834" s="5"/>
      <c r="AJ834"/>
      <c r="AV834"/>
      <c r="BB834" s="5"/>
    </row>
    <row r="835" spans="1:54" x14ac:dyDescent="0.2">
      <c r="A835" s="5"/>
      <c r="Y835" s="5"/>
      <c r="AJ835"/>
      <c r="AV835"/>
      <c r="BB835" s="5"/>
    </row>
    <row r="836" spans="1:54" x14ac:dyDescent="0.2">
      <c r="A836" s="5"/>
      <c r="Y836" s="5"/>
      <c r="AJ836"/>
      <c r="AV836"/>
      <c r="BB836" s="5"/>
    </row>
    <row r="837" spans="1:54" x14ac:dyDescent="0.2">
      <c r="A837" s="5"/>
      <c r="Y837" s="5"/>
      <c r="AJ837"/>
      <c r="AV837"/>
      <c r="BB837" s="5"/>
    </row>
    <row r="838" spans="1:54" x14ac:dyDescent="0.2">
      <c r="A838" s="5"/>
      <c r="Y838" s="5"/>
      <c r="AJ838"/>
      <c r="AV838"/>
      <c r="BB838" s="5"/>
    </row>
    <row r="839" spans="1:54" x14ac:dyDescent="0.2">
      <c r="A839" s="5"/>
      <c r="Y839" s="5"/>
      <c r="AJ839"/>
      <c r="AV839"/>
      <c r="BB839" s="5"/>
    </row>
    <row r="840" spans="1:54" x14ac:dyDescent="0.2">
      <c r="A840" s="5"/>
      <c r="Y840" s="5"/>
      <c r="AJ840"/>
      <c r="AV840"/>
      <c r="BB840" s="5"/>
    </row>
    <row r="841" spans="1:54" x14ac:dyDescent="0.2">
      <c r="A841" s="5"/>
      <c r="Y841" s="5"/>
      <c r="AJ841"/>
      <c r="AV841"/>
      <c r="BB841" s="5"/>
    </row>
    <row r="842" spans="1:54" x14ac:dyDescent="0.2">
      <c r="A842" s="5"/>
      <c r="Y842" s="5"/>
      <c r="AJ842"/>
      <c r="AV842"/>
      <c r="BB842" s="5"/>
    </row>
    <row r="843" spans="1:54" x14ac:dyDescent="0.2">
      <c r="A843" s="5"/>
      <c r="Y843" s="5"/>
      <c r="AJ843"/>
      <c r="AV843"/>
      <c r="BB843" s="5"/>
    </row>
    <row r="844" spans="1:54" x14ac:dyDescent="0.2">
      <c r="A844" s="5"/>
      <c r="Y844" s="5"/>
      <c r="AJ844"/>
      <c r="AV844"/>
      <c r="BB844" s="5"/>
    </row>
    <row r="845" spans="1:54" x14ac:dyDescent="0.2">
      <c r="A845" s="5"/>
      <c r="Y845" s="5"/>
      <c r="AJ845"/>
      <c r="AV845"/>
      <c r="BB845" s="5"/>
    </row>
    <row r="846" spans="1:54" x14ac:dyDescent="0.2">
      <c r="A846" s="5"/>
      <c r="Y846" s="5"/>
      <c r="AJ846"/>
      <c r="AV846"/>
      <c r="BB846" s="5"/>
    </row>
    <row r="847" spans="1:54" x14ac:dyDescent="0.2">
      <c r="A847" s="5"/>
      <c r="Y847" s="5"/>
      <c r="AJ847"/>
      <c r="AV847"/>
      <c r="BB847" s="5"/>
    </row>
    <row r="848" spans="1:54" x14ac:dyDescent="0.2">
      <c r="A848" s="5"/>
      <c r="Y848" s="5"/>
      <c r="AJ848"/>
      <c r="AV848"/>
      <c r="BB848" s="5"/>
    </row>
    <row r="849" spans="1:54" x14ac:dyDescent="0.2">
      <c r="A849" s="5"/>
      <c r="Y849" s="5"/>
      <c r="AJ849"/>
      <c r="AV849"/>
      <c r="BB849" s="5"/>
    </row>
    <row r="850" spans="1:54" x14ac:dyDescent="0.2">
      <c r="A850" s="5"/>
      <c r="Y850" s="5"/>
      <c r="AJ850"/>
      <c r="AV850"/>
      <c r="BB850" s="5"/>
    </row>
    <row r="851" spans="1:54" x14ac:dyDescent="0.2">
      <c r="A851" s="5"/>
      <c r="Y851" s="5"/>
      <c r="AJ851"/>
      <c r="AV851"/>
      <c r="BB851" s="5"/>
    </row>
    <row r="852" spans="1:54" x14ac:dyDescent="0.2">
      <c r="A852" s="5"/>
      <c r="Y852" s="5"/>
      <c r="AJ852"/>
      <c r="AV852"/>
      <c r="BB852" s="5"/>
    </row>
    <row r="853" spans="1:54" x14ac:dyDescent="0.2">
      <c r="A853" s="5"/>
      <c r="Y853" s="5"/>
      <c r="AJ853"/>
      <c r="AV853"/>
      <c r="BB853" s="5"/>
    </row>
    <row r="854" spans="1:54" x14ac:dyDescent="0.2">
      <c r="A854" s="5"/>
      <c r="Y854" s="5"/>
      <c r="AJ854"/>
      <c r="AV854"/>
      <c r="BB854" s="5"/>
    </row>
    <row r="855" spans="1:54" x14ac:dyDescent="0.2">
      <c r="A855" s="5"/>
      <c r="Y855" s="5"/>
      <c r="AJ855"/>
      <c r="AV855"/>
      <c r="BB855" s="5"/>
    </row>
    <row r="856" spans="1:54" x14ac:dyDescent="0.2">
      <c r="A856" s="5"/>
      <c r="Y856" s="5"/>
      <c r="AJ856"/>
      <c r="AV856"/>
      <c r="BB856" s="5"/>
    </row>
    <row r="857" spans="1:54" x14ac:dyDescent="0.2">
      <c r="A857" s="5"/>
      <c r="Y857" s="5"/>
      <c r="AJ857"/>
      <c r="AV857"/>
      <c r="BB857" s="5"/>
    </row>
    <row r="858" spans="1:54" x14ac:dyDescent="0.2">
      <c r="A858" s="5"/>
      <c r="Y858" s="5"/>
      <c r="AJ858"/>
      <c r="AV858"/>
      <c r="BB858" s="5"/>
    </row>
    <row r="859" spans="1:54" x14ac:dyDescent="0.2">
      <c r="A859" s="5"/>
      <c r="Y859" s="5"/>
      <c r="AJ859"/>
      <c r="AV859"/>
      <c r="BB859" s="5"/>
    </row>
    <row r="860" spans="1:54" x14ac:dyDescent="0.2">
      <c r="A860" s="5"/>
      <c r="Y860" s="5"/>
      <c r="AJ860"/>
      <c r="AV860"/>
      <c r="BB860" s="5"/>
    </row>
    <row r="861" spans="1:54" x14ac:dyDescent="0.2">
      <c r="A861" s="5"/>
      <c r="Y861" s="5"/>
      <c r="AJ861"/>
      <c r="AV861"/>
      <c r="BB861" s="5"/>
    </row>
    <row r="862" spans="1:54" x14ac:dyDescent="0.2">
      <c r="A862" s="5"/>
      <c r="Y862" s="5"/>
      <c r="AJ862"/>
      <c r="AV862"/>
      <c r="BB862" s="5"/>
    </row>
    <row r="863" spans="1:54" x14ac:dyDescent="0.2">
      <c r="A863" s="5"/>
      <c r="Y863" s="5"/>
      <c r="AJ863"/>
      <c r="AV863"/>
      <c r="BB863" s="5"/>
    </row>
    <row r="864" spans="1:54" x14ac:dyDescent="0.2">
      <c r="A864" s="5"/>
      <c r="Y864" s="5"/>
      <c r="AJ864"/>
      <c r="AV864"/>
      <c r="BB864" s="5"/>
    </row>
    <row r="865" spans="1:54" x14ac:dyDescent="0.2">
      <c r="A865" s="5"/>
      <c r="Y865" s="5"/>
      <c r="AJ865"/>
      <c r="AV865"/>
      <c r="BB865" s="5"/>
    </row>
    <row r="866" spans="1:54" x14ac:dyDescent="0.2">
      <c r="A866" s="5"/>
      <c r="Y866" s="5"/>
      <c r="AJ866"/>
      <c r="AV866"/>
      <c r="BB866" s="5"/>
    </row>
    <row r="867" spans="1:54" x14ac:dyDescent="0.2">
      <c r="A867" s="5"/>
      <c r="Y867" s="5"/>
      <c r="AJ867"/>
      <c r="AV867"/>
      <c r="BB867" s="5"/>
    </row>
    <row r="868" spans="1:54" x14ac:dyDescent="0.2">
      <c r="A868" s="5"/>
      <c r="Y868" s="5"/>
      <c r="AJ868"/>
      <c r="AV868"/>
      <c r="BB868" s="5"/>
    </row>
    <row r="869" spans="1:54" x14ac:dyDescent="0.2">
      <c r="A869" s="5"/>
      <c r="Y869" s="5"/>
      <c r="AJ869"/>
      <c r="AV869"/>
      <c r="BB869" s="5"/>
    </row>
    <row r="870" spans="1:54" x14ac:dyDescent="0.2">
      <c r="A870" s="5"/>
      <c r="Y870" s="5"/>
      <c r="AJ870"/>
      <c r="AV870"/>
      <c r="BB870" s="5"/>
    </row>
    <row r="871" spans="1:54" x14ac:dyDescent="0.2">
      <c r="A871" s="5"/>
      <c r="Y871" s="5"/>
      <c r="AJ871"/>
      <c r="AV871"/>
      <c r="BB871" s="5"/>
    </row>
    <row r="872" spans="1:54" x14ac:dyDescent="0.2">
      <c r="A872" s="5"/>
      <c r="Y872" s="5"/>
      <c r="AJ872"/>
      <c r="AV872"/>
      <c r="BB872" s="5"/>
    </row>
    <row r="873" spans="1:54" x14ac:dyDescent="0.2">
      <c r="A873" s="5"/>
      <c r="Y873" s="5"/>
      <c r="AJ873"/>
      <c r="AV873"/>
      <c r="BB873" s="5"/>
    </row>
    <row r="874" spans="1:54" x14ac:dyDescent="0.2">
      <c r="A874" s="5"/>
      <c r="Y874" s="5"/>
      <c r="AJ874"/>
      <c r="AV874"/>
      <c r="BB874" s="5"/>
    </row>
    <row r="875" spans="1:54" x14ac:dyDescent="0.2">
      <c r="A875" s="5"/>
      <c r="Y875" s="5"/>
      <c r="AJ875"/>
      <c r="AV875"/>
      <c r="BB875" s="5"/>
    </row>
    <row r="876" spans="1:54" x14ac:dyDescent="0.2">
      <c r="A876" s="5"/>
      <c r="Y876" s="5"/>
      <c r="AJ876"/>
      <c r="AV876"/>
      <c r="BB876" s="5"/>
    </row>
    <row r="877" spans="1:54" x14ac:dyDescent="0.2">
      <c r="A877" s="5"/>
      <c r="Y877" s="5"/>
      <c r="AJ877"/>
      <c r="AV877"/>
      <c r="BB877" s="5"/>
    </row>
    <row r="878" spans="1:54" x14ac:dyDescent="0.2">
      <c r="A878" s="5"/>
      <c r="Y878" s="5"/>
      <c r="AJ878"/>
      <c r="AV878"/>
      <c r="BB878" s="5"/>
    </row>
    <row r="879" spans="1:54" x14ac:dyDescent="0.2">
      <c r="A879" s="5"/>
      <c r="Y879" s="5"/>
      <c r="AJ879"/>
      <c r="AV879"/>
      <c r="BB879" s="5"/>
    </row>
    <row r="880" spans="1:54" x14ac:dyDescent="0.2">
      <c r="A880" s="5"/>
      <c r="Y880" s="5"/>
      <c r="AJ880"/>
      <c r="AV880"/>
      <c r="BB880" s="5"/>
    </row>
    <row r="881" spans="1:54" x14ac:dyDescent="0.2">
      <c r="A881" s="5"/>
      <c r="Y881" s="5"/>
      <c r="AJ881"/>
      <c r="AV881"/>
      <c r="BB881" s="5"/>
    </row>
    <row r="882" spans="1:54" x14ac:dyDescent="0.2">
      <c r="A882" s="5"/>
      <c r="Y882" s="5"/>
      <c r="AJ882"/>
      <c r="AV882"/>
      <c r="BB882" s="5"/>
    </row>
    <row r="883" spans="1:54" x14ac:dyDescent="0.2">
      <c r="A883" s="5"/>
      <c r="Y883" s="5"/>
      <c r="AJ883"/>
      <c r="AV883"/>
      <c r="BB883" s="5"/>
    </row>
    <row r="884" spans="1:54" x14ac:dyDescent="0.2">
      <c r="A884" s="5"/>
      <c r="Y884" s="5"/>
      <c r="AJ884"/>
      <c r="AV884"/>
      <c r="BB884" s="5"/>
    </row>
    <row r="885" spans="1:54" x14ac:dyDescent="0.2">
      <c r="A885" s="5"/>
      <c r="Y885" s="5"/>
      <c r="AJ885"/>
      <c r="AV885"/>
      <c r="BB885" s="5"/>
    </row>
    <row r="886" spans="1:54" x14ac:dyDescent="0.2">
      <c r="A886" s="5"/>
      <c r="Y886" s="5"/>
      <c r="AJ886"/>
      <c r="AV886"/>
      <c r="BB886" s="5"/>
    </row>
    <row r="887" spans="1:54" x14ac:dyDescent="0.2">
      <c r="A887" s="5"/>
      <c r="Y887" s="5"/>
      <c r="AJ887"/>
      <c r="AV887"/>
      <c r="BB887" s="5"/>
    </row>
    <row r="888" spans="1:54" x14ac:dyDescent="0.2">
      <c r="A888" s="5"/>
      <c r="Y888" s="5"/>
      <c r="AJ888"/>
      <c r="AV888"/>
      <c r="BB888" s="5"/>
    </row>
    <row r="889" spans="1:54" x14ac:dyDescent="0.2">
      <c r="A889" s="5"/>
      <c r="Y889" s="5"/>
      <c r="AJ889"/>
      <c r="AV889"/>
      <c r="BB889" s="5"/>
    </row>
    <row r="890" spans="1:54" x14ac:dyDescent="0.2">
      <c r="A890" s="5"/>
      <c r="Y890" s="5"/>
      <c r="AJ890"/>
      <c r="AV890"/>
      <c r="BB890" s="5"/>
    </row>
    <row r="891" spans="1:54" x14ac:dyDescent="0.2">
      <c r="A891" s="5"/>
      <c r="Y891" s="5"/>
      <c r="AJ891"/>
      <c r="AV891"/>
      <c r="BB891" s="5"/>
    </row>
    <row r="892" spans="1:54" x14ac:dyDescent="0.2">
      <c r="A892" s="5"/>
      <c r="Y892" s="5"/>
      <c r="AJ892"/>
      <c r="AV892"/>
      <c r="BB892" s="5"/>
    </row>
    <row r="893" spans="1:54" x14ac:dyDescent="0.2">
      <c r="A893" s="5"/>
      <c r="Y893" s="5"/>
      <c r="AJ893"/>
      <c r="AV893"/>
      <c r="BB893" s="5"/>
    </row>
    <row r="894" spans="1:54" x14ac:dyDescent="0.2">
      <c r="A894" s="5"/>
      <c r="Y894" s="5"/>
      <c r="AJ894"/>
      <c r="AV894"/>
      <c r="BB894" s="5"/>
    </row>
    <row r="895" spans="1:54" x14ac:dyDescent="0.2">
      <c r="A895" s="5"/>
      <c r="Y895" s="5"/>
      <c r="AJ895"/>
      <c r="AV895"/>
      <c r="BB895" s="5"/>
    </row>
    <row r="896" spans="1:54" x14ac:dyDescent="0.2">
      <c r="A896" s="5"/>
      <c r="Y896" s="5"/>
      <c r="AJ896"/>
      <c r="AV896"/>
      <c r="BB896" s="5"/>
    </row>
    <row r="897" spans="1:54" x14ac:dyDescent="0.2">
      <c r="A897" s="5"/>
      <c r="Y897" s="5"/>
      <c r="AJ897"/>
      <c r="AV897"/>
      <c r="BB897" s="5"/>
    </row>
    <row r="898" spans="1:54" x14ac:dyDescent="0.2">
      <c r="A898" s="5"/>
      <c r="Y898" s="5"/>
      <c r="AJ898"/>
      <c r="AV898"/>
      <c r="BB898" s="5"/>
    </row>
    <row r="899" spans="1:54" x14ac:dyDescent="0.2">
      <c r="A899" s="5"/>
      <c r="Y899" s="5"/>
      <c r="AJ899"/>
      <c r="AV899"/>
      <c r="BB899" s="5"/>
    </row>
    <row r="900" spans="1:54" x14ac:dyDescent="0.2">
      <c r="A900" s="5"/>
      <c r="Y900" s="5"/>
      <c r="AJ900"/>
      <c r="AV900"/>
      <c r="BB900" s="5"/>
    </row>
    <row r="901" spans="1:54" x14ac:dyDescent="0.2">
      <c r="A901" s="5"/>
      <c r="Y901" s="5"/>
      <c r="AJ901"/>
      <c r="AV901"/>
      <c r="BB901" s="5"/>
    </row>
    <row r="902" spans="1:54" x14ac:dyDescent="0.2">
      <c r="A902" s="5"/>
      <c r="Y902" s="5"/>
      <c r="AJ902"/>
      <c r="AV902"/>
      <c r="BB902" s="5"/>
    </row>
    <row r="903" spans="1:54" x14ac:dyDescent="0.2">
      <c r="A903" s="5"/>
      <c r="Y903" s="5"/>
      <c r="AJ903"/>
      <c r="AV903"/>
      <c r="BB903" s="5"/>
    </row>
    <row r="904" spans="1:54" x14ac:dyDescent="0.2">
      <c r="A904" s="5"/>
      <c r="Y904" s="5"/>
      <c r="AJ904"/>
      <c r="AV904"/>
      <c r="BB904" s="5"/>
    </row>
    <row r="905" spans="1:54" x14ac:dyDescent="0.2">
      <c r="A905" s="5"/>
      <c r="Y905" s="5"/>
      <c r="AJ905"/>
      <c r="AV905"/>
      <c r="BB905" s="5"/>
    </row>
    <row r="906" spans="1:54" x14ac:dyDescent="0.2">
      <c r="A906" s="5"/>
      <c r="Y906" s="5"/>
      <c r="AJ906"/>
      <c r="AV906"/>
      <c r="BB906" s="5"/>
    </row>
    <row r="907" spans="1:54" x14ac:dyDescent="0.2">
      <c r="A907" s="5"/>
      <c r="Y907" s="5"/>
      <c r="AJ907"/>
      <c r="AV907"/>
      <c r="BB907" s="5"/>
    </row>
    <row r="908" spans="1:54" x14ac:dyDescent="0.2">
      <c r="A908" s="5"/>
      <c r="Y908" s="5"/>
      <c r="AJ908"/>
      <c r="AV908"/>
      <c r="BB908" s="5"/>
    </row>
    <row r="909" spans="1:54" x14ac:dyDescent="0.2">
      <c r="A909" s="5"/>
      <c r="Y909" s="5"/>
      <c r="AJ909"/>
      <c r="AV909"/>
      <c r="BB909" s="5"/>
    </row>
    <row r="910" spans="1:54" x14ac:dyDescent="0.2">
      <c r="A910" s="5"/>
      <c r="Y910" s="5"/>
      <c r="AJ910"/>
      <c r="AV910"/>
      <c r="BB910" s="5"/>
    </row>
    <row r="911" spans="1:54" x14ac:dyDescent="0.2">
      <c r="A911" s="5"/>
      <c r="Y911" s="5"/>
      <c r="AJ911"/>
      <c r="AV911"/>
      <c r="BB911" s="5"/>
    </row>
    <row r="912" spans="1:54" x14ac:dyDescent="0.2">
      <c r="A912" s="5"/>
      <c r="Y912" s="5"/>
      <c r="AJ912"/>
      <c r="AV912"/>
      <c r="BB912" s="5"/>
    </row>
    <row r="913" spans="1:54" x14ac:dyDescent="0.2">
      <c r="A913" s="5"/>
      <c r="Y913" s="5"/>
      <c r="AJ913"/>
      <c r="AV913"/>
      <c r="BB913" s="5"/>
    </row>
    <row r="914" spans="1:54" x14ac:dyDescent="0.2">
      <c r="A914" s="5"/>
      <c r="Y914" s="5"/>
      <c r="AJ914"/>
      <c r="AV914"/>
      <c r="BB914" s="5"/>
    </row>
    <row r="915" spans="1:54" x14ac:dyDescent="0.2">
      <c r="A915" s="5"/>
      <c r="Y915" s="5"/>
      <c r="AJ915"/>
      <c r="AV915"/>
      <c r="BB915" s="5"/>
    </row>
    <row r="916" spans="1:54" x14ac:dyDescent="0.2">
      <c r="A916" s="5"/>
      <c r="Y916" s="5"/>
      <c r="AJ916"/>
      <c r="AV916"/>
      <c r="BB916" s="5"/>
    </row>
    <row r="917" spans="1:54" x14ac:dyDescent="0.2">
      <c r="A917" s="5"/>
      <c r="Y917" s="5"/>
      <c r="AJ917"/>
      <c r="AV917"/>
      <c r="BB917" s="5"/>
    </row>
    <row r="918" spans="1:54" x14ac:dyDescent="0.2">
      <c r="A918" s="5"/>
      <c r="Y918" s="5"/>
      <c r="AJ918"/>
      <c r="AV918"/>
      <c r="BB918" s="5"/>
    </row>
    <row r="919" spans="1:54" x14ac:dyDescent="0.2">
      <c r="A919" s="5"/>
      <c r="Y919" s="5"/>
      <c r="AJ919"/>
      <c r="AV919"/>
      <c r="BB919" s="5"/>
    </row>
    <row r="920" spans="1:54" x14ac:dyDescent="0.2">
      <c r="A920" s="5"/>
      <c r="Y920" s="5"/>
      <c r="AJ920"/>
      <c r="AV920"/>
      <c r="BB920" s="5"/>
    </row>
    <row r="921" spans="1:54" x14ac:dyDescent="0.2">
      <c r="A921" s="5"/>
      <c r="Y921" s="5"/>
      <c r="AJ921"/>
      <c r="AV921"/>
      <c r="BB921" s="5"/>
    </row>
    <row r="922" spans="1:54" x14ac:dyDescent="0.2">
      <c r="A922" s="5"/>
      <c r="Y922" s="5"/>
      <c r="AJ922"/>
      <c r="AV922"/>
      <c r="BB922" s="5"/>
    </row>
    <row r="923" spans="1:54" x14ac:dyDescent="0.2">
      <c r="A923" s="5"/>
      <c r="Y923" s="5"/>
      <c r="AJ923"/>
      <c r="AV923"/>
      <c r="BB923" s="5"/>
    </row>
    <row r="924" spans="1:54" x14ac:dyDescent="0.2">
      <c r="A924" s="5"/>
      <c r="Y924" s="5"/>
      <c r="AJ924"/>
      <c r="AV924"/>
      <c r="BB924" s="5"/>
    </row>
    <row r="925" spans="1:54" x14ac:dyDescent="0.2">
      <c r="A925" s="5"/>
      <c r="Y925" s="5"/>
      <c r="AJ925"/>
      <c r="AV925"/>
      <c r="BB925" s="5"/>
    </row>
    <row r="926" spans="1:54" x14ac:dyDescent="0.2">
      <c r="A926" s="5"/>
      <c r="Y926" s="5"/>
      <c r="AJ926"/>
      <c r="AV926"/>
      <c r="BB926" s="5"/>
    </row>
    <row r="927" spans="1:54" x14ac:dyDescent="0.2">
      <c r="A927" s="5"/>
      <c r="Y927" s="5"/>
      <c r="AJ927"/>
      <c r="AV927"/>
      <c r="BB927" s="5"/>
    </row>
    <row r="928" spans="1:54" x14ac:dyDescent="0.2">
      <c r="A928" s="5"/>
      <c r="Y928" s="5"/>
      <c r="AJ928"/>
      <c r="AV928"/>
      <c r="BB928" s="5"/>
    </row>
    <row r="929" spans="1:54" x14ac:dyDescent="0.2">
      <c r="A929" s="5"/>
      <c r="Y929" s="5"/>
      <c r="AJ929"/>
      <c r="AV929"/>
      <c r="BB929" s="5"/>
    </row>
    <row r="930" spans="1:54" x14ac:dyDescent="0.2">
      <c r="A930" s="5"/>
      <c r="Y930" s="5"/>
      <c r="AJ930"/>
      <c r="AV930"/>
      <c r="BB930" s="5"/>
    </row>
    <row r="931" spans="1:54" x14ac:dyDescent="0.2">
      <c r="A931" s="5"/>
      <c r="Y931" s="5"/>
      <c r="AJ931"/>
      <c r="AV931"/>
      <c r="BB931" s="5"/>
    </row>
    <row r="932" spans="1:54" x14ac:dyDescent="0.2">
      <c r="A932" s="5"/>
      <c r="Y932" s="5"/>
      <c r="AJ932"/>
      <c r="AV932"/>
      <c r="BB932" s="5"/>
    </row>
    <row r="933" spans="1:54" x14ac:dyDescent="0.2">
      <c r="A933" s="5"/>
      <c r="Y933" s="5"/>
      <c r="AJ933"/>
      <c r="AV933"/>
      <c r="BB933" s="5"/>
    </row>
    <row r="934" spans="1:54" x14ac:dyDescent="0.2">
      <c r="A934" s="5"/>
      <c r="Y934" s="5"/>
      <c r="AJ934"/>
      <c r="AV934"/>
      <c r="BB934" s="5"/>
    </row>
    <row r="935" spans="1:54" x14ac:dyDescent="0.2">
      <c r="A935" s="5"/>
      <c r="Y935" s="5"/>
      <c r="AJ935"/>
      <c r="AV935"/>
      <c r="BB935" s="5"/>
    </row>
    <row r="936" spans="1:54" x14ac:dyDescent="0.2">
      <c r="A936" s="5"/>
      <c r="Y936" s="5"/>
      <c r="AJ936"/>
      <c r="AV936"/>
      <c r="BB936" s="5"/>
    </row>
    <row r="937" spans="1:54" x14ac:dyDescent="0.2">
      <c r="A937" s="5"/>
      <c r="Y937" s="5"/>
      <c r="AJ937"/>
      <c r="AV937"/>
      <c r="BB937" s="5"/>
    </row>
    <row r="938" spans="1:54" x14ac:dyDescent="0.2">
      <c r="A938" s="5"/>
      <c r="Y938" s="5"/>
      <c r="AJ938"/>
      <c r="AV938"/>
      <c r="BB938" s="5"/>
    </row>
    <row r="939" spans="1:54" x14ac:dyDescent="0.2">
      <c r="A939" s="5"/>
      <c r="Y939" s="5"/>
      <c r="AJ939"/>
      <c r="AV939"/>
      <c r="BB939" s="5"/>
    </row>
    <row r="940" spans="1:54" x14ac:dyDescent="0.2">
      <c r="A940" s="5"/>
      <c r="Y940" s="5"/>
      <c r="AJ940"/>
      <c r="AV940"/>
      <c r="BB940" s="5"/>
    </row>
    <row r="941" spans="1:54" x14ac:dyDescent="0.2">
      <c r="A941" s="5"/>
      <c r="Y941" s="5"/>
      <c r="AJ941"/>
      <c r="AV941"/>
      <c r="BB941" s="5"/>
    </row>
    <row r="942" spans="1:54" x14ac:dyDescent="0.2">
      <c r="A942" s="5"/>
      <c r="Y942" s="5"/>
      <c r="AJ942"/>
      <c r="AV942"/>
      <c r="BB942" s="5"/>
    </row>
    <row r="943" spans="1:54" x14ac:dyDescent="0.2">
      <c r="A943" s="5"/>
      <c r="Y943" s="5"/>
      <c r="AJ943"/>
      <c r="AV943"/>
      <c r="BB943" s="5"/>
    </row>
    <row r="944" spans="1:54" x14ac:dyDescent="0.2">
      <c r="A944" s="5"/>
      <c r="Y944" s="5"/>
      <c r="AJ944"/>
      <c r="AV944"/>
      <c r="BB944" s="5"/>
    </row>
    <row r="945" spans="1:54" x14ac:dyDescent="0.2">
      <c r="A945" s="5"/>
      <c r="Y945" s="5"/>
      <c r="AJ945"/>
      <c r="AV945"/>
      <c r="BB945" s="5"/>
    </row>
    <row r="946" spans="1:54" x14ac:dyDescent="0.2">
      <c r="A946" s="5"/>
      <c r="Y946" s="5"/>
      <c r="AJ946"/>
      <c r="AV946"/>
      <c r="BB946" s="5"/>
    </row>
    <row r="947" spans="1:54" x14ac:dyDescent="0.2">
      <c r="A947" s="5"/>
      <c r="Y947" s="5"/>
      <c r="AJ947"/>
      <c r="AV947"/>
      <c r="BB947" s="5"/>
    </row>
    <row r="948" spans="1:54" x14ac:dyDescent="0.2">
      <c r="A948" s="5"/>
      <c r="Y948" s="5"/>
      <c r="AJ948"/>
      <c r="AV948"/>
      <c r="BB948" s="5"/>
    </row>
    <row r="949" spans="1:54" x14ac:dyDescent="0.2">
      <c r="A949" s="5"/>
      <c r="Y949" s="5"/>
      <c r="AJ949"/>
      <c r="AV949"/>
      <c r="BB949" s="5"/>
    </row>
    <row r="950" spans="1:54" x14ac:dyDescent="0.2">
      <c r="A950" s="5"/>
      <c r="Y950" s="5"/>
      <c r="AJ950"/>
      <c r="AV950"/>
      <c r="BB950" s="5"/>
    </row>
    <row r="951" spans="1:54" x14ac:dyDescent="0.2">
      <c r="A951" s="5"/>
      <c r="Y951" s="5"/>
      <c r="AJ951"/>
      <c r="AV951"/>
      <c r="BB951" s="5"/>
    </row>
    <row r="952" spans="1:54" x14ac:dyDescent="0.2">
      <c r="A952" s="5"/>
      <c r="Y952" s="5"/>
      <c r="AJ952"/>
      <c r="AV952"/>
      <c r="BB952" s="5"/>
    </row>
    <row r="953" spans="1:54" x14ac:dyDescent="0.2">
      <c r="A953" s="5"/>
      <c r="Y953" s="5"/>
      <c r="AJ953"/>
      <c r="AV953"/>
      <c r="BB953" s="5"/>
    </row>
    <row r="954" spans="1:54" x14ac:dyDescent="0.2">
      <c r="A954" s="5"/>
      <c r="Y954" s="5"/>
      <c r="AJ954"/>
      <c r="AV954"/>
      <c r="BB954" s="5"/>
    </row>
    <row r="955" spans="1:54" x14ac:dyDescent="0.2">
      <c r="A955" s="5"/>
      <c r="Y955" s="5"/>
      <c r="AJ955"/>
      <c r="AV955"/>
      <c r="BB955" s="5"/>
    </row>
    <row r="956" spans="1:54" x14ac:dyDescent="0.2">
      <c r="A956" s="5"/>
      <c r="Y956" s="5"/>
      <c r="AJ956"/>
      <c r="AV956"/>
      <c r="BB956" s="5"/>
    </row>
    <row r="957" spans="1:54" x14ac:dyDescent="0.2">
      <c r="A957" s="5"/>
      <c r="Y957" s="5"/>
      <c r="AJ957"/>
      <c r="AV957"/>
      <c r="BB957" s="5"/>
    </row>
    <row r="958" spans="1:54" x14ac:dyDescent="0.2">
      <c r="A958" s="5"/>
      <c r="Y958" s="5"/>
      <c r="AJ958"/>
      <c r="AV958"/>
      <c r="BB958" s="5"/>
    </row>
    <row r="959" spans="1:54" x14ac:dyDescent="0.2">
      <c r="A959" s="5"/>
      <c r="Y959" s="5"/>
      <c r="AJ959"/>
      <c r="AV959"/>
      <c r="BB959" s="5"/>
    </row>
    <row r="960" spans="1:54" x14ac:dyDescent="0.2">
      <c r="A960" s="5"/>
      <c r="Y960" s="5"/>
      <c r="AJ960"/>
      <c r="AV960"/>
      <c r="BB960" s="5"/>
    </row>
    <row r="961" spans="1:54" x14ac:dyDescent="0.2">
      <c r="A961" s="5"/>
      <c r="Y961" s="5"/>
      <c r="AJ961"/>
      <c r="AV961"/>
      <c r="BB961" s="5"/>
    </row>
    <row r="962" spans="1:54" x14ac:dyDescent="0.2">
      <c r="A962" s="5"/>
      <c r="Y962" s="5"/>
      <c r="AJ962"/>
      <c r="AV962"/>
      <c r="BB962" s="5"/>
    </row>
    <row r="963" spans="1:54" x14ac:dyDescent="0.2">
      <c r="A963" s="5"/>
      <c r="Y963" s="5"/>
      <c r="AJ963"/>
      <c r="AV963"/>
      <c r="BB963" s="5"/>
    </row>
    <row r="964" spans="1:54" x14ac:dyDescent="0.2">
      <c r="A964" s="5"/>
      <c r="Y964" s="5"/>
      <c r="AJ964"/>
      <c r="AV964"/>
      <c r="BB964" s="5"/>
    </row>
    <row r="965" spans="1:54" x14ac:dyDescent="0.2">
      <c r="A965" s="5"/>
      <c r="Y965" s="5"/>
      <c r="AJ965"/>
      <c r="AV965"/>
      <c r="BB965" s="5"/>
    </row>
    <row r="966" spans="1:54" x14ac:dyDescent="0.2">
      <c r="A966" s="5"/>
      <c r="Y966" s="5"/>
      <c r="AJ966"/>
      <c r="AV966"/>
      <c r="BB966" s="5"/>
    </row>
    <row r="967" spans="1:54" x14ac:dyDescent="0.2">
      <c r="A967" s="5"/>
      <c r="Y967" s="5"/>
      <c r="AJ967"/>
      <c r="AV967"/>
      <c r="BB967" s="5"/>
    </row>
    <row r="968" spans="1:54" x14ac:dyDescent="0.2">
      <c r="A968" s="5"/>
      <c r="Y968" s="5"/>
      <c r="AJ968"/>
      <c r="AV968"/>
      <c r="BB968" s="5"/>
    </row>
    <row r="969" spans="1:54" x14ac:dyDescent="0.2">
      <c r="A969" s="5"/>
      <c r="Y969" s="5"/>
      <c r="AJ969"/>
      <c r="AV969"/>
      <c r="BB969" s="5"/>
    </row>
    <row r="970" spans="1:54" x14ac:dyDescent="0.2">
      <c r="A970" s="5"/>
      <c r="Y970" s="5"/>
      <c r="AJ970"/>
      <c r="AV970"/>
      <c r="BB970" s="5"/>
    </row>
    <row r="971" spans="1:54" x14ac:dyDescent="0.2">
      <c r="A971" s="5"/>
      <c r="Y971" s="5"/>
      <c r="AJ971"/>
      <c r="AV971"/>
      <c r="BB971" s="5"/>
    </row>
    <row r="972" spans="1:54" x14ac:dyDescent="0.2">
      <c r="A972" s="5"/>
      <c r="Y972" s="5"/>
      <c r="AJ972"/>
      <c r="AV972"/>
      <c r="BB972" s="5"/>
    </row>
    <row r="973" spans="1:54" x14ac:dyDescent="0.2">
      <c r="A973" s="5"/>
      <c r="Y973" s="5"/>
      <c r="AJ973"/>
      <c r="AV973"/>
      <c r="BB973" s="5"/>
    </row>
    <row r="974" spans="1:54" x14ac:dyDescent="0.2">
      <c r="A974" s="5"/>
      <c r="Y974" s="5"/>
      <c r="AJ974"/>
      <c r="AV974"/>
      <c r="BB974" s="5"/>
    </row>
    <row r="975" spans="1:54" x14ac:dyDescent="0.2">
      <c r="A975" s="5"/>
      <c r="Y975" s="5"/>
      <c r="AJ975"/>
      <c r="AV975"/>
      <c r="BB975" s="5"/>
    </row>
    <row r="976" spans="1:54" x14ac:dyDescent="0.2">
      <c r="A976" s="5"/>
      <c r="Y976" s="5"/>
      <c r="AJ976"/>
      <c r="AV976"/>
      <c r="BB976" s="5"/>
    </row>
    <row r="977" spans="1:54" x14ac:dyDescent="0.2">
      <c r="A977" s="5"/>
      <c r="Y977" s="5"/>
      <c r="AJ977"/>
      <c r="AV977"/>
      <c r="BB977" s="5"/>
    </row>
    <row r="978" spans="1:54" x14ac:dyDescent="0.2">
      <c r="A978" s="5"/>
      <c r="Y978" s="5"/>
      <c r="AJ978"/>
      <c r="AV978"/>
      <c r="BB978" s="5"/>
    </row>
    <row r="979" spans="1:54" x14ac:dyDescent="0.2">
      <c r="A979" s="5"/>
      <c r="Y979" s="5"/>
      <c r="AJ979"/>
      <c r="AV979"/>
      <c r="BB979" s="5"/>
    </row>
    <row r="980" spans="1:54" x14ac:dyDescent="0.2">
      <c r="A980" s="5"/>
      <c r="Y980" s="5"/>
      <c r="AJ980"/>
      <c r="AV980"/>
      <c r="BB980" s="5"/>
    </row>
    <row r="981" spans="1:54" x14ac:dyDescent="0.2">
      <c r="A981" s="5"/>
      <c r="Y981" s="5"/>
      <c r="AJ981"/>
      <c r="AV981"/>
      <c r="BB981" s="5"/>
    </row>
    <row r="982" spans="1:54" x14ac:dyDescent="0.2">
      <c r="A982" s="5"/>
      <c r="Y982" s="5"/>
      <c r="AJ982"/>
      <c r="AV982"/>
      <c r="BB982" s="5"/>
    </row>
    <row r="983" spans="1:54" x14ac:dyDescent="0.2">
      <c r="A983" s="5"/>
      <c r="Y983" s="5"/>
      <c r="AJ983"/>
      <c r="AV983"/>
      <c r="BB983" s="5"/>
    </row>
    <row r="984" spans="1:54" x14ac:dyDescent="0.2">
      <c r="A984" s="5"/>
      <c r="Y984" s="5"/>
      <c r="AJ984"/>
      <c r="AV984"/>
      <c r="BB984" s="5"/>
    </row>
    <row r="985" spans="1:54" x14ac:dyDescent="0.2">
      <c r="A985" s="5"/>
      <c r="Y985" s="5"/>
      <c r="AJ985"/>
      <c r="AV985"/>
      <c r="BB985" s="5"/>
    </row>
    <row r="986" spans="1:54" x14ac:dyDescent="0.2">
      <c r="A986" s="5"/>
      <c r="Y986" s="5"/>
      <c r="AJ986"/>
      <c r="AV986"/>
      <c r="BB986" s="5"/>
    </row>
    <row r="987" spans="1:54" x14ac:dyDescent="0.2">
      <c r="A987" s="5"/>
      <c r="Y987" s="5"/>
      <c r="AJ987"/>
      <c r="AV987"/>
      <c r="BB987" s="5"/>
    </row>
    <row r="988" spans="1:54" x14ac:dyDescent="0.2">
      <c r="A988" s="5"/>
      <c r="Y988" s="5"/>
      <c r="AJ988"/>
      <c r="AV988"/>
      <c r="BB988" s="5"/>
    </row>
    <row r="989" spans="1:54" x14ac:dyDescent="0.2">
      <c r="A989" s="5"/>
      <c r="Y989" s="5"/>
      <c r="AJ989"/>
      <c r="AV989"/>
      <c r="BB989" s="5"/>
    </row>
    <row r="990" spans="1:54" x14ac:dyDescent="0.2">
      <c r="A990" s="5"/>
      <c r="Y990" s="5"/>
      <c r="AJ990"/>
      <c r="AV990"/>
      <c r="BB990" s="5"/>
    </row>
    <row r="991" spans="1:54" x14ac:dyDescent="0.2">
      <c r="A991" s="5"/>
      <c r="Y991" s="5"/>
      <c r="AJ991"/>
      <c r="AV991"/>
      <c r="BB991" s="5"/>
    </row>
    <row r="992" spans="1:54" x14ac:dyDescent="0.2">
      <c r="A992" s="5"/>
      <c r="Y992" s="5"/>
      <c r="AJ992"/>
      <c r="AV992"/>
      <c r="BB992" s="5"/>
    </row>
    <row r="993" spans="1:54" x14ac:dyDescent="0.2">
      <c r="A993" s="5"/>
      <c r="Y993" s="5"/>
      <c r="AJ993"/>
      <c r="AV993"/>
      <c r="BB993" s="5"/>
    </row>
    <row r="994" spans="1:54" x14ac:dyDescent="0.2">
      <c r="A994" s="5"/>
      <c r="Y994" s="5"/>
      <c r="AJ994"/>
      <c r="AV994"/>
      <c r="BB994" s="5"/>
    </row>
    <row r="995" spans="1:54" x14ac:dyDescent="0.2">
      <c r="A995" s="5"/>
      <c r="Y995" s="5"/>
      <c r="AJ995"/>
      <c r="AV995"/>
      <c r="BB995" s="5"/>
    </row>
    <row r="996" spans="1:54" x14ac:dyDescent="0.2">
      <c r="A996" s="5"/>
      <c r="Y996" s="5"/>
      <c r="AJ996"/>
      <c r="AV996"/>
      <c r="BB996" s="5"/>
    </row>
    <row r="997" spans="1:54" x14ac:dyDescent="0.2">
      <c r="A997" s="5"/>
      <c r="Y997" s="5"/>
      <c r="AJ997"/>
      <c r="AV997"/>
      <c r="BB997" s="5"/>
    </row>
    <row r="998" spans="1:54" x14ac:dyDescent="0.2">
      <c r="A998" s="5"/>
      <c r="Y998" s="5"/>
      <c r="AJ998"/>
      <c r="AV998"/>
      <c r="BB998" s="5"/>
    </row>
    <row r="999" spans="1:54" x14ac:dyDescent="0.2">
      <c r="A999" s="5"/>
      <c r="Y999" s="5"/>
      <c r="AJ999"/>
      <c r="AV999"/>
      <c r="BB999" s="5"/>
    </row>
    <row r="1000" spans="1:54" x14ac:dyDescent="0.2">
      <c r="A1000" s="5"/>
      <c r="Y1000" s="5"/>
      <c r="AJ1000"/>
      <c r="AV1000"/>
      <c r="BB1000" s="5"/>
    </row>
    <row r="1001" spans="1:54" x14ac:dyDescent="0.2">
      <c r="A1001" s="5"/>
      <c r="Y1001" s="5"/>
      <c r="AJ1001"/>
      <c r="AV1001"/>
      <c r="BB1001" s="5"/>
    </row>
    <row r="1002" spans="1:54" x14ac:dyDescent="0.2">
      <c r="A1002" s="5"/>
      <c r="Y1002" s="5"/>
      <c r="AJ1002"/>
      <c r="AV1002"/>
      <c r="BB1002" s="5"/>
    </row>
    <row r="1003" spans="1:54" x14ac:dyDescent="0.2">
      <c r="A1003" s="5"/>
      <c r="Y1003" s="5"/>
      <c r="AJ1003"/>
      <c r="AV1003"/>
      <c r="BB1003" s="5"/>
    </row>
    <row r="1004" spans="1:54" x14ac:dyDescent="0.2">
      <c r="A1004" s="5"/>
      <c r="Y1004" s="5"/>
      <c r="AJ1004"/>
      <c r="AV1004"/>
      <c r="BB1004" s="5"/>
    </row>
    <row r="1005" spans="1:54" x14ac:dyDescent="0.2">
      <c r="A1005" s="5"/>
      <c r="Y1005" s="5"/>
      <c r="AJ1005"/>
      <c r="AV1005"/>
      <c r="BB1005" s="5"/>
    </row>
    <row r="1006" spans="1:54" x14ac:dyDescent="0.2">
      <c r="A1006" s="5"/>
      <c r="Y1006" s="5"/>
      <c r="AJ1006"/>
      <c r="AV1006"/>
      <c r="BB1006" s="5"/>
    </row>
    <row r="1007" spans="1:54" x14ac:dyDescent="0.2">
      <c r="A1007" s="5"/>
      <c r="Y1007" s="5"/>
      <c r="AJ1007"/>
      <c r="AV1007"/>
      <c r="BB1007" s="5"/>
    </row>
    <row r="1008" spans="1:54" x14ac:dyDescent="0.2">
      <c r="A1008" s="5"/>
      <c r="Y1008" s="5"/>
      <c r="AJ1008"/>
      <c r="AV1008"/>
      <c r="BB1008" s="5"/>
    </row>
    <row r="1009" spans="1:54" x14ac:dyDescent="0.2">
      <c r="A1009" s="5"/>
      <c r="Y1009" s="5"/>
      <c r="AJ1009"/>
      <c r="AV1009"/>
      <c r="BB1009" s="5"/>
    </row>
    <row r="1010" spans="1:54" x14ac:dyDescent="0.2">
      <c r="A1010" s="5"/>
      <c r="Y1010" s="5"/>
      <c r="AJ1010"/>
      <c r="AV1010"/>
      <c r="BB1010" s="5"/>
    </row>
    <row r="1011" spans="1:54" x14ac:dyDescent="0.2">
      <c r="A1011" s="5"/>
      <c r="Y1011" s="5"/>
      <c r="AJ1011"/>
      <c r="AV1011"/>
      <c r="BB1011" s="5"/>
    </row>
    <row r="1012" spans="1:54" x14ac:dyDescent="0.2">
      <c r="A1012" s="5"/>
      <c r="Y1012" s="5"/>
      <c r="AJ1012"/>
      <c r="AV1012"/>
      <c r="BB1012" s="5"/>
    </row>
    <row r="1013" spans="1:54" x14ac:dyDescent="0.2">
      <c r="A1013" s="5"/>
      <c r="Y1013" s="5"/>
      <c r="AJ1013"/>
      <c r="AV1013"/>
      <c r="BB1013" s="5"/>
    </row>
    <row r="1014" spans="1:54" x14ac:dyDescent="0.2">
      <c r="A1014" s="5"/>
      <c r="Y1014" s="5"/>
      <c r="AJ1014"/>
      <c r="AV1014"/>
      <c r="BB1014" s="5"/>
    </row>
    <row r="1015" spans="1:54" x14ac:dyDescent="0.2">
      <c r="A1015" s="5"/>
      <c r="Y1015" s="5"/>
      <c r="AJ1015"/>
      <c r="AV1015"/>
      <c r="BB1015" s="5"/>
    </row>
    <row r="1016" spans="1:54" x14ac:dyDescent="0.2">
      <c r="A1016" s="5"/>
      <c r="Y1016" s="5"/>
      <c r="AJ1016"/>
      <c r="AV1016"/>
      <c r="BB1016" s="5"/>
    </row>
    <row r="1017" spans="1:54" x14ac:dyDescent="0.2">
      <c r="A1017" s="5"/>
      <c r="Y1017" s="5"/>
      <c r="AJ1017"/>
      <c r="AV1017"/>
      <c r="BB1017" s="5"/>
    </row>
    <row r="1018" spans="1:54" x14ac:dyDescent="0.2">
      <c r="A1018" s="5"/>
      <c r="Y1018" s="5"/>
      <c r="AJ1018"/>
      <c r="AV1018"/>
      <c r="BB1018" s="5"/>
    </row>
    <row r="1019" spans="1:54" x14ac:dyDescent="0.2">
      <c r="A1019" s="5"/>
      <c r="Y1019" s="5"/>
      <c r="AJ1019"/>
      <c r="AV1019"/>
      <c r="BB1019" s="5"/>
    </row>
    <row r="1020" spans="1:54" x14ac:dyDescent="0.2">
      <c r="A1020" s="5"/>
      <c r="Y1020" s="5"/>
      <c r="AJ1020"/>
      <c r="AV1020"/>
      <c r="BB1020" s="5"/>
    </row>
    <row r="1021" spans="1:54" x14ac:dyDescent="0.2">
      <c r="A1021" s="5"/>
      <c r="Y1021" s="5"/>
      <c r="AJ1021"/>
      <c r="AV1021"/>
      <c r="BB1021" s="5"/>
    </row>
    <row r="1022" spans="1:54" x14ac:dyDescent="0.2">
      <c r="A1022" s="5"/>
      <c r="Y1022" s="5"/>
      <c r="AJ1022"/>
      <c r="AV1022"/>
      <c r="BB1022" s="5"/>
    </row>
    <row r="1023" spans="1:54" x14ac:dyDescent="0.2">
      <c r="A1023" s="5"/>
      <c r="Y1023" s="5"/>
      <c r="AJ1023"/>
      <c r="AV1023"/>
      <c r="BB1023" s="5"/>
    </row>
    <row r="1024" spans="1:54" x14ac:dyDescent="0.2">
      <c r="A1024" s="5"/>
      <c r="Y1024" s="5"/>
      <c r="AJ1024"/>
      <c r="AV1024"/>
      <c r="BB1024" s="5"/>
    </row>
    <row r="1025" spans="1:54" x14ac:dyDescent="0.2">
      <c r="A1025" s="5"/>
      <c r="Y1025" s="5"/>
      <c r="AJ1025"/>
      <c r="AV1025"/>
      <c r="BB1025" s="5"/>
    </row>
    <row r="1026" spans="1:54" x14ac:dyDescent="0.2">
      <c r="A1026" s="5"/>
      <c r="Y1026" s="5"/>
      <c r="AJ1026"/>
      <c r="AV1026"/>
      <c r="BB1026" s="5"/>
    </row>
    <row r="1027" spans="1:54" x14ac:dyDescent="0.2">
      <c r="A1027" s="5"/>
      <c r="Y1027" s="5"/>
      <c r="AJ1027"/>
      <c r="AV1027"/>
      <c r="BB1027" s="5"/>
    </row>
    <row r="1028" spans="1:54" x14ac:dyDescent="0.2">
      <c r="A1028" s="5"/>
      <c r="Y1028" s="5"/>
      <c r="AJ1028"/>
      <c r="AV1028"/>
      <c r="BB1028" s="5"/>
    </row>
    <row r="1029" spans="1:54" x14ac:dyDescent="0.2">
      <c r="A1029" s="5"/>
      <c r="Y1029" s="5"/>
      <c r="AJ1029"/>
      <c r="AV1029"/>
      <c r="BB1029" s="5"/>
    </row>
    <row r="1030" spans="1:54" x14ac:dyDescent="0.2">
      <c r="A1030" s="5"/>
      <c r="Y1030" s="5"/>
      <c r="AJ1030"/>
      <c r="AV1030"/>
      <c r="BB1030" s="5"/>
    </row>
    <row r="1031" spans="1:54" x14ac:dyDescent="0.2">
      <c r="A1031" s="5"/>
      <c r="Y1031" s="5"/>
      <c r="AJ1031"/>
      <c r="AV1031"/>
      <c r="BB1031" s="5"/>
    </row>
    <row r="1032" spans="1:54" x14ac:dyDescent="0.2">
      <c r="A1032" s="5"/>
      <c r="Y1032" s="5"/>
      <c r="AJ1032"/>
      <c r="AV1032"/>
      <c r="BB1032" s="5"/>
    </row>
    <row r="1033" spans="1:54" x14ac:dyDescent="0.2">
      <c r="A1033" s="5"/>
      <c r="Y1033" s="5"/>
      <c r="AJ1033"/>
      <c r="AV1033"/>
      <c r="BB1033" s="5"/>
    </row>
    <row r="1034" spans="1:54" x14ac:dyDescent="0.2">
      <c r="A1034" s="5"/>
      <c r="Y1034" s="5"/>
      <c r="AJ1034"/>
      <c r="AV1034"/>
      <c r="BB1034" s="5"/>
    </row>
    <row r="1035" spans="1:54" x14ac:dyDescent="0.2">
      <c r="A1035" s="5"/>
      <c r="Y1035" s="5"/>
      <c r="AJ1035"/>
      <c r="AV1035"/>
      <c r="BB1035" s="5"/>
    </row>
    <row r="1036" spans="1:54" x14ac:dyDescent="0.2">
      <c r="A1036" s="5"/>
      <c r="Y1036" s="5"/>
      <c r="AJ1036"/>
      <c r="AV1036"/>
      <c r="BB1036" s="5"/>
    </row>
    <row r="1037" spans="1:54" x14ac:dyDescent="0.2">
      <c r="A1037" s="5"/>
      <c r="Y1037" s="5"/>
      <c r="AJ1037"/>
      <c r="AV1037"/>
      <c r="BB1037" s="5"/>
    </row>
    <row r="1038" spans="1:54" x14ac:dyDescent="0.2">
      <c r="A1038" s="5"/>
      <c r="Y1038" s="5"/>
      <c r="AJ1038"/>
      <c r="AV1038"/>
      <c r="BB1038" s="5"/>
    </row>
    <row r="1039" spans="1:54" x14ac:dyDescent="0.2">
      <c r="A1039" s="5"/>
      <c r="Y1039" s="5"/>
      <c r="AJ1039"/>
      <c r="AV1039"/>
      <c r="BB1039" s="5"/>
    </row>
    <row r="1040" spans="1:54" x14ac:dyDescent="0.2">
      <c r="A1040" s="5"/>
      <c r="Y1040" s="5"/>
      <c r="AJ1040"/>
      <c r="AV1040"/>
      <c r="BB1040" s="5"/>
    </row>
    <row r="1041" spans="1:54" x14ac:dyDescent="0.2">
      <c r="A1041" s="5"/>
      <c r="Y1041" s="5"/>
      <c r="AJ1041"/>
      <c r="AV1041"/>
      <c r="BB1041" s="5"/>
    </row>
    <row r="1042" spans="1:54" x14ac:dyDescent="0.2">
      <c r="A1042" s="5"/>
      <c r="Y1042" s="5"/>
      <c r="AJ1042"/>
      <c r="AV1042"/>
      <c r="BB1042" s="5"/>
    </row>
    <row r="1043" spans="1:54" x14ac:dyDescent="0.2">
      <c r="A1043" s="5"/>
      <c r="Y1043" s="5"/>
      <c r="AJ1043"/>
      <c r="AV1043"/>
      <c r="BB1043" s="5"/>
    </row>
    <row r="1044" spans="1:54" x14ac:dyDescent="0.2">
      <c r="A1044" s="5"/>
      <c r="Y1044" s="5"/>
      <c r="AJ1044"/>
      <c r="AV1044"/>
      <c r="BB1044" s="5"/>
    </row>
    <row r="1045" spans="1:54" x14ac:dyDescent="0.2">
      <c r="A1045" s="5"/>
      <c r="Y1045" s="5"/>
      <c r="AJ1045"/>
      <c r="AV1045"/>
      <c r="BB1045" s="5"/>
    </row>
    <row r="1046" spans="1:54" x14ac:dyDescent="0.2">
      <c r="A1046" s="5"/>
      <c r="Y1046" s="5"/>
      <c r="AJ1046"/>
      <c r="AV1046"/>
      <c r="BB1046" s="5"/>
    </row>
    <row r="1047" spans="1:54" x14ac:dyDescent="0.2">
      <c r="A1047" s="5"/>
      <c r="Y1047" s="5"/>
      <c r="AJ1047"/>
      <c r="AV1047"/>
      <c r="BB1047" s="5"/>
    </row>
    <row r="1048" spans="1:54" x14ac:dyDescent="0.2">
      <c r="A1048" s="5"/>
      <c r="Y1048" s="5"/>
      <c r="AJ1048"/>
      <c r="AV1048"/>
      <c r="BB1048" s="5"/>
    </row>
    <row r="1049" spans="1:54" x14ac:dyDescent="0.2">
      <c r="A1049" s="5"/>
      <c r="Y1049" s="5"/>
      <c r="AJ1049"/>
      <c r="AV1049"/>
      <c r="BB1049" s="5"/>
    </row>
    <row r="1050" spans="1:54" x14ac:dyDescent="0.2">
      <c r="A1050" s="5"/>
      <c r="Y1050" s="5"/>
      <c r="AJ1050"/>
      <c r="AV1050"/>
      <c r="BB1050" s="5"/>
    </row>
    <row r="1051" spans="1:54" x14ac:dyDescent="0.2">
      <c r="A1051" s="5"/>
      <c r="Y1051" s="5"/>
      <c r="AJ1051"/>
      <c r="AV1051"/>
      <c r="BB1051" s="5"/>
    </row>
    <row r="1052" spans="1:54" x14ac:dyDescent="0.2">
      <c r="A1052" s="5"/>
      <c r="Y1052" s="5"/>
      <c r="AJ1052"/>
      <c r="AV1052"/>
      <c r="BB1052" s="5"/>
    </row>
    <row r="1053" spans="1:54" x14ac:dyDescent="0.2">
      <c r="A1053" s="5"/>
      <c r="Y1053" s="5"/>
      <c r="AJ1053"/>
      <c r="AV1053"/>
      <c r="BB1053" s="5"/>
    </row>
    <row r="1054" spans="1:54" x14ac:dyDescent="0.2">
      <c r="A1054" s="5"/>
      <c r="Y1054" s="5"/>
      <c r="AJ1054"/>
      <c r="AV1054"/>
      <c r="BB1054" s="5"/>
    </row>
    <row r="1055" spans="1:54" x14ac:dyDescent="0.2">
      <c r="A1055" s="5"/>
      <c r="Y1055" s="5"/>
      <c r="AJ1055"/>
      <c r="AV1055"/>
      <c r="BB1055" s="5"/>
    </row>
    <row r="1056" spans="1:54" x14ac:dyDescent="0.2">
      <c r="A1056" s="5"/>
      <c r="Y1056" s="5"/>
      <c r="AJ1056"/>
      <c r="AV1056"/>
      <c r="BB1056" s="5"/>
    </row>
    <row r="1057" spans="1:54" x14ac:dyDescent="0.2">
      <c r="A1057" s="5"/>
      <c r="Y1057" s="5"/>
      <c r="AJ1057"/>
      <c r="AV1057"/>
      <c r="BB1057" s="5"/>
    </row>
    <row r="1058" spans="1:54" x14ac:dyDescent="0.2">
      <c r="A1058" s="5"/>
      <c r="Y1058" s="5"/>
      <c r="AJ1058"/>
      <c r="AV1058"/>
      <c r="BB1058" s="5"/>
    </row>
    <row r="1059" spans="1:54" x14ac:dyDescent="0.2">
      <c r="A1059" s="5"/>
      <c r="Y1059" s="5"/>
      <c r="AJ1059"/>
      <c r="AV1059"/>
      <c r="BB1059" s="5"/>
    </row>
    <row r="1060" spans="1:54" x14ac:dyDescent="0.2">
      <c r="A1060" s="5"/>
      <c r="Y1060" s="5"/>
      <c r="AJ1060"/>
      <c r="AV1060"/>
      <c r="BB1060" s="5"/>
    </row>
    <row r="1061" spans="1:54" x14ac:dyDescent="0.2">
      <c r="A1061" s="5"/>
      <c r="Y1061" s="5"/>
      <c r="AJ1061"/>
      <c r="AV1061"/>
      <c r="BB1061" s="5"/>
    </row>
    <row r="1062" spans="1:54" x14ac:dyDescent="0.2">
      <c r="A1062" s="5"/>
      <c r="Y1062" s="5"/>
      <c r="AJ1062"/>
      <c r="AV1062"/>
      <c r="BB1062" s="5"/>
    </row>
    <row r="1063" spans="1:54" x14ac:dyDescent="0.2">
      <c r="A1063" s="5"/>
      <c r="Y1063" s="5"/>
      <c r="AJ1063"/>
      <c r="AV1063"/>
      <c r="BB1063" s="5"/>
    </row>
    <row r="1064" spans="1:54" x14ac:dyDescent="0.2">
      <c r="A1064" s="5"/>
      <c r="Y1064" s="5"/>
      <c r="AJ1064"/>
      <c r="AV1064"/>
      <c r="BB1064" s="5"/>
    </row>
    <row r="1065" spans="1:54" x14ac:dyDescent="0.2">
      <c r="A1065" s="5"/>
      <c r="Y1065" s="5"/>
      <c r="AJ1065"/>
      <c r="AV1065"/>
      <c r="BB1065" s="5"/>
    </row>
    <row r="1066" spans="1:54" x14ac:dyDescent="0.2">
      <c r="A1066" s="5"/>
      <c r="Y1066" s="5"/>
      <c r="AJ1066"/>
      <c r="AV1066"/>
      <c r="BB1066" s="5"/>
    </row>
    <row r="1067" spans="1:54" x14ac:dyDescent="0.2">
      <c r="A1067" s="5"/>
      <c r="Y1067" s="5"/>
      <c r="AJ1067"/>
      <c r="AV1067"/>
      <c r="BB1067" s="5"/>
    </row>
    <row r="1068" spans="1:54" x14ac:dyDescent="0.2">
      <c r="A1068" s="5"/>
      <c r="Y1068" s="5"/>
      <c r="AJ1068"/>
      <c r="AV1068"/>
      <c r="BB1068" s="5"/>
    </row>
    <row r="1069" spans="1:54" x14ac:dyDescent="0.2">
      <c r="A1069" s="5"/>
      <c r="Y1069" s="5"/>
      <c r="AJ1069"/>
      <c r="AV1069"/>
      <c r="BB1069" s="5"/>
    </row>
    <row r="1070" spans="1:54" x14ac:dyDescent="0.2">
      <c r="A1070" s="5"/>
      <c r="Y1070" s="5"/>
      <c r="AJ1070"/>
      <c r="AV1070"/>
      <c r="BB1070" s="5"/>
    </row>
    <row r="1071" spans="1:54" x14ac:dyDescent="0.2">
      <c r="A1071" s="5"/>
      <c r="Y1071" s="5"/>
      <c r="AJ1071"/>
      <c r="AV1071"/>
      <c r="BB1071" s="5"/>
    </row>
    <row r="1072" spans="1:54" x14ac:dyDescent="0.2">
      <c r="A1072" s="5"/>
      <c r="Y1072" s="5"/>
      <c r="AJ1072"/>
      <c r="AV1072"/>
      <c r="BB1072" s="5"/>
    </row>
    <row r="1073" spans="1:54" x14ac:dyDescent="0.2">
      <c r="A1073" s="5"/>
      <c r="Y1073" s="5"/>
      <c r="AJ1073"/>
      <c r="AV1073"/>
      <c r="BB1073" s="5"/>
    </row>
    <row r="1074" spans="1:54" x14ac:dyDescent="0.2">
      <c r="A1074" s="5"/>
      <c r="Y1074" s="5"/>
      <c r="AJ1074"/>
      <c r="AV1074"/>
      <c r="BB1074" s="5"/>
    </row>
    <row r="1075" spans="1:54" x14ac:dyDescent="0.2">
      <c r="A1075" s="5"/>
      <c r="Y1075" s="5"/>
      <c r="AJ1075"/>
      <c r="AV1075"/>
      <c r="BB1075" s="5"/>
    </row>
    <row r="1076" spans="1:54" x14ac:dyDescent="0.2">
      <c r="A1076" s="5"/>
      <c r="Y1076" s="5"/>
      <c r="AJ1076"/>
      <c r="AV1076"/>
      <c r="BB1076" s="5"/>
    </row>
    <row r="1077" spans="1:54" x14ac:dyDescent="0.2">
      <c r="A1077" s="5"/>
      <c r="Y1077" s="5"/>
      <c r="AJ1077"/>
      <c r="AV1077"/>
      <c r="BB1077" s="5"/>
    </row>
    <row r="1078" spans="1:54" x14ac:dyDescent="0.2">
      <c r="A1078" s="5"/>
      <c r="Y1078" s="5"/>
      <c r="AJ1078"/>
      <c r="AV1078"/>
      <c r="BB1078" s="5"/>
    </row>
    <row r="1079" spans="1:54" x14ac:dyDescent="0.2">
      <c r="A1079" s="5"/>
      <c r="Y1079" s="5"/>
      <c r="AJ1079"/>
      <c r="AV1079"/>
      <c r="BB1079" s="5"/>
    </row>
    <row r="1080" spans="1:54" x14ac:dyDescent="0.2">
      <c r="A1080" s="5"/>
      <c r="Y1080" s="5"/>
      <c r="AJ1080"/>
      <c r="AV1080"/>
      <c r="BB1080" s="5"/>
    </row>
    <row r="1081" spans="1:54" x14ac:dyDescent="0.2">
      <c r="A1081" s="5"/>
      <c r="Y1081" s="5"/>
      <c r="AJ1081"/>
      <c r="AV1081"/>
      <c r="BB1081" s="5"/>
    </row>
    <row r="1082" spans="1:54" x14ac:dyDescent="0.2">
      <c r="A1082" s="5"/>
      <c r="Y1082" s="5"/>
      <c r="AJ1082"/>
      <c r="AV1082"/>
      <c r="BB1082" s="5"/>
    </row>
    <row r="1083" spans="1:54" x14ac:dyDescent="0.2">
      <c r="A1083" s="5"/>
      <c r="Y1083" s="5"/>
      <c r="AJ1083"/>
      <c r="AV1083"/>
      <c r="BB1083" s="5"/>
    </row>
    <row r="1084" spans="1:54" x14ac:dyDescent="0.2">
      <c r="A1084" s="5"/>
      <c r="Y1084" s="5"/>
      <c r="AJ1084"/>
      <c r="AV1084"/>
      <c r="BB1084" s="5"/>
    </row>
    <row r="1085" spans="1:54" x14ac:dyDescent="0.2">
      <c r="A1085" s="5"/>
      <c r="Y1085" s="5"/>
      <c r="AJ1085"/>
      <c r="AV1085"/>
      <c r="BB1085" s="5"/>
    </row>
    <row r="1086" spans="1:54" x14ac:dyDescent="0.2">
      <c r="A1086" s="5"/>
      <c r="Y1086" s="5"/>
      <c r="AJ1086"/>
      <c r="AV1086"/>
      <c r="BB1086" s="5"/>
    </row>
    <row r="1087" spans="1:54" x14ac:dyDescent="0.2">
      <c r="A1087" s="5"/>
      <c r="Y1087" s="5"/>
      <c r="AJ1087"/>
      <c r="AV1087"/>
      <c r="BB1087" s="5"/>
    </row>
    <row r="1088" spans="1:54" x14ac:dyDescent="0.2">
      <c r="A1088" s="5"/>
      <c r="Y1088" s="5"/>
      <c r="AJ1088"/>
      <c r="AV1088"/>
      <c r="BB1088" s="5"/>
    </row>
    <row r="1089" spans="1:54" x14ac:dyDescent="0.2">
      <c r="A1089" s="5"/>
      <c r="Y1089" s="5"/>
      <c r="AJ1089"/>
      <c r="AV1089"/>
      <c r="BB1089" s="5"/>
    </row>
    <row r="1090" spans="1:54" x14ac:dyDescent="0.2">
      <c r="A1090" s="5"/>
      <c r="Y1090" s="5"/>
      <c r="AJ1090"/>
      <c r="AV1090"/>
      <c r="BB1090" s="5"/>
    </row>
    <row r="1091" spans="1:54" x14ac:dyDescent="0.2">
      <c r="A1091" s="5"/>
      <c r="Y1091" s="5"/>
      <c r="AJ1091"/>
      <c r="AV1091"/>
      <c r="BB1091" s="5"/>
    </row>
    <row r="1092" spans="1:54" x14ac:dyDescent="0.2">
      <c r="A1092" s="5"/>
      <c r="Y1092" s="5"/>
      <c r="AJ1092"/>
      <c r="AV1092"/>
      <c r="BB1092" s="5"/>
    </row>
    <row r="1093" spans="1:54" x14ac:dyDescent="0.2">
      <c r="A1093" s="5"/>
      <c r="Y1093" s="5"/>
      <c r="AJ1093"/>
      <c r="AV1093"/>
      <c r="BB1093" s="5"/>
    </row>
    <row r="1094" spans="1:54" x14ac:dyDescent="0.2">
      <c r="A1094" s="5"/>
      <c r="Y1094" s="5"/>
      <c r="AJ1094"/>
      <c r="AV1094"/>
      <c r="BB1094" s="5"/>
    </row>
    <row r="1095" spans="1:54" x14ac:dyDescent="0.2">
      <c r="A1095" s="5"/>
      <c r="Y1095" s="5"/>
      <c r="AJ1095"/>
      <c r="AV1095"/>
      <c r="BB1095" s="5"/>
    </row>
    <row r="1096" spans="1:54" x14ac:dyDescent="0.2">
      <c r="A1096" s="5"/>
      <c r="Y1096" s="5"/>
      <c r="AJ1096"/>
      <c r="AV1096"/>
      <c r="BB1096" s="5"/>
    </row>
    <row r="1097" spans="1:54" x14ac:dyDescent="0.2">
      <c r="A1097" s="5"/>
      <c r="Y1097" s="5"/>
      <c r="AJ1097"/>
      <c r="AV1097"/>
      <c r="BB1097" s="5"/>
    </row>
    <row r="1098" spans="1:54" x14ac:dyDescent="0.2">
      <c r="A1098" s="5"/>
      <c r="Y1098" s="5"/>
      <c r="AJ1098"/>
      <c r="AV1098"/>
      <c r="BB1098" s="5"/>
    </row>
    <row r="1099" spans="1:54" x14ac:dyDescent="0.2">
      <c r="A1099" s="5"/>
      <c r="Y1099" s="5"/>
      <c r="AJ1099"/>
      <c r="AV1099"/>
      <c r="BB1099" s="5"/>
    </row>
    <row r="1100" spans="1:54" x14ac:dyDescent="0.2">
      <c r="A1100" s="5"/>
      <c r="Y1100" s="5"/>
      <c r="AJ1100"/>
      <c r="AV1100"/>
      <c r="BB1100" s="5"/>
    </row>
    <row r="1101" spans="1:54" x14ac:dyDescent="0.2">
      <c r="A1101" s="5"/>
      <c r="Y1101" s="5"/>
      <c r="AJ1101"/>
      <c r="AV1101"/>
      <c r="BB1101" s="5"/>
    </row>
    <row r="1102" spans="1:54" x14ac:dyDescent="0.2">
      <c r="A1102" s="5"/>
      <c r="Y1102" s="5"/>
      <c r="AJ1102"/>
      <c r="AV1102"/>
      <c r="BB1102" s="5"/>
    </row>
    <row r="1103" spans="1:54" x14ac:dyDescent="0.2">
      <c r="A1103" s="5"/>
      <c r="Y1103" s="5"/>
      <c r="AJ1103"/>
      <c r="AV1103"/>
      <c r="BB1103" s="5"/>
    </row>
    <row r="1104" spans="1:54" x14ac:dyDescent="0.2">
      <c r="A1104" s="5"/>
      <c r="Y1104" s="5"/>
      <c r="AJ1104"/>
      <c r="AV1104"/>
      <c r="BB1104" s="5"/>
    </row>
    <row r="1105" spans="1:54" x14ac:dyDescent="0.2">
      <c r="A1105" s="5"/>
      <c r="Y1105" s="5"/>
      <c r="AJ1105"/>
      <c r="AV1105"/>
      <c r="BB1105" s="5"/>
    </row>
    <row r="1106" spans="1:54" x14ac:dyDescent="0.2">
      <c r="A1106" s="5"/>
      <c r="Y1106" s="5"/>
      <c r="AJ1106"/>
      <c r="AV1106"/>
      <c r="BB1106" s="5"/>
    </row>
    <row r="1107" spans="1:54" x14ac:dyDescent="0.2">
      <c r="A1107" s="5"/>
      <c r="Y1107" s="5"/>
      <c r="AJ1107"/>
      <c r="AV1107"/>
      <c r="BB1107" s="5"/>
    </row>
    <row r="1108" spans="1:54" x14ac:dyDescent="0.2">
      <c r="A1108" s="5"/>
      <c r="Y1108" s="5"/>
      <c r="AJ1108"/>
      <c r="AV1108"/>
      <c r="BB1108" s="5"/>
    </row>
    <row r="1109" spans="1:54" x14ac:dyDescent="0.2">
      <c r="A1109" s="5"/>
      <c r="Y1109" s="5"/>
      <c r="AJ1109"/>
      <c r="AV1109"/>
      <c r="BB1109" s="5"/>
    </row>
    <row r="1110" spans="1:54" x14ac:dyDescent="0.2">
      <c r="A1110" s="5"/>
      <c r="Y1110" s="5"/>
      <c r="AJ1110"/>
      <c r="AV1110"/>
      <c r="BB1110" s="5"/>
    </row>
    <row r="1111" spans="1:54" x14ac:dyDescent="0.2">
      <c r="A1111" s="5"/>
      <c r="Y1111" s="5"/>
      <c r="AJ1111"/>
      <c r="AV1111"/>
      <c r="BB1111" s="5"/>
    </row>
    <row r="1112" spans="1:54" x14ac:dyDescent="0.2">
      <c r="A1112" s="5"/>
      <c r="Y1112" s="5"/>
      <c r="AJ1112"/>
      <c r="AV1112"/>
      <c r="BB1112" s="5"/>
    </row>
    <row r="1113" spans="1:54" x14ac:dyDescent="0.2">
      <c r="A1113" s="5"/>
      <c r="Y1113" s="5"/>
      <c r="AJ1113"/>
      <c r="AV1113"/>
      <c r="BB1113" s="5"/>
    </row>
    <row r="1114" spans="1:54" x14ac:dyDescent="0.2">
      <c r="A1114" s="5"/>
      <c r="Y1114" s="5"/>
      <c r="AJ1114"/>
      <c r="AV1114"/>
      <c r="BB1114" s="5"/>
    </row>
    <row r="1115" spans="1:54" x14ac:dyDescent="0.2">
      <c r="A1115" s="5"/>
      <c r="Y1115" s="5"/>
      <c r="AJ1115"/>
      <c r="AV1115"/>
      <c r="BB1115" s="5"/>
    </row>
    <row r="1116" spans="1:54" x14ac:dyDescent="0.2">
      <c r="A1116" s="5"/>
      <c r="Y1116" s="5"/>
      <c r="AJ1116"/>
      <c r="AV1116"/>
      <c r="BB1116" s="5"/>
    </row>
    <row r="1117" spans="1:54" x14ac:dyDescent="0.2">
      <c r="A1117" s="5"/>
      <c r="Y1117" s="5"/>
      <c r="AJ1117"/>
      <c r="AV1117"/>
      <c r="BB1117" s="5"/>
    </row>
    <row r="1118" spans="1:54" x14ac:dyDescent="0.2">
      <c r="A1118" s="5"/>
      <c r="Y1118" s="5"/>
      <c r="AJ1118"/>
      <c r="AV1118"/>
      <c r="BB1118" s="5"/>
    </row>
    <row r="1119" spans="1:54" x14ac:dyDescent="0.2">
      <c r="A1119" s="5"/>
      <c r="Y1119" s="5"/>
      <c r="AJ1119"/>
      <c r="AV1119"/>
      <c r="BB1119" s="5"/>
    </row>
    <row r="1120" spans="1:54" x14ac:dyDescent="0.2">
      <c r="A1120" s="5"/>
      <c r="Y1120" s="5"/>
      <c r="AJ1120"/>
      <c r="AV1120"/>
      <c r="BB1120" s="5"/>
    </row>
    <row r="1121" spans="1:54" x14ac:dyDescent="0.2">
      <c r="A1121" s="5"/>
      <c r="Y1121" s="5"/>
      <c r="AJ1121"/>
      <c r="AV1121"/>
      <c r="BB1121" s="5"/>
    </row>
    <row r="1122" spans="1:54" x14ac:dyDescent="0.2">
      <c r="A1122" s="5"/>
      <c r="Y1122" s="5"/>
      <c r="AJ1122"/>
      <c r="AV1122"/>
      <c r="BB1122" s="5"/>
    </row>
    <row r="1123" spans="1:54" x14ac:dyDescent="0.2">
      <c r="A1123" s="5"/>
      <c r="Y1123" s="5"/>
      <c r="AJ1123"/>
      <c r="AV1123"/>
      <c r="BB1123" s="5"/>
    </row>
    <row r="1124" spans="1:54" x14ac:dyDescent="0.2">
      <c r="A1124" s="5"/>
      <c r="Y1124" s="5"/>
      <c r="AJ1124"/>
      <c r="AV1124"/>
      <c r="BB1124" s="5"/>
    </row>
    <row r="1125" spans="1:54" x14ac:dyDescent="0.2">
      <c r="A1125" s="5"/>
      <c r="Y1125" s="5"/>
      <c r="AJ1125"/>
      <c r="AV1125"/>
      <c r="BB1125" s="5"/>
    </row>
    <row r="1126" spans="1:54" x14ac:dyDescent="0.2">
      <c r="A1126" s="5"/>
      <c r="Y1126" s="5"/>
      <c r="AJ1126"/>
      <c r="AV1126"/>
      <c r="BB1126" s="5"/>
    </row>
    <row r="1127" spans="1:54" x14ac:dyDescent="0.2">
      <c r="A1127" s="5"/>
      <c r="Y1127" s="5"/>
      <c r="AJ1127"/>
      <c r="AV1127"/>
      <c r="BB1127" s="5"/>
    </row>
    <row r="1128" spans="1:54" x14ac:dyDescent="0.2">
      <c r="A1128" s="5"/>
      <c r="Y1128" s="5"/>
      <c r="AJ1128"/>
      <c r="AV1128"/>
      <c r="BB1128" s="5"/>
    </row>
    <row r="1129" spans="1:54" x14ac:dyDescent="0.2">
      <c r="A1129" s="5"/>
      <c r="Y1129" s="5"/>
      <c r="AJ1129"/>
      <c r="AV1129"/>
      <c r="BB1129" s="5"/>
    </row>
    <row r="1130" spans="1:54" x14ac:dyDescent="0.2">
      <c r="A1130" s="5"/>
      <c r="Y1130" s="5"/>
      <c r="AJ1130"/>
      <c r="AV1130"/>
      <c r="BB1130" s="5"/>
    </row>
    <row r="1131" spans="1:54" x14ac:dyDescent="0.2">
      <c r="A1131" s="5"/>
      <c r="Y1131" s="5"/>
      <c r="AJ1131"/>
      <c r="AV1131"/>
      <c r="BB1131" s="5"/>
    </row>
    <row r="1132" spans="1:54" x14ac:dyDescent="0.2">
      <c r="A1132" s="5"/>
      <c r="Y1132" s="5"/>
      <c r="AJ1132"/>
      <c r="AV1132"/>
      <c r="BB1132" s="5"/>
    </row>
    <row r="1133" spans="1:54" x14ac:dyDescent="0.2">
      <c r="A1133" s="5"/>
      <c r="Y1133" s="5"/>
      <c r="AJ1133"/>
      <c r="AV1133"/>
      <c r="BB1133" s="5"/>
    </row>
    <row r="1134" spans="1:54" x14ac:dyDescent="0.2">
      <c r="A1134" s="5"/>
      <c r="Y1134" s="5"/>
      <c r="AJ1134"/>
      <c r="AV1134"/>
      <c r="BB1134" s="5"/>
    </row>
    <row r="1135" spans="1:54" x14ac:dyDescent="0.2">
      <c r="A1135" s="5"/>
      <c r="Y1135" s="5"/>
      <c r="AJ1135"/>
      <c r="AV1135"/>
      <c r="BB1135" s="5"/>
    </row>
    <row r="1136" spans="1:54" x14ac:dyDescent="0.2">
      <c r="A1136" s="5"/>
      <c r="Y1136" s="5"/>
      <c r="AJ1136"/>
      <c r="AV1136"/>
      <c r="BB1136" s="5"/>
    </row>
    <row r="1137" spans="1:54" x14ac:dyDescent="0.2">
      <c r="A1137" s="5"/>
      <c r="Y1137" s="5"/>
      <c r="AJ1137"/>
      <c r="AV1137"/>
      <c r="BB1137" s="5"/>
    </row>
    <row r="1138" spans="1:54" x14ac:dyDescent="0.2">
      <c r="A1138" s="5"/>
      <c r="Y1138" s="5"/>
      <c r="AJ1138"/>
      <c r="AV1138"/>
      <c r="BB1138" s="5"/>
    </row>
    <row r="1139" spans="1:54" x14ac:dyDescent="0.2">
      <c r="A1139" s="5"/>
      <c r="Y1139" s="5"/>
      <c r="AJ1139"/>
      <c r="AV1139"/>
      <c r="BB1139" s="5"/>
    </row>
    <row r="1140" spans="1:54" x14ac:dyDescent="0.2">
      <c r="A1140" s="5"/>
      <c r="Y1140" s="5"/>
      <c r="AJ1140"/>
      <c r="AV1140"/>
      <c r="BB1140" s="5"/>
    </row>
    <row r="1141" spans="1:54" x14ac:dyDescent="0.2">
      <c r="A1141" s="5"/>
      <c r="Y1141" s="5"/>
      <c r="AJ1141"/>
      <c r="AV1141"/>
      <c r="BB1141" s="5"/>
    </row>
    <row r="1142" spans="1:54" x14ac:dyDescent="0.2">
      <c r="A1142" s="5"/>
      <c r="Y1142" s="5"/>
      <c r="AJ1142"/>
      <c r="AV1142"/>
      <c r="BB1142" s="5"/>
    </row>
    <row r="1143" spans="1:54" x14ac:dyDescent="0.2">
      <c r="A1143" s="5"/>
      <c r="Y1143" s="5"/>
      <c r="AJ1143"/>
      <c r="AV1143"/>
      <c r="BB1143" s="5"/>
    </row>
    <row r="1144" spans="1:54" x14ac:dyDescent="0.2">
      <c r="A1144" s="5"/>
      <c r="Y1144" s="5"/>
      <c r="AJ1144"/>
      <c r="AV1144"/>
      <c r="BB1144" s="5"/>
    </row>
    <row r="1145" spans="1:54" x14ac:dyDescent="0.2">
      <c r="A1145" s="5"/>
      <c r="Y1145" s="5"/>
      <c r="AJ1145"/>
      <c r="AV1145"/>
      <c r="BB1145" s="5"/>
    </row>
    <row r="1146" spans="1:54" x14ac:dyDescent="0.2">
      <c r="A1146" s="5"/>
      <c r="Y1146" s="5"/>
      <c r="AJ1146"/>
      <c r="AV1146"/>
      <c r="BB1146" s="5"/>
    </row>
    <row r="1147" spans="1:54" x14ac:dyDescent="0.2">
      <c r="A1147" s="5"/>
      <c r="Y1147" s="5"/>
      <c r="AJ1147"/>
      <c r="AV1147"/>
      <c r="BB1147" s="5"/>
    </row>
    <row r="1148" spans="1:54" x14ac:dyDescent="0.2">
      <c r="A1148" s="5"/>
      <c r="Y1148" s="5"/>
      <c r="AJ1148"/>
      <c r="AV1148"/>
      <c r="BB1148" s="5"/>
    </row>
    <row r="1149" spans="1:54" x14ac:dyDescent="0.2">
      <c r="A1149" s="5"/>
      <c r="Y1149" s="5"/>
      <c r="AJ1149"/>
      <c r="AV1149"/>
      <c r="BB1149" s="5"/>
    </row>
    <row r="1150" spans="1:54" x14ac:dyDescent="0.2">
      <c r="A1150" s="5"/>
      <c r="Y1150" s="5"/>
      <c r="AJ1150"/>
      <c r="AV1150"/>
      <c r="BB1150" s="5"/>
    </row>
    <row r="1151" spans="1:54" x14ac:dyDescent="0.2">
      <c r="A1151" s="5"/>
      <c r="Y1151" s="5"/>
      <c r="AJ1151"/>
      <c r="AV1151"/>
      <c r="BB1151" s="5"/>
    </row>
    <row r="1152" spans="1:54" x14ac:dyDescent="0.2">
      <c r="A1152" s="5"/>
      <c r="Y1152" s="5"/>
      <c r="AJ1152"/>
      <c r="AV1152"/>
      <c r="BB1152" s="5"/>
    </row>
    <row r="1153" spans="1:54" x14ac:dyDescent="0.2">
      <c r="A1153" s="5"/>
      <c r="Y1153" s="5"/>
      <c r="AJ1153"/>
      <c r="AV1153"/>
      <c r="BB1153" s="5"/>
    </row>
    <row r="1154" spans="1:54" x14ac:dyDescent="0.2">
      <c r="A1154" s="5"/>
      <c r="Y1154" s="5"/>
      <c r="AJ1154"/>
      <c r="AV1154"/>
      <c r="BB1154" s="5"/>
    </row>
    <row r="1155" spans="1:54" x14ac:dyDescent="0.2">
      <c r="A1155" s="5"/>
      <c r="Y1155" s="5"/>
      <c r="AJ1155"/>
      <c r="AV1155"/>
      <c r="BB1155" s="5"/>
    </row>
    <row r="1156" spans="1:54" x14ac:dyDescent="0.2">
      <c r="A1156" s="5"/>
      <c r="Y1156" s="5"/>
      <c r="AJ1156"/>
      <c r="AV1156"/>
      <c r="BB1156" s="5"/>
    </row>
    <row r="1157" spans="1:54" x14ac:dyDescent="0.2">
      <c r="A1157" s="5"/>
      <c r="Y1157" s="5"/>
      <c r="AJ1157"/>
      <c r="AV1157"/>
      <c r="BB1157" s="5"/>
    </row>
    <row r="1158" spans="1:54" x14ac:dyDescent="0.2">
      <c r="A1158" s="5"/>
      <c r="Y1158" s="5"/>
      <c r="AJ1158"/>
      <c r="AV1158"/>
      <c r="BB1158" s="5"/>
    </row>
    <row r="1159" spans="1:54" x14ac:dyDescent="0.2">
      <c r="A1159" s="5"/>
      <c r="Y1159" s="5"/>
      <c r="AJ1159"/>
      <c r="AV1159"/>
      <c r="BB1159" s="5"/>
    </row>
    <row r="1160" spans="1:54" x14ac:dyDescent="0.2">
      <c r="A1160" s="5"/>
      <c r="Y1160" s="5"/>
      <c r="AJ1160"/>
      <c r="AV1160"/>
      <c r="BB1160" s="5"/>
    </row>
    <row r="1161" spans="1:54" x14ac:dyDescent="0.2">
      <c r="A1161" s="5"/>
      <c r="Y1161" s="5"/>
      <c r="AJ1161"/>
      <c r="AV1161"/>
      <c r="BB1161" s="5"/>
    </row>
    <row r="1162" spans="1:54" x14ac:dyDescent="0.2">
      <c r="A1162" s="5"/>
      <c r="Y1162" s="5"/>
      <c r="AJ1162"/>
      <c r="AV1162"/>
      <c r="BB1162" s="5"/>
    </row>
    <row r="1163" spans="1:54" x14ac:dyDescent="0.2">
      <c r="A1163" s="5"/>
      <c r="Y1163" s="5"/>
      <c r="AJ1163"/>
      <c r="AV1163"/>
      <c r="BB1163" s="5"/>
    </row>
    <row r="1164" spans="1:54" x14ac:dyDescent="0.2">
      <c r="A1164" s="5"/>
      <c r="Y1164" s="5"/>
      <c r="AJ1164"/>
      <c r="AV1164"/>
      <c r="BB1164" s="5"/>
    </row>
    <row r="1165" spans="1:54" x14ac:dyDescent="0.2">
      <c r="A1165" s="5"/>
      <c r="Y1165" s="5"/>
      <c r="AJ1165"/>
      <c r="AV1165"/>
      <c r="BB1165" s="5"/>
    </row>
    <row r="1166" spans="1:54" x14ac:dyDescent="0.2">
      <c r="A1166" s="5"/>
      <c r="Y1166" s="5"/>
      <c r="AJ1166"/>
      <c r="AV1166"/>
      <c r="BB1166" s="5"/>
    </row>
    <row r="1167" spans="1:54" x14ac:dyDescent="0.2">
      <c r="A1167" s="5"/>
      <c r="Y1167" s="5"/>
      <c r="AJ1167"/>
      <c r="AV1167"/>
      <c r="BB1167" s="5"/>
    </row>
    <row r="1168" spans="1:54" x14ac:dyDescent="0.2">
      <c r="A1168" s="5"/>
      <c r="Y1168" s="5"/>
      <c r="AJ1168"/>
      <c r="AV1168"/>
      <c r="BB1168" s="5"/>
    </row>
    <row r="1169" spans="1:54" x14ac:dyDescent="0.2">
      <c r="A1169" s="5"/>
      <c r="Y1169" s="5"/>
      <c r="AJ1169"/>
      <c r="AV1169"/>
      <c r="BB1169" s="5"/>
    </row>
    <row r="1170" spans="1:54" x14ac:dyDescent="0.2">
      <c r="A1170" s="5"/>
      <c r="Y1170" s="5"/>
      <c r="AJ1170"/>
      <c r="AV1170"/>
      <c r="BB1170" s="5"/>
    </row>
    <row r="1171" spans="1:54" x14ac:dyDescent="0.2">
      <c r="A1171" s="5"/>
      <c r="Y1171" s="5"/>
      <c r="AJ1171"/>
      <c r="AV1171"/>
      <c r="BB1171" s="5"/>
    </row>
    <row r="1172" spans="1:54" x14ac:dyDescent="0.2">
      <c r="A1172" s="5"/>
      <c r="Y1172" s="5"/>
      <c r="AJ1172"/>
      <c r="AV1172"/>
      <c r="BB1172" s="5"/>
    </row>
    <row r="1173" spans="1:54" x14ac:dyDescent="0.2">
      <c r="A1173" s="5"/>
      <c r="Y1173" s="5"/>
      <c r="AJ1173"/>
      <c r="AV1173"/>
      <c r="BB1173" s="5"/>
    </row>
    <row r="1174" spans="1:54" x14ac:dyDescent="0.2">
      <c r="A1174" s="5"/>
      <c r="Y1174" s="5"/>
      <c r="AJ1174"/>
      <c r="AV1174"/>
      <c r="BB1174" s="5"/>
    </row>
    <row r="1175" spans="1:54" x14ac:dyDescent="0.2">
      <c r="A1175" s="5"/>
      <c r="Y1175" s="5"/>
      <c r="AJ1175"/>
      <c r="AV1175"/>
      <c r="BB1175" s="5"/>
    </row>
    <row r="1176" spans="1:54" x14ac:dyDescent="0.2">
      <c r="A1176" s="5"/>
      <c r="Y1176" s="5"/>
      <c r="AJ1176"/>
      <c r="AV1176"/>
      <c r="BB1176" s="5"/>
    </row>
    <row r="1177" spans="1:54" x14ac:dyDescent="0.2">
      <c r="A1177" s="5"/>
      <c r="Y1177" s="5"/>
      <c r="AJ1177"/>
      <c r="AV1177"/>
      <c r="BB1177" s="5"/>
    </row>
    <row r="1178" spans="1:54" x14ac:dyDescent="0.2">
      <c r="A1178" s="5"/>
      <c r="Y1178" s="5"/>
      <c r="AJ1178"/>
      <c r="AV1178"/>
      <c r="BB1178" s="5"/>
    </row>
    <row r="1179" spans="1:54" x14ac:dyDescent="0.2">
      <c r="A1179" s="5"/>
      <c r="Y1179" s="5"/>
      <c r="AJ1179"/>
      <c r="AV1179"/>
      <c r="BB1179" s="5"/>
    </row>
    <row r="1180" spans="1:54" x14ac:dyDescent="0.2">
      <c r="A1180" s="5"/>
      <c r="Y1180" s="5"/>
      <c r="AJ1180"/>
      <c r="AV1180"/>
      <c r="BB1180" s="5"/>
    </row>
    <row r="1181" spans="1:54" x14ac:dyDescent="0.2">
      <c r="A1181" s="5"/>
      <c r="Y1181" s="5"/>
      <c r="AJ1181"/>
      <c r="AV1181"/>
      <c r="BB1181" s="5"/>
    </row>
    <row r="1182" spans="1:54" x14ac:dyDescent="0.2">
      <c r="A1182" s="5"/>
      <c r="Y1182" s="5"/>
      <c r="AJ1182"/>
      <c r="AV1182"/>
      <c r="BB1182" s="5"/>
    </row>
    <row r="1183" spans="1:54" x14ac:dyDescent="0.2">
      <c r="A1183" s="5"/>
      <c r="Y1183" s="5"/>
      <c r="AJ1183"/>
      <c r="AV1183"/>
      <c r="BB1183" s="5"/>
    </row>
    <row r="1184" spans="1:54" x14ac:dyDescent="0.2">
      <c r="A1184" s="5"/>
      <c r="Y1184" s="5"/>
      <c r="AJ1184"/>
      <c r="AV1184"/>
      <c r="BB1184" s="5"/>
    </row>
    <row r="1185" spans="1:54" x14ac:dyDescent="0.2">
      <c r="A1185" s="5"/>
      <c r="Y1185" s="5"/>
      <c r="AJ1185"/>
      <c r="AV1185"/>
      <c r="BB1185" s="5"/>
    </row>
    <row r="1186" spans="1:54" x14ac:dyDescent="0.2">
      <c r="A1186" s="5"/>
      <c r="Y1186" s="5"/>
      <c r="AJ1186"/>
      <c r="AV1186"/>
      <c r="BB1186" s="5"/>
    </row>
    <row r="1187" spans="1:54" x14ac:dyDescent="0.2">
      <c r="A1187" s="5"/>
      <c r="Y1187" s="5"/>
      <c r="AJ1187"/>
      <c r="AV1187"/>
      <c r="BB1187" s="5"/>
    </row>
    <row r="1188" spans="1:54" x14ac:dyDescent="0.2">
      <c r="A1188" s="5"/>
      <c r="Y1188" s="5"/>
      <c r="AJ1188"/>
      <c r="AV1188"/>
      <c r="BB1188" s="5"/>
    </row>
    <row r="1189" spans="1:54" x14ac:dyDescent="0.2">
      <c r="A1189" s="5"/>
      <c r="Y1189" s="5"/>
      <c r="AJ1189"/>
      <c r="AV1189"/>
      <c r="BB1189" s="5"/>
    </row>
    <row r="1190" spans="1:54" x14ac:dyDescent="0.2">
      <c r="A1190" s="5"/>
      <c r="Y1190" s="5"/>
      <c r="AJ1190"/>
      <c r="AV1190"/>
      <c r="BB1190" s="5"/>
    </row>
    <row r="1191" spans="1:54" x14ac:dyDescent="0.2">
      <c r="A1191" s="5"/>
      <c r="Y1191" s="5"/>
      <c r="AJ1191"/>
      <c r="AV1191"/>
      <c r="BB1191" s="5"/>
    </row>
    <row r="1192" spans="1:54" x14ac:dyDescent="0.2">
      <c r="A1192" s="5"/>
      <c r="Y1192" s="5"/>
      <c r="AJ1192"/>
      <c r="AV1192"/>
      <c r="BB1192" s="5"/>
    </row>
    <row r="1193" spans="1:54" x14ac:dyDescent="0.2">
      <c r="A1193" s="5"/>
      <c r="Y1193" s="5"/>
      <c r="AJ1193"/>
      <c r="AV1193"/>
      <c r="BB1193" s="5"/>
    </row>
    <row r="1194" spans="1:54" x14ac:dyDescent="0.2">
      <c r="A1194" s="5"/>
      <c r="Y1194" s="5"/>
      <c r="AJ1194"/>
      <c r="AV1194"/>
      <c r="BB1194" s="5"/>
    </row>
    <row r="1195" spans="1:54" x14ac:dyDescent="0.2">
      <c r="A1195" s="5"/>
      <c r="Y1195" s="5"/>
      <c r="AJ1195"/>
      <c r="AV1195"/>
      <c r="BB1195" s="5"/>
    </row>
    <row r="1196" spans="1:54" x14ac:dyDescent="0.2">
      <c r="A1196" s="5"/>
      <c r="Y1196" s="5"/>
      <c r="AJ1196"/>
      <c r="AV1196"/>
      <c r="BB1196" s="5"/>
    </row>
    <row r="1197" spans="1:54" x14ac:dyDescent="0.2">
      <c r="A1197" s="5"/>
      <c r="Y1197" s="5"/>
      <c r="AJ1197"/>
      <c r="AV1197"/>
      <c r="BB1197" s="5"/>
    </row>
    <row r="1198" spans="1:54" x14ac:dyDescent="0.2">
      <c r="A1198" s="5"/>
      <c r="Y1198" s="5"/>
      <c r="AJ1198"/>
      <c r="AV1198"/>
      <c r="BB1198" s="5"/>
    </row>
    <row r="1199" spans="1:54" x14ac:dyDescent="0.2">
      <c r="A1199" s="5"/>
      <c r="Y1199" s="5"/>
      <c r="AJ1199"/>
      <c r="AV1199"/>
      <c r="BB1199" s="5"/>
    </row>
    <row r="1200" spans="1:54" x14ac:dyDescent="0.2">
      <c r="A1200" s="5"/>
      <c r="Y1200" s="5"/>
      <c r="AJ1200"/>
      <c r="AV1200"/>
      <c r="BB1200" s="5"/>
    </row>
    <row r="1201" spans="1:54" x14ac:dyDescent="0.2">
      <c r="A1201" s="5"/>
      <c r="Y1201" s="5"/>
      <c r="AJ1201"/>
      <c r="AV1201"/>
      <c r="BB1201" s="5"/>
    </row>
    <row r="1202" spans="1:54" x14ac:dyDescent="0.2">
      <c r="A1202" s="5"/>
      <c r="Y1202" s="5"/>
      <c r="AJ1202"/>
      <c r="AV1202"/>
      <c r="BB1202" s="5"/>
    </row>
    <row r="1203" spans="1:54" x14ac:dyDescent="0.2">
      <c r="A1203" s="5"/>
      <c r="Y1203" s="5"/>
      <c r="AJ1203"/>
      <c r="AV1203"/>
      <c r="BB1203" s="5"/>
    </row>
    <row r="1204" spans="1:54" x14ac:dyDescent="0.2">
      <c r="A1204" s="5"/>
      <c r="Y1204" s="5"/>
      <c r="AJ1204"/>
      <c r="AV1204"/>
      <c r="BB1204" s="5"/>
    </row>
    <row r="1205" spans="1:54" x14ac:dyDescent="0.2">
      <c r="A1205" s="5"/>
      <c r="Y1205" s="5"/>
      <c r="AJ1205"/>
      <c r="AV1205"/>
      <c r="BB1205" s="5"/>
    </row>
    <row r="1206" spans="1:54" x14ac:dyDescent="0.2">
      <c r="A1206" s="5"/>
      <c r="Y1206" s="5"/>
      <c r="AJ1206"/>
      <c r="AV1206"/>
      <c r="BB1206" s="5"/>
    </row>
    <row r="1207" spans="1:54" x14ac:dyDescent="0.2">
      <c r="A1207" s="5"/>
      <c r="Y1207" s="5"/>
      <c r="AJ1207"/>
      <c r="AV1207"/>
      <c r="BB1207" s="5"/>
    </row>
    <row r="1208" spans="1:54" x14ac:dyDescent="0.2">
      <c r="A1208" s="5"/>
      <c r="Y1208" s="5"/>
      <c r="AJ1208"/>
      <c r="AV1208"/>
      <c r="BB1208" s="5"/>
    </row>
    <row r="1209" spans="1:54" x14ac:dyDescent="0.2">
      <c r="A1209" s="5"/>
      <c r="Y1209" s="5"/>
      <c r="AJ1209"/>
      <c r="AV1209"/>
      <c r="BB1209" s="5"/>
    </row>
    <row r="1210" spans="1:54" x14ac:dyDescent="0.2">
      <c r="A1210" s="5"/>
      <c r="Y1210" s="5"/>
      <c r="AJ1210"/>
      <c r="AV1210"/>
      <c r="BB1210" s="5"/>
    </row>
    <row r="1211" spans="1:54" x14ac:dyDescent="0.2">
      <c r="A1211" s="5"/>
      <c r="Y1211" s="5"/>
      <c r="AJ1211"/>
      <c r="AV1211"/>
      <c r="BB1211" s="5"/>
    </row>
    <row r="1212" spans="1:54" x14ac:dyDescent="0.2">
      <c r="A1212" s="5"/>
      <c r="Y1212" s="5"/>
      <c r="AJ1212"/>
      <c r="AV1212"/>
      <c r="BB1212" s="5"/>
    </row>
    <row r="1213" spans="1:54" x14ac:dyDescent="0.2">
      <c r="A1213" s="5"/>
      <c r="Y1213" s="5"/>
      <c r="AJ1213"/>
      <c r="AV1213"/>
      <c r="BB1213" s="5"/>
    </row>
    <row r="1214" spans="1:54" x14ac:dyDescent="0.2">
      <c r="A1214" s="5"/>
      <c r="Y1214" s="5"/>
      <c r="AJ1214"/>
      <c r="AV1214"/>
      <c r="BB1214" s="5"/>
    </row>
    <row r="1215" spans="1:54" x14ac:dyDescent="0.2">
      <c r="A1215" s="5"/>
      <c r="Y1215" s="5"/>
      <c r="AJ1215"/>
      <c r="AV1215"/>
      <c r="BB1215" s="5"/>
    </row>
    <row r="1216" spans="1:54" x14ac:dyDescent="0.2">
      <c r="A1216" s="5"/>
      <c r="Y1216" s="5"/>
      <c r="AJ1216"/>
      <c r="AV1216"/>
      <c r="BB1216" s="5"/>
    </row>
    <row r="1217" spans="1:54" x14ac:dyDescent="0.2">
      <c r="A1217" s="5"/>
      <c r="Y1217" s="5"/>
      <c r="AJ1217"/>
      <c r="AV1217"/>
      <c r="BB1217" s="5"/>
    </row>
    <row r="1218" spans="1:54" x14ac:dyDescent="0.2">
      <c r="A1218" s="5"/>
      <c r="Y1218" s="5"/>
      <c r="AJ1218"/>
      <c r="AV1218"/>
      <c r="BB1218" s="5"/>
    </row>
    <row r="1219" spans="1:54" x14ac:dyDescent="0.2">
      <c r="A1219" s="5"/>
      <c r="Y1219" s="5"/>
      <c r="AJ1219"/>
      <c r="AV1219"/>
      <c r="BB1219" s="5"/>
    </row>
    <row r="1220" spans="1:54" x14ac:dyDescent="0.2">
      <c r="A1220" s="5"/>
      <c r="Y1220" s="5"/>
      <c r="AJ1220"/>
      <c r="AV1220"/>
      <c r="BB1220" s="5"/>
    </row>
    <row r="1221" spans="1:54" x14ac:dyDescent="0.2">
      <c r="A1221" s="5"/>
      <c r="Y1221" s="5"/>
      <c r="AJ1221"/>
      <c r="AV1221"/>
      <c r="BB1221" s="5"/>
    </row>
    <row r="1222" spans="1:54" x14ac:dyDescent="0.2">
      <c r="A1222" s="5"/>
      <c r="Y1222" s="5"/>
      <c r="AJ1222"/>
      <c r="AV1222"/>
      <c r="BB1222" s="5"/>
    </row>
    <row r="1223" spans="1:54" x14ac:dyDescent="0.2">
      <c r="A1223" s="5"/>
      <c r="Y1223" s="5"/>
      <c r="AJ1223"/>
      <c r="AV1223"/>
      <c r="BB1223" s="5"/>
    </row>
    <row r="1224" spans="1:54" x14ac:dyDescent="0.2">
      <c r="A1224" s="5"/>
      <c r="Y1224" s="5"/>
      <c r="AJ1224"/>
      <c r="AV1224"/>
      <c r="BB1224" s="5"/>
    </row>
    <row r="1225" spans="1:54" x14ac:dyDescent="0.2">
      <c r="A1225" s="5"/>
      <c r="Y1225" s="5"/>
      <c r="AJ1225"/>
      <c r="AV1225"/>
      <c r="BB1225" s="5"/>
    </row>
    <row r="1226" spans="1:54" x14ac:dyDescent="0.2">
      <c r="A1226" s="5"/>
      <c r="Y1226" s="5"/>
      <c r="AJ1226"/>
      <c r="AV1226"/>
      <c r="BB1226" s="5"/>
    </row>
    <row r="1227" spans="1:54" x14ac:dyDescent="0.2">
      <c r="A1227" s="5"/>
      <c r="Y1227" s="5"/>
      <c r="AJ1227"/>
      <c r="AV1227"/>
      <c r="BB1227" s="5"/>
    </row>
    <row r="1228" spans="1:54" x14ac:dyDescent="0.2">
      <c r="A1228" s="5"/>
      <c r="Y1228" s="5"/>
      <c r="AJ1228"/>
      <c r="AV1228"/>
      <c r="BB1228" s="5"/>
    </row>
    <row r="1229" spans="1:54" x14ac:dyDescent="0.2">
      <c r="A1229" s="5"/>
      <c r="Y1229" s="5"/>
      <c r="AJ1229"/>
      <c r="AV1229"/>
      <c r="BB1229" s="5"/>
    </row>
    <row r="1230" spans="1:54" x14ac:dyDescent="0.2">
      <c r="A1230" s="5"/>
      <c r="Y1230" s="5"/>
      <c r="AJ1230"/>
      <c r="AV1230"/>
      <c r="BB1230" s="5"/>
    </row>
    <row r="1231" spans="1:54" x14ac:dyDescent="0.2">
      <c r="A1231" s="5"/>
      <c r="Y1231" s="5"/>
      <c r="AJ1231"/>
      <c r="AV1231"/>
      <c r="BB1231" s="5"/>
    </row>
    <row r="1232" spans="1:54" x14ac:dyDescent="0.2">
      <c r="A1232" s="5"/>
      <c r="Y1232" s="5"/>
      <c r="AJ1232"/>
      <c r="AV1232"/>
      <c r="BB1232" s="5"/>
    </row>
    <row r="1233" spans="1:54" x14ac:dyDescent="0.2">
      <c r="A1233" s="5"/>
      <c r="Y1233" s="5"/>
      <c r="AJ1233"/>
      <c r="AV1233"/>
      <c r="BB1233" s="5"/>
    </row>
    <row r="1234" spans="1:54" x14ac:dyDescent="0.2">
      <c r="A1234" s="5"/>
      <c r="Y1234" s="5"/>
      <c r="AJ1234"/>
      <c r="AV1234"/>
      <c r="BB1234" s="5"/>
    </row>
    <row r="1235" spans="1:54" x14ac:dyDescent="0.2">
      <c r="A1235" s="5"/>
      <c r="Y1235" s="5"/>
      <c r="AJ1235"/>
      <c r="AV1235"/>
      <c r="BB1235" s="5"/>
    </row>
    <row r="1236" spans="1:54" x14ac:dyDescent="0.2">
      <c r="A1236" s="5"/>
      <c r="Y1236" s="5"/>
      <c r="AJ1236"/>
      <c r="AV1236"/>
      <c r="BB1236" s="5"/>
    </row>
    <row r="1237" spans="1:54" x14ac:dyDescent="0.2">
      <c r="A1237" s="5"/>
      <c r="Y1237" s="5"/>
      <c r="AJ1237"/>
      <c r="AV1237"/>
      <c r="BB1237" s="5"/>
    </row>
    <row r="1238" spans="1:54" x14ac:dyDescent="0.2">
      <c r="A1238" s="5"/>
      <c r="Y1238" s="5"/>
      <c r="AJ1238"/>
      <c r="AV1238"/>
      <c r="BB1238" s="5"/>
    </row>
    <row r="1239" spans="1:54" x14ac:dyDescent="0.2">
      <c r="A1239" s="5"/>
      <c r="Y1239" s="5"/>
      <c r="AJ1239"/>
      <c r="AV1239"/>
      <c r="BB1239" s="5"/>
    </row>
    <row r="1240" spans="1:54" x14ac:dyDescent="0.2">
      <c r="A1240" s="5"/>
      <c r="Y1240" s="5"/>
      <c r="AJ1240"/>
      <c r="AV1240"/>
      <c r="BB1240" s="5"/>
    </row>
    <row r="1241" spans="1:54" x14ac:dyDescent="0.2">
      <c r="A1241" s="5"/>
      <c r="Y1241" s="5"/>
      <c r="AJ1241"/>
      <c r="AV1241"/>
      <c r="BB1241" s="5"/>
    </row>
    <row r="1242" spans="1:54" x14ac:dyDescent="0.2">
      <c r="A1242" s="5"/>
      <c r="Y1242" s="5"/>
      <c r="AJ1242"/>
      <c r="AV1242"/>
      <c r="BB1242" s="5"/>
    </row>
    <row r="1243" spans="1:54" x14ac:dyDescent="0.2">
      <c r="A1243" s="5"/>
      <c r="Y1243" s="5"/>
      <c r="AJ1243"/>
      <c r="AV1243"/>
      <c r="BB1243" s="5"/>
    </row>
    <row r="1244" spans="1:54" x14ac:dyDescent="0.2">
      <c r="A1244" s="5"/>
      <c r="Y1244" s="5"/>
      <c r="AJ1244"/>
      <c r="AV1244"/>
      <c r="BB1244" s="5"/>
    </row>
    <row r="1245" spans="1:54" x14ac:dyDescent="0.2">
      <c r="A1245" s="5"/>
      <c r="Y1245" s="5"/>
      <c r="AJ1245"/>
      <c r="AV1245"/>
      <c r="BB1245" s="5"/>
    </row>
    <row r="1246" spans="1:54" x14ac:dyDescent="0.2">
      <c r="A1246" s="5"/>
      <c r="Y1246" s="5"/>
      <c r="AJ1246"/>
      <c r="AV1246"/>
      <c r="BB1246" s="5"/>
    </row>
    <row r="1247" spans="1:54" x14ac:dyDescent="0.2">
      <c r="A1247" s="5"/>
      <c r="Y1247" s="5"/>
      <c r="AJ1247"/>
      <c r="AV1247"/>
      <c r="BB1247" s="5"/>
    </row>
    <row r="1248" spans="1:54" x14ac:dyDescent="0.2">
      <c r="A1248" s="5"/>
      <c r="Y1248" s="5"/>
      <c r="AJ1248"/>
      <c r="AV1248"/>
      <c r="BB1248" s="5"/>
    </row>
    <row r="1249" spans="1:54" x14ac:dyDescent="0.2">
      <c r="A1249" s="5"/>
      <c r="Y1249" s="5"/>
      <c r="AJ1249"/>
      <c r="AV1249"/>
      <c r="BB1249" s="5"/>
    </row>
    <row r="1250" spans="1:54" x14ac:dyDescent="0.2">
      <c r="A1250" s="5"/>
      <c r="Y1250" s="5"/>
      <c r="AJ1250"/>
      <c r="AV1250"/>
      <c r="BB1250" s="5"/>
    </row>
    <row r="1251" spans="1:54" x14ac:dyDescent="0.2">
      <c r="A1251" s="5"/>
      <c r="Y1251" s="5"/>
      <c r="AJ1251"/>
      <c r="AV1251"/>
      <c r="BB1251" s="5"/>
    </row>
    <row r="1252" spans="1:54" x14ac:dyDescent="0.2">
      <c r="A1252" s="5"/>
      <c r="Y1252" s="5"/>
      <c r="AJ1252"/>
      <c r="AV1252"/>
      <c r="BB1252" s="5"/>
    </row>
    <row r="1253" spans="1:54" x14ac:dyDescent="0.2">
      <c r="A1253" s="5"/>
      <c r="Y1253" s="5"/>
      <c r="AJ1253"/>
      <c r="AV1253"/>
      <c r="BB1253" s="5"/>
    </row>
    <row r="1254" spans="1:54" x14ac:dyDescent="0.2">
      <c r="A1254" s="5"/>
      <c r="Y1254" s="5"/>
      <c r="AJ1254"/>
      <c r="AV1254"/>
      <c r="BB1254" s="5"/>
    </row>
    <row r="1255" spans="1:54" x14ac:dyDescent="0.2">
      <c r="A1255" s="5"/>
      <c r="Y1255" s="5"/>
      <c r="AJ1255"/>
      <c r="AV1255"/>
      <c r="BB1255" s="5"/>
    </row>
    <row r="1256" spans="1:54" x14ac:dyDescent="0.2">
      <c r="A1256" s="5"/>
      <c r="Y1256" s="5"/>
      <c r="AJ1256"/>
      <c r="AV1256"/>
      <c r="BB1256" s="5"/>
    </row>
    <row r="1257" spans="1:54" x14ac:dyDescent="0.2">
      <c r="A1257" s="5"/>
      <c r="Y1257" s="5"/>
      <c r="AJ1257"/>
      <c r="AV1257"/>
      <c r="BB1257" s="5"/>
    </row>
    <row r="1258" spans="1:54" x14ac:dyDescent="0.2">
      <c r="A1258" s="5"/>
      <c r="Y1258" s="5"/>
      <c r="AJ1258"/>
      <c r="AV1258"/>
      <c r="BB1258" s="5"/>
    </row>
    <row r="1259" spans="1:54" x14ac:dyDescent="0.2">
      <c r="A1259" s="5"/>
      <c r="Y1259" s="5"/>
      <c r="AJ1259"/>
      <c r="AV1259"/>
      <c r="BB1259" s="5"/>
    </row>
    <row r="1260" spans="1:54" x14ac:dyDescent="0.2">
      <c r="A1260" s="5"/>
      <c r="Y1260" s="5"/>
      <c r="AJ1260"/>
      <c r="AV1260"/>
      <c r="BB1260" s="5"/>
    </row>
    <row r="1261" spans="1:54" x14ac:dyDescent="0.2">
      <c r="A1261" s="5"/>
      <c r="Y1261" s="5"/>
      <c r="AJ1261"/>
      <c r="AV1261"/>
      <c r="BB1261" s="5"/>
    </row>
    <row r="1262" spans="1:54" x14ac:dyDescent="0.2">
      <c r="A1262" s="5"/>
      <c r="Y1262" s="5"/>
      <c r="AJ1262"/>
      <c r="AV1262"/>
      <c r="BB1262" s="5"/>
    </row>
    <row r="1263" spans="1:54" x14ac:dyDescent="0.2">
      <c r="A1263" s="5"/>
      <c r="Y1263" s="5"/>
      <c r="AJ1263"/>
      <c r="AV1263"/>
      <c r="BB1263" s="5"/>
    </row>
    <row r="1264" spans="1:54" x14ac:dyDescent="0.2">
      <c r="A1264" s="5"/>
      <c r="Y1264" s="5"/>
      <c r="AJ1264"/>
      <c r="AV1264"/>
      <c r="BB1264" s="5"/>
    </row>
    <row r="1265" spans="1:54" x14ac:dyDescent="0.2">
      <c r="A1265" s="5"/>
      <c r="Y1265" s="5"/>
      <c r="AJ1265"/>
      <c r="AV1265"/>
      <c r="BB1265" s="5"/>
    </row>
    <row r="1266" spans="1:54" x14ac:dyDescent="0.2">
      <c r="A1266" s="5"/>
      <c r="Y1266" s="5"/>
      <c r="AJ1266"/>
      <c r="AV1266"/>
      <c r="BB1266" s="5"/>
    </row>
    <row r="1267" spans="1:54" x14ac:dyDescent="0.2">
      <c r="A1267" s="5"/>
      <c r="Y1267" s="5"/>
      <c r="AJ1267"/>
      <c r="AV1267"/>
      <c r="BB1267" s="5"/>
    </row>
    <row r="1268" spans="1:54" x14ac:dyDescent="0.2">
      <c r="A1268" s="5"/>
      <c r="Y1268" s="5"/>
      <c r="AJ1268"/>
      <c r="AV1268"/>
      <c r="BB1268" s="5"/>
    </row>
    <row r="1269" spans="1:54" x14ac:dyDescent="0.2">
      <c r="A1269" s="5"/>
      <c r="Y1269" s="5"/>
      <c r="AJ1269"/>
      <c r="AV1269"/>
      <c r="BB1269" s="5"/>
    </row>
    <row r="1270" spans="1:54" x14ac:dyDescent="0.2">
      <c r="A1270" s="5"/>
      <c r="Y1270" s="5"/>
      <c r="AJ1270"/>
      <c r="AV1270"/>
      <c r="BB1270" s="5"/>
    </row>
    <row r="1271" spans="1:54" x14ac:dyDescent="0.2">
      <c r="A1271" s="5"/>
      <c r="Y1271" s="5"/>
      <c r="AJ1271"/>
      <c r="AV1271"/>
      <c r="BB1271" s="5"/>
    </row>
    <row r="1272" spans="1:54" x14ac:dyDescent="0.2">
      <c r="A1272" s="5"/>
      <c r="Y1272" s="5"/>
      <c r="AJ1272"/>
      <c r="AV1272"/>
      <c r="BB1272" s="5"/>
    </row>
    <row r="1273" spans="1:54" x14ac:dyDescent="0.2">
      <c r="A1273" s="5"/>
      <c r="Y1273" s="5"/>
      <c r="AJ1273"/>
      <c r="AV1273"/>
      <c r="BB1273" s="5"/>
    </row>
    <row r="1274" spans="1:54" x14ac:dyDescent="0.2">
      <c r="A1274" s="5"/>
      <c r="Y1274" s="5"/>
      <c r="AJ1274"/>
      <c r="AV1274"/>
      <c r="BB1274" s="5"/>
    </row>
    <row r="1275" spans="1:54" x14ac:dyDescent="0.2">
      <c r="A1275" s="5"/>
      <c r="Y1275" s="5"/>
      <c r="AJ1275"/>
      <c r="AV1275"/>
      <c r="BB1275" s="5"/>
    </row>
    <row r="1276" spans="1:54" x14ac:dyDescent="0.2">
      <c r="A1276" s="5"/>
      <c r="Y1276" s="5"/>
      <c r="AJ1276"/>
      <c r="AV1276"/>
      <c r="BB1276" s="5"/>
    </row>
    <row r="1277" spans="1:54" x14ac:dyDescent="0.2">
      <c r="A1277" s="5"/>
      <c r="Y1277" s="5"/>
      <c r="AJ1277"/>
      <c r="AV1277"/>
      <c r="BB1277" s="5"/>
    </row>
    <row r="1278" spans="1:54" x14ac:dyDescent="0.2">
      <c r="A1278" s="5"/>
      <c r="Y1278" s="5"/>
      <c r="AJ1278"/>
      <c r="AV1278"/>
      <c r="BB1278" s="5"/>
    </row>
    <row r="1279" spans="1:54" x14ac:dyDescent="0.2">
      <c r="A1279" s="5"/>
      <c r="Y1279" s="5"/>
      <c r="AJ1279"/>
      <c r="AV1279"/>
      <c r="BB1279" s="5"/>
    </row>
    <row r="1280" spans="1:54" x14ac:dyDescent="0.2">
      <c r="A1280" s="5"/>
      <c r="Y1280" s="5"/>
      <c r="AJ1280"/>
      <c r="AV1280"/>
      <c r="BB1280" s="5"/>
    </row>
    <row r="1281" spans="1:54" x14ac:dyDescent="0.2">
      <c r="A1281" s="5"/>
      <c r="Y1281" s="5"/>
      <c r="AJ1281"/>
      <c r="AV1281"/>
      <c r="BB1281" s="5"/>
    </row>
    <row r="1282" spans="1:54" x14ac:dyDescent="0.2">
      <c r="A1282" s="5"/>
      <c r="Y1282" s="5"/>
      <c r="AJ1282"/>
      <c r="AV1282"/>
      <c r="BB1282" s="5"/>
    </row>
    <row r="1283" spans="1:54" x14ac:dyDescent="0.2">
      <c r="A1283" s="5"/>
      <c r="Y1283" s="5"/>
      <c r="AJ1283"/>
      <c r="AV1283"/>
      <c r="BB1283" s="5"/>
    </row>
    <row r="1284" spans="1:54" x14ac:dyDescent="0.2">
      <c r="A1284" s="5"/>
      <c r="Y1284" s="5"/>
      <c r="AJ1284"/>
      <c r="AV1284"/>
      <c r="BB1284" s="5"/>
    </row>
    <row r="1285" spans="1:54" x14ac:dyDescent="0.2">
      <c r="A1285" s="5"/>
      <c r="Y1285" s="5"/>
      <c r="AJ1285"/>
      <c r="AV1285"/>
      <c r="BB1285" s="5"/>
    </row>
    <row r="1286" spans="1:54" x14ac:dyDescent="0.2">
      <c r="A1286" s="5"/>
      <c r="Y1286" s="5"/>
      <c r="AJ1286"/>
      <c r="AV1286"/>
      <c r="BB1286" s="5"/>
    </row>
    <row r="1287" spans="1:54" x14ac:dyDescent="0.2">
      <c r="A1287" s="5"/>
      <c r="Y1287" s="5"/>
      <c r="AJ1287"/>
      <c r="AV1287"/>
      <c r="BB1287" s="5"/>
    </row>
    <row r="1288" spans="1:54" x14ac:dyDescent="0.2">
      <c r="A1288" s="5"/>
      <c r="Y1288" s="5"/>
      <c r="AJ1288"/>
      <c r="AV1288"/>
      <c r="BB1288" s="5"/>
    </row>
    <row r="1289" spans="1:54" x14ac:dyDescent="0.2">
      <c r="A1289" s="5"/>
      <c r="Y1289" s="5"/>
      <c r="AJ1289"/>
      <c r="AV1289"/>
      <c r="BB1289" s="5"/>
    </row>
    <row r="1290" spans="1:54" x14ac:dyDescent="0.2">
      <c r="A1290" s="5"/>
      <c r="Y1290" s="5"/>
      <c r="AJ1290"/>
      <c r="AV1290"/>
      <c r="BB1290" s="5"/>
    </row>
    <row r="1291" spans="1:54" x14ac:dyDescent="0.2">
      <c r="A1291" s="5"/>
      <c r="Y1291" s="5"/>
      <c r="AJ1291"/>
      <c r="AV1291"/>
      <c r="BB1291" s="5"/>
    </row>
    <row r="1292" spans="1:54" x14ac:dyDescent="0.2">
      <c r="A1292" s="5"/>
      <c r="Y1292" s="5"/>
      <c r="AJ1292"/>
      <c r="AV1292"/>
      <c r="BB1292" s="5"/>
    </row>
    <row r="1293" spans="1:54" x14ac:dyDescent="0.2">
      <c r="A1293" s="5"/>
      <c r="Y1293" s="5"/>
      <c r="AJ1293"/>
      <c r="AV1293"/>
      <c r="BB1293" s="5"/>
    </row>
    <row r="1294" spans="1:54" x14ac:dyDescent="0.2">
      <c r="A1294" s="5"/>
      <c r="Y1294" s="5"/>
      <c r="AJ1294"/>
      <c r="AV1294"/>
      <c r="BB1294" s="5"/>
    </row>
    <row r="1295" spans="1:54" x14ac:dyDescent="0.2">
      <c r="A1295" s="5"/>
      <c r="Y1295" s="5"/>
      <c r="AJ1295"/>
      <c r="AV1295"/>
      <c r="BB1295" s="5"/>
    </row>
    <row r="1296" spans="1:54" x14ac:dyDescent="0.2">
      <c r="A1296" s="5"/>
      <c r="Y1296" s="5"/>
      <c r="AJ1296"/>
      <c r="AV1296"/>
      <c r="BB1296" s="5"/>
    </row>
    <row r="1297" spans="1:54" x14ac:dyDescent="0.2">
      <c r="A1297" s="5"/>
      <c r="Y1297" s="5"/>
      <c r="AJ1297"/>
      <c r="AV1297"/>
      <c r="BB1297" s="5"/>
    </row>
    <row r="1298" spans="1:54" x14ac:dyDescent="0.2">
      <c r="A1298" s="5"/>
      <c r="Y1298" s="5"/>
      <c r="AJ1298"/>
      <c r="AV1298"/>
      <c r="BB1298" s="5"/>
    </row>
    <row r="1299" spans="1:54" x14ac:dyDescent="0.2">
      <c r="A1299" s="5"/>
      <c r="Y1299" s="5"/>
      <c r="AJ1299"/>
      <c r="AV1299"/>
      <c r="BB1299" s="5"/>
    </row>
    <row r="1300" spans="1:54" x14ac:dyDescent="0.2">
      <c r="A1300" s="5"/>
      <c r="Y1300" s="5"/>
      <c r="AJ1300"/>
      <c r="AV1300"/>
      <c r="BB1300" s="5"/>
    </row>
    <row r="1301" spans="1:54" x14ac:dyDescent="0.2">
      <c r="A1301" s="5"/>
      <c r="Y1301" s="5"/>
      <c r="AJ1301"/>
      <c r="AV1301"/>
      <c r="BB1301" s="5"/>
    </row>
    <row r="1302" spans="1:54" x14ac:dyDescent="0.2">
      <c r="A1302" s="5"/>
      <c r="Y1302" s="5"/>
      <c r="AJ1302"/>
      <c r="AV1302"/>
      <c r="BB1302" s="5"/>
    </row>
    <row r="1303" spans="1:54" x14ac:dyDescent="0.2">
      <c r="A1303" s="5"/>
      <c r="Y1303" s="5"/>
      <c r="AJ1303"/>
      <c r="AV1303"/>
      <c r="BB1303" s="5"/>
    </row>
    <row r="1304" spans="1:54" x14ac:dyDescent="0.2">
      <c r="A1304" s="5"/>
      <c r="Y1304" s="5"/>
      <c r="AJ1304"/>
      <c r="AV1304"/>
      <c r="BB1304" s="5"/>
    </row>
    <row r="1305" spans="1:54" x14ac:dyDescent="0.2">
      <c r="A1305" s="5"/>
      <c r="Y1305" s="5"/>
      <c r="AJ1305"/>
      <c r="AV1305"/>
      <c r="BB1305" s="5"/>
    </row>
    <row r="1306" spans="1:54" x14ac:dyDescent="0.2">
      <c r="A1306" s="5"/>
      <c r="Y1306" s="5"/>
      <c r="AJ1306"/>
      <c r="AV1306"/>
      <c r="BB1306" s="5"/>
    </row>
    <row r="1307" spans="1:54" x14ac:dyDescent="0.2">
      <c r="A1307" s="5"/>
      <c r="Y1307" s="5"/>
      <c r="AJ1307"/>
      <c r="AV1307"/>
      <c r="BB1307" s="5"/>
    </row>
    <row r="1308" spans="1:54" x14ac:dyDescent="0.2">
      <c r="A1308" s="5"/>
      <c r="Y1308" s="5"/>
      <c r="AJ1308"/>
      <c r="AV1308"/>
      <c r="BB1308" s="5"/>
    </row>
    <row r="1309" spans="1:54" x14ac:dyDescent="0.2">
      <c r="A1309" s="5"/>
      <c r="Y1309" s="5"/>
      <c r="AJ1309"/>
      <c r="AV1309"/>
      <c r="BB1309" s="5"/>
    </row>
    <row r="1310" spans="1:54" x14ac:dyDescent="0.2">
      <c r="A1310" s="5"/>
      <c r="Y1310" s="5"/>
      <c r="AJ1310"/>
      <c r="AV1310"/>
      <c r="BB1310" s="5"/>
    </row>
    <row r="1311" spans="1:54" x14ac:dyDescent="0.2">
      <c r="A1311" s="5"/>
      <c r="Y1311" s="5"/>
      <c r="AJ1311"/>
      <c r="AV1311"/>
      <c r="BB1311" s="5"/>
    </row>
    <row r="1312" spans="1:54" x14ac:dyDescent="0.2">
      <c r="A1312" s="5"/>
      <c r="Y1312" s="5"/>
      <c r="AJ1312"/>
      <c r="AV1312"/>
      <c r="BB1312" s="5"/>
    </row>
    <row r="1313" spans="1:54" x14ac:dyDescent="0.2">
      <c r="A1313" s="5"/>
      <c r="Y1313" s="5"/>
      <c r="AJ1313"/>
      <c r="AV1313"/>
      <c r="BB1313" s="5"/>
    </row>
    <row r="1314" spans="1:54" x14ac:dyDescent="0.2">
      <c r="A1314" s="5"/>
      <c r="Y1314" s="5"/>
      <c r="AJ1314"/>
      <c r="AV1314"/>
      <c r="BB1314" s="5"/>
    </row>
    <row r="1315" spans="1:54" x14ac:dyDescent="0.2">
      <c r="A1315" s="5"/>
      <c r="Y1315" s="5"/>
      <c r="AJ1315"/>
      <c r="AV1315"/>
      <c r="BB1315" s="5"/>
    </row>
    <row r="1316" spans="1:54" x14ac:dyDescent="0.2">
      <c r="A1316" s="5"/>
      <c r="Y1316" s="5"/>
      <c r="AJ1316"/>
      <c r="AV1316"/>
      <c r="BB1316" s="5"/>
    </row>
    <row r="1317" spans="1:54" x14ac:dyDescent="0.2">
      <c r="A1317" s="5"/>
      <c r="Y1317" s="5"/>
      <c r="AJ1317"/>
      <c r="AV1317"/>
      <c r="BB1317" s="5"/>
    </row>
    <row r="1318" spans="1:54" x14ac:dyDescent="0.2">
      <c r="A1318" s="5"/>
      <c r="Y1318" s="5"/>
      <c r="AJ1318"/>
      <c r="AV1318"/>
      <c r="BB1318" s="5"/>
    </row>
    <row r="1319" spans="1:54" x14ac:dyDescent="0.2">
      <c r="A1319" s="5"/>
      <c r="Y1319" s="5"/>
      <c r="AJ1319"/>
      <c r="AV1319"/>
      <c r="BB1319" s="5"/>
    </row>
    <row r="1320" spans="1:54" x14ac:dyDescent="0.2">
      <c r="A1320" s="5"/>
      <c r="Y1320" s="5"/>
      <c r="AJ1320"/>
      <c r="AV1320"/>
      <c r="BB1320" s="5"/>
    </row>
    <row r="1321" spans="1:54" x14ac:dyDescent="0.2">
      <c r="A1321" s="5"/>
      <c r="Y1321" s="5"/>
      <c r="AJ1321"/>
      <c r="AV1321"/>
      <c r="BB1321" s="5"/>
    </row>
    <row r="1322" spans="1:54" x14ac:dyDescent="0.2">
      <c r="A1322" s="5"/>
      <c r="Y1322" s="5"/>
      <c r="AJ1322"/>
      <c r="AV1322"/>
      <c r="BB1322" s="5"/>
    </row>
    <row r="1323" spans="1:54" x14ac:dyDescent="0.2">
      <c r="A1323" s="5"/>
      <c r="Y1323" s="5"/>
      <c r="AJ1323"/>
      <c r="AV1323"/>
      <c r="BB1323" s="5"/>
    </row>
    <row r="1324" spans="1:54" x14ac:dyDescent="0.2">
      <c r="A1324" s="5"/>
      <c r="Y1324" s="5"/>
      <c r="AJ1324"/>
      <c r="AV1324"/>
      <c r="BB1324" s="5"/>
    </row>
    <row r="1325" spans="1:54" x14ac:dyDescent="0.2">
      <c r="A1325" s="5"/>
      <c r="Y1325" s="5"/>
      <c r="AJ1325"/>
      <c r="AV1325"/>
      <c r="BB1325" s="5"/>
    </row>
    <row r="1326" spans="1:54" x14ac:dyDescent="0.2">
      <c r="A1326" s="5"/>
      <c r="Y1326" s="5"/>
      <c r="AJ1326"/>
      <c r="AV1326"/>
      <c r="BB1326" s="5"/>
    </row>
    <row r="1327" spans="1:54" x14ac:dyDescent="0.2">
      <c r="A1327" s="5"/>
      <c r="Y1327" s="5"/>
      <c r="AJ1327"/>
      <c r="AV1327"/>
      <c r="BB1327" s="5"/>
    </row>
    <row r="1328" spans="1:54" x14ac:dyDescent="0.2">
      <c r="A1328" s="5"/>
      <c r="Y1328" s="5"/>
      <c r="AJ1328"/>
      <c r="AV1328"/>
      <c r="BB1328" s="5"/>
    </row>
    <row r="1329" spans="1:54" x14ac:dyDescent="0.2">
      <c r="A1329" s="5"/>
      <c r="Y1329" s="5"/>
      <c r="AJ1329"/>
      <c r="AV1329"/>
      <c r="BB1329" s="5"/>
    </row>
    <row r="1330" spans="1:54" x14ac:dyDescent="0.2">
      <c r="A1330" s="5"/>
      <c r="Y1330" s="5"/>
      <c r="AJ1330"/>
      <c r="AV1330"/>
      <c r="BB1330" s="5"/>
    </row>
    <row r="1331" spans="1:54" x14ac:dyDescent="0.2">
      <c r="A1331" s="5"/>
      <c r="Y1331" s="5"/>
      <c r="AJ1331"/>
      <c r="AV1331"/>
      <c r="BB1331" s="5"/>
    </row>
    <row r="1332" spans="1:54" x14ac:dyDescent="0.2">
      <c r="A1332" s="5"/>
      <c r="Y1332" s="5"/>
      <c r="AJ1332"/>
      <c r="AV1332"/>
      <c r="BB1332" s="5"/>
    </row>
    <row r="1333" spans="1:54" x14ac:dyDescent="0.2">
      <c r="A1333" s="5"/>
      <c r="Y1333" s="5"/>
      <c r="AJ1333"/>
      <c r="AV1333"/>
      <c r="BB1333" s="5"/>
    </row>
    <row r="1334" spans="1:54" x14ac:dyDescent="0.2">
      <c r="A1334" s="5"/>
      <c r="Y1334" s="5"/>
      <c r="AJ1334"/>
      <c r="AV1334"/>
      <c r="BB1334" s="5"/>
    </row>
    <row r="1335" spans="1:54" x14ac:dyDescent="0.2">
      <c r="A1335" s="5"/>
      <c r="Y1335" s="5"/>
      <c r="AJ1335"/>
      <c r="AV1335"/>
      <c r="BB1335" s="5"/>
    </row>
    <row r="1336" spans="1:54" x14ac:dyDescent="0.2">
      <c r="A1336" s="5"/>
      <c r="Y1336" s="5"/>
      <c r="AJ1336"/>
      <c r="AV1336"/>
      <c r="BB1336" s="5"/>
    </row>
    <row r="1337" spans="1:54" x14ac:dyDescent="0.2">
      <c r="A1337" s="5"/>
      <c r="Y1337" s="5"/>
      <c r="AJ1337"/>
      <c r="AV1337"/>
      <c r="BB1337" s="5"/>
    </row>
    <row r="1338" spans="1:54" x14ac:dyDescent="0.2">
      <c r="A1338" s="5"/>
      <c r="Y1338" s="5"/>
      <c r="AJ1338"/>
      <c r="AV1338"/>
      <c r="BB1338" s="5"/>
    </row>
    <row r="1339" spans="1:54" x14ac:dyDescent="0.2">
      <c r="A1339" s="5"/>
      <c r="Y1339" s="5"/>
      <c r="AJ1339"/>
      <c r="AV1339"/>
      <c r="BB1339" s="5"/>
    </row>
    <row r="1340" spans="1:54" x14ac:dyDescent="0.2">
      <c r="A1340" s="5"/>
      <c r="Y1340" s="5"/>
      <c r="AJ1340"/>
      <c r="AV1340"/>
      <c r="BB1340" s="5"/>
    </row>
    <row r="1341" spans="1:54" x14ac:dyDescent="0.2">
      <c r="A1341" s="5"/>
      <c r="Y1341" s="5"/>
      <c r="AJ1341"/>
      <c r="AV1341"/>
      <c r="BB1341" s="5"/>
    </row>
    <row r="1342" spans="1:54" x14ac:dyDescent="0.2">
      <c r="A1342" s="5"/>
      <c r="Y1342" s="5"/>
      <c r="AJ1342"/>
      <c r="AV1342"/>
      <c r="BB1342" s="5"/>
    </row>
    <row r="1343" spans="1:54" x14ac:dyDescent="0.2">
      <c r="A1343" s="5"/>
      <c r="Y1343" s="5"/>
      <c r="AJ1343"/>
      <c r="AV1343"/>
      <c r="BB1343" s="5"/>
    </row>
    <row r="1344" spans="1:54" x14ac:dyDescent="0.2">
      <c r="A1344" s="5"/>
      <c r="Y1344" s="5"/>
      <c r="AJ1344"/>
      <c r="AV1344"/>
      <c r="BB1344" s="5"/>
    </row>
    <row r="1345" spans="1:54" x14ac:dyDescent="0.2">
      <c r="A1345" s="5"/>
      <c r="Y1345" s="5"/>
      <c r="AJ1345"/>
      <c r="AV1345"/>
      <c r="BB1345" s="5"/>
    </row>
    <row r="1346" spans="1:54" x14ac:dyDescent="0.2">
      <c r="A1346" s="5"/>
      <c r="Y1346" s="5"/>
      <c r="AJ1346"/>
      <c r="AV1346"/>
      <c r="BB1346" s="5"/>
    </row>
    <row r="1347" spans="1:54" x14ac:dyDescent="0.2">
      <c r="A1347" s="5"/>
      <c r="Y1347" s="5"/>
      <c r="AJ1347"/>
      <c r="AV1347"/>
      <c r="BB1347" s="5"/>
    </row>
    <row r="1348" spans="1:54" x14ac:dyDescent="0.2">
      <c r="A1348" s="5"/>
      <c r="Y1348" s="5"/>
      <c r="AJ1348"/>
      <c r="AV1348"/>
      <c r="BB1348" s="5"/>
    </row>
    <row r="1349" spans="1:54" x14ac:dyDescent="0.2">
      <c r="A1349" s="5"/>
      <c r="Y1349" s="5"/>
      <c r="AJ1349"/>
      <c r="AV1349"/>
      <c r="BB1349" s="5"/>
    </row>
    <row r="1350" spans="1:54" x14ac:dyDescent="0.2">
      <c r="A1350" s="5"/>
      <c r="Y1350" s="5"/>
      <c r="AJ1350"/>
      <c r="AV1350"/>
      <c r="BB1350" s="5"/>
    </row>
    <row r="1351" spans="1:54" x14ac:dyDescent="0.2">
      <c r="A1351" s="5"/>
      <c r="Y1351" s="5"/>
      <c r="AJ1351"/>
      <c r="AV1351"/>
      <c r="BB1351" s="5"/>
    </row>
    <row r="1352" spans="1:54" x14ac:dyDescent="0.2">
      <c r="A1352" s="5"/>
      <c r="Y1352" s="5"/>
      <c r="AJ1352"/>
      <c r="AV1352"/>
      <c r="BB1352" s="5"/>
    </row>
    <row r="1353" spans="1:54" x14ac:dyDescent="0.2">
      <c r="A1353" s="5"/>
      <c r="Y1353" s="5"/>
      <c r="AJ1353"/>
      <c r="AV1353"/>
      <c r="BB1353" s="5"/>
    </row>
    <row r="1354" spans="1:54" x14ac:dyDescent="0.2">
      <c r="A1354" s="5"/>
      <c r="Y1354" s="5"/>
      <c r="AJ1354"/>
      <c r="AV1354"/>
      <c r="BB1354" s="5"/>
    </row>
    <row r="1355" spans="1:54" x14ac:dyDescent="0.2">
      <c r="A1355" s="5"/>
      <c r="Y1355" s="5"/>
      <c r="AJ1355"/>
      <c r="AV1355"/>
      <c r="BB1355" s="5"/>
    </row>
    <row r="1356" spans="1:54" x14ac:dyDescent="0.2">
      <c r="A1356" s="5"/>
      <c r="Y1356" s="5"/>
      <c r="AJ1356"/>
      <c r="AV1356"/>
      <c r="BB1356" s="5"/>
    </row>
    <row r="1357" spans="1:54" x14ac:dyDescent="0.2">
      <c r="A1357" s="5"/>
      <c r="Y1357" s="5"/>
      <c r="AJ1357"/>
      <c r="AV1357"/>
      <c r="BB1357" s="5"/>
    </row>
    <row r="1358" spans="1:54" x14ac:dyDescent="0.2">
      <c r="A1358" s="5"/>
      <c r="Y1358" s="5"/>
      <c r="AJ1358"/>
      <c r="AV1358"/>
      <c r="BB1358" s="5"/>
    </row>
    <row r="1359" spans="1:54" x14ac:dyDescent="0.2">
      <c r="A1359" s="5"/>
      <c r="Y1359" s="5"/>
      <c r="AJ1359"/>
      <c r="AV1359"/>
      <c r="BB1359" s="5"/>
    </row>
    <row r="1360" spans="1:54" x14ac:dyDescent="0.2">
      <c r="A1360" s="5"/>
      <c r="Y1360" s="5"/>
      <c r="AJ1360"/>
      <c r="AV1360"/>
      <c r="BB1360" s="5"/>
    </row>
    <row r="1361" spans="1:54" x14ac:dyDescent="0.2">
      <c r="A1361" s="5"/>
      <c r="Y1361" s="5"/>
      <c r="AJ1361"/>
      <c r="AV1361"/>
      <c r="BB1361" s="5"/>
    </row>
    <row r="1362" spans="1:54" x14ac:dyDescent="0.2">
      <c r="A1362" s="5"/>
      <c r="Y1362" s="5"/>
      <c r="AJ1362"/>
      <c r="AV1362"/>
      <c r="BB1362" s="5"/>
    </row>
    <row r="1363" spans="1:54" x14ac:dyDescent="0.2">
      <c r="A1363" s="5"/>
      <c r="Y1363" s="5"/>
      <c r="AJ1363"/>
      <c r="AV1363"/>
      <c r="BB1363" s="5"/>
    </row>
    <row r="1364" spans="1:54" x14ac:dyDescent="0.2">
      <c r="A1364" s="5"/>
      <c r="Y1364" s="5"/>
      <c r="AJ1364"/>
      <c r="AV1364"/>
      <c r="BB1364" s="5"/>
    </row>
    <row r="1365" spans="1:54" x14ac:dyDescent="0.2">
      <c r="A1365" s="5"/>
      <c r="Y1365" s="5"/>
      <c r="AJ1365"/>
      <c r="AV1365"/>
      <c r="BB1365" s="5"/>
    </row>
    <row r="1366" spans="1:54" x14ac:dyDescent="0.2">
      <c r="A1366" s="5"/>
      <c r="Y1366" s="5"/>
      <c r="AJ1366"/>
      <c r="AV1366"/>
      <c r="BB1366" s="5"/>
    </row>
    <row r="1367" spans="1:54" x14ac:dyDescent="0.2">
      <c r="A1367" s="5"/>
      <c r="Y1367" s="5"/>
      <c r="AJ1367"/>
      <c r="AV1367"/>
      <c r="BB1367" s="5"/>
    </row>
    <row r="1368" spans="1:54" x14ac:dyDescent="0.2">
      <c r="A1368" s="5"/>
      <c r="Y1368" s="5"/>
      <c r="AJ1368"/>
      <c r="AV1368"/>
      <c r="BB1368" s="5"/>
    </row>
    <row r="1369" spans="1:54" x14ac:dyDescent="0.2">
      <c r="A1369" s="5"/>
      <c r="Y1369" s="5"/>
      <c r="AJ1369"/>
      <c r="AV1369"/>
      <c r="BB1369" s="5"/>
    </row>
    <row r="1370" spans="1:54" x14ac:dyDescent="0.2">
      <c r="A1370" s="5"/>
      <c r="Y1370" s="5"/>
      <c r="AJ1370"/>
      <c r="AV1370"/>
      <c r="BB1370" s="5"/>
    </row>
    <row r="1371" spans="1:54" x14ac:dyDescent="0.2">
      <c r="A1371" s="5"/>
      <c r="Y1371" s="5"/>
      <c r="AJ1371"/>
      <c r="AV1371"/>
      <c r="BB1371" s="5"/>
    </row>
    <row r="1372" spans="1:54" x14ac:dyDescent="0.2">
      <c r="A1372" s="5"/>
      <c r="Y1372" s="5"/>
      <c r="AJ1372"/>
      <c r="AV1372"/>
      <c r="BB1372" s="5"/>
    </row>
    <row r="1373" spans="1:54" x14ac:dyDescent="0.2">
      <c r="A1373" s="5"/>
      <c r="Y1373" s="5"/>
      <c r="AJ1373"/>
      <c r="AV1373"/>
      <c r="BB1373" s="5"/>
    </row>
    <row r="1374" spans="1:54" x14ac:dyDescent="0.2">
      <c r="A1374" s="5"/>
      <c r="Y1374" s="5"/>
      <c r="AJ1374"/>
      <c r="AV1374"/>
      <c r="BB1374" s="5"/>
    </row>
    <row r="1375" spans="1:54" x14ac:dyDescent="0.2">
      <c r="A1375" s="5"/>
      <c r="Y1375" s="5"/>
      <c r="AJ1375"/>
      <c r="AV1375"/>
      <c r="BB1375" s="5"/>
    </row>
    <row r="1376" spans="1:54" x14ac:dyDescent="0.2">
      <c r="A1376" s="5"/>
      <c r="Y1376" s="5"/>
      <c r="AJ1376"/>
      <c r="AV1376"/>
      <c r="BB1376" s="5"/>
    </row>
    <row r="1377" spans="1:54" x14ac:dyDescent="0.2">
      <c r="A1377" s="5"/>
      <c r="Y1377" s="5"/>
      <c r="AJ1377"/>
      <c r="AV1377"/>
      <c r="BB1377" s="5"/>
    </row>
    <row r="1378" spans="1:54" x14ac:dyDescent="0.2">
      <c r="A1378" s="5"/>
      <c r="Y1378" s="5"/>
      <c r="AJ1378"/>
      <c r="AV1378"/>
      <c r="BB1378" s="5"/>
    </row>
    <row r="1379" spans="1:54" x14ac:dyDescent="0.2">
      <c r="A1379" s="5"/>
      <c r="Y1379" s="5"/>
      <c r="AJ1379"/>
      <c r="AV1379"/>
      <c r="BB1379" s="5"/>
    </row>
    <row r="1380" spans="1:54" x14ac:dyDescent="0.2">
      <c r="A1380" s="5"/>
      <c r="Y1380" s="5"/>
      <c r="AJ1380"/>
      <c r="AV1380"/>
      <c r="BB1380" s="5"/>
    </row>
    <row r="1381" spans="1:54" x14ac:dyDescent="0.2">
      <c r="A1381" s="5"/>
      <c r="Y1381" s="5"/>
      <c r="AJ1381"/>
      <c r="AV1381"/>
      <c r="BB1381" s="5"/>
    </row>
    <row r="1382" spans="1:54" x14ac:dyDescent="0.2">
      <c r="A1382" s="5"/>
      <c r="Y1382" s="5"/>
      <c r="AJ1382"/>
      <c r="AV1382"/>
      <c r="BB1382" s="5"/>
    </row>
    <row r="1383" spans="1:54" x14ac:dyDescent="0.2">
      <c r="A1383" s="5"/>
      <c r="Y1383" s="5"/>
      <c r="AJ1383"/>
      <c r="AV1383"/>
      <c r="BB1383" s="5"/>
    </row>
    <row r="1384" spans="1:54" x14ac:dyDescent="0.2">
      <c r="A1384" s="5"/>
      <c r="Y1384" s="5"/>
      <c r="AJ1384"/>
      <c r="AV1384"/>
      <c r="BB1384" s="5"/>
    </row>
    <row r="1385" spans="1:54" x14ac:dyDescent="0.2">
      <c r="A1385" s="5"/>
      <c r="Y1385" s="5"/>
      <c r="AJ1385"/>
      <c r="AV1385"/>
      <c r="BB1385" s="5"/>
    </row>
    <row r="1386" spans="1:54" x14ac:dyDescent="0.2">
      <c r="A1386" s="5"/>
      <c r="Y1386" s="5"/>
      <c r="AJ1386"/>
      <c r="AV1386"/>
      <c r="BB1386" s="5"/>
    </row>
    <row r="1387" spans="1:54" x14ac:dyDescent="0.2">
      <c r="A1387" s="5"/>
      <c r="Y1387" s="5"/>
      <c r="AJ1387"/>
      <c r="AV1387"/>
      <c r="BB1387" s="5"/>
    </row>
    <row r="1388" spans="1:54" x14ac:dyDescent="0.2">
      <c r="A1388" s="5"/>
      <c r="Y1388" s="5"/>
      <c r="AJ1388"/>
      <c r="AV1388"/>
      <c r="BB1388" s="5"/>
    </row>
    <row r="1389" spans="1:54" x14ac:dyDescent="0.2">
      <c r="A1389" s="5"/>
      <c r="Y1389" s="5"/>
      <c r="AJ1389"/>
      <c r="AV1389"/>
      <c r="BB1389" s="5"/>
    </row>
    <row r="1390" spans="1:54" x14ac:dyDescent="0.2">
      <c r="A1390" s="5"/>
      <c r="Y1390" s="5"/>
      <c r="AJ1390"/>
      <c r="AV1390"/>
      <c r="BB1390" s="5"/>
    </row>
    <row r="1391" spans="1:54" x14ac:dyDescent="0.2">
      <c r="A1391" s="5"/>
      <c r="Y1391" s="5"/>
      <c r="AJ1391"/>
      <c r="AV1391"/>
      <c r="BB1391" s="5"/>
    </row>
    <row r="1392" spans="1:54" x14ac:dyDescent="0.2">
      <c r="A1392" s="5"/>
      <c r="Y1392" s="5"/>
      <c r="AJ1392"/>
      <c r="AV1392"/>
      <c r="BB1392" s="5"/>
    </row>
    <row r="1393" spans="1:54" x14ac:dyDescent="0.2">
      <c r="A1393" s="5"/>
      <c r="Y1393" s="5"/>
      <c r="AJ1393"/>
      <c r="AV1393"/>
      <c r="BB1393" s="5"/>
    </row>
    <row r="1394" spans="1:54" x14ac:dyDescent="0.2">
      <c r="A1394" s="5"/>
      <c r="Y1394" s="5"/>
      <c r="AJ1394"/>
      <c r="AV1394"/>
      <c r="BB1394" s="5"/>
    </row>
    <row r="1395" spans="1:54" x14ac:dyDescent="0.2">
      <c r="A1395" s="5"/>
      <c r="Y1395" s="5"/>
      <c r="AJ1395"/>
      <c r="AV1395"/>
      <c r="BB1395" s="5"/>
    </row>
    <row r="1396" spans="1:54" x14ac:dyDescent="0.2">
      <c r="A1396" s="5"/>
      <c r="Y1396" s="5"/>
      <c r="AJ1396"/>
      <c r="AV1396"/>
      <c r="BB1396" s="5"/>
    </row>
    <row r="1397" spans="1:54" x14ac:dyDescent="0.2">
      <c r="A1397" s="5"/>
      <c r="Y1397" s="5"/>
      <c r="AJ1397"/>
      <c r="AV1397"/>
      <c r="BB1397" s="5"/>
    </row>
    <row r="1398" spans="1:54" x14ac:dyDescent="0.2">
      <c r="A1398" s="5"/>
      <c r="Y1398" s="5"/>
      <c r="AJ1398"/>
      <c r="AV1398"/>
      <c r="BB1398" s="5"/>
    </row>
    <row r="1399" spans="1:54" x14ac:dyDescent="0.2">
      <c r="A1399" s="5"/>
      <c r="Y1399" s="5"/>
      <c r="AJ1399"/>
      <c r="AV1399"/>
      <c r="BB1399" s="5"/>
    </row>
    <row r="1400" spans="1:54" x14ac:dyDescent="0.2">
      <c r="A1400" s="5"/>
      <c r="Y1400" s="5"/>
      <c r="AJ1400"/>
      <c r="AV1400"/>
      <c r="BB1400" s="5"/>
    </row>
    <row r="1401" spans="1:54" x14ac:dyDescent="0.2">
      <c r="A1401" s="5"/>
      <c r="Y1401" s="5"/>
      <c r="AJ1401"/>
      <c r="AV1401"/>
      <c r="BB1401" s="5"/>
    </row>
    <row r="1402" spans="1:54" x14ac:dyDescent="0.2">
      <c r="A1402" s="5"/>
      <c r="Y1402" s="5"/>
      <c r="AJ1402"/>
      <c r="AV1402"/>
      <c r="BB1402" s="5"/>
    </row>
    <row r="1403" spans="1:54" x14ac:dyDescent="0.2">
      <c r="A1403" s="5"/>
      <c r="Y1403" s="5"/>
      <c r="AJ1403"/>
      <c r="AV1403"/>
      <c r="BB1403" s="5"/>
    </row>
    <row r="1404" spans="1:54" x14ac:dyDescent="0.2">
      <c r="A1404" s="5"/>
      <c r="Y1404" s="5"/>
      <c r="AJ1404"/>
      <c r="AV1404"/>
      <c r="BB1404" s="5"/>
    </row>
    <row r="1405" spans="1:54" x14ac:dyDescent="0.2">
      <c r="A1405" s="5"/>
      <c r="Y1405" s="5"/>
      <c r="AJ1405"/>
      <c r="AV1405"/>
      <c r="BB1405" s="5"/>
    </row>
    <row r="1406" spans="1:54" x14ac:dyDescent="0.2">
      <c r="A1406" s="5"/>
      <c r="Y1406" s="5"/>
      <c r="AJ1406"/>
      <c r="AV1406"/>
      <c r="BB1406" s="5"/>
    </row>
    <row r="1407" spans="1:54" x14ac:dyDescent="0.2">
      <c r="A1407" s="5"/>
      <c r="Y1407" s="5"/>
      <c r="AJ1407"/>
      <c r="AV1407"/>
      <c r="BB1407" s="5"/>
    </row>
    <row r="1408" spans="1:54" x14ac:dyDescent="0.2">
      <c r="A1408" s="5"/>
      <c r="Y1408" s="5"/>
      <c r="AJ1408"/>
      <c r="AV1408"/>
      <c r="BB1408" s="5"/>
    </row>
    <row r="1409" spans="1:54" x14ac:dyDescent="0.2">
      <c r="A1409" s="5"/>
      <c r="Y1409" s="5"/>
      <c r="AJ1409"/>
      <c r="AV1409"/>
      <c r="BB1409" s="5"/>
    </row>
    <row r="1410" spans="1:54" x14ac:dyDescent="0.2">
      <c r="A1410" s="5"/>
      <c r="Y1410" s="5"/>
      <c r="AJ1410"/>
      <c r="AV1410"/>
      <c r="BB1410" s="5"/>
    </row>
    <row r="1411" spans="1:54" x14ac:dyDescent="0.2">
      <c r="A1411" s="5"/>
      <c r="Y1411" s="5"/>
      <c r="AJ1411"/>
      <c r="AV1411"/>
      <c r="BB1411" s="5"/>
    </row>
    <row r="1412" spans="1:54" x14ac:dyDescent="0.2">
      <c r="A1412" s="5"/>
      <c r="Y1412" s="5"/>
      <c r="AJ1412"/>
      <c r="AV1412"/>
      <c r="BB1412" s="5"/>
    </row>
    <row r="1413" spans="1:54" x14ac:dyDescent="0.2">
      <c r="A1413" s="5"/>
      <c r="Y1413" s="5"/>
      <c r="AJ1413"/>
      <c r="AV1413"/>
      <c r="BB1413" s="5"/>
    </row>
    <row r="1414" spans="1:54" x14ac:dyDescent="0.2">
      <c r="A1414" s="5"/>
      <c r="Y1414" s="5"/>
      <c r="AJ1414"/>
      <c r="AV1414"/>
      <c r="BB1414" s="5"/>
    </row>
    <row r="1415" spans="1:54" x14ac:dyDescent="0.2">
      <c r="A1415" s="5"/>
      <c r="Y1415" s="5"/>
      <c r="AJ1415"/>
      <c r="AV1415"/>
      <c r="BB1415" s="5"/>
    </row>
    <row r="1416" spans="1:54" x14ac:dyDescent="0.2">
      <c r="A1416" s="5"/>
      <c r="Y1416" s="5"/>
      <c r="AJ1416"/>
      <c r="AV1416"/>
      <c r="BB1416" s="5"/>
    </row>
    <row r="1417" spans="1:54" x14ac:dyDescent="0.2">
      <c r="A1417" s="5"/>
      <c r="Y1417" s="5"/>
      <c r="AJ1417"/>
      <c r="AV1417"/>
      <c r="BB1417" s="5"/>
    </row>
    <row r="1418" spans="1:54" x14ac:dyDescent="0.2">
      <c r="A1418" s="5"/>
      <c r="Y1418" s="5"/>
      <c r="AJ1418"/>
      <c r="AV1418"/>
      <c r="BB1418" s="5"/>
    </row>
    <row r="1419" spans="1:54" x14ac:dyDescent="0.2">
      <c r="A1419" s="5"/>
      <c r="Y1419" s="5"/>
      <c r="AJ1419"/>
      <c r="AV1419"/>
      <c r="BB1419" s="5"/>
    </row>
    <row r="1420" spans="1:54" x14ac:dyDescent="0.2">
      <c r="A1420" s="5"/>
      <c r="Y1420" s="5"/>
      <c r="AJ1420"/>
      <c r="AV1420"/>
      <c r="BB1420" s="5"/>
    </row>
    <row r="1421" spans="1:54" x14ac:dyDescent="0.2">
      <c r="A1421" s="5"/>
      <c r="Y1421" s="5"/>
      <c r="AJ1421"/>
      <c r="AV1421"/>
      <c r="BB1421" s="5"/>
    </row>
    <row r="1422" spans="1:54" x14ac:dyDescent="0.2">
      <c r="A1422" s="5"/>
      <c r="Y1422" s="5"/>
      <c r="AJ1422"/>
      <c r="AV1422"/>
      <c r="BB1422" s="5"/>
    </row>
    <row r="1423" spans="1:54" x14ac:dyDescent="0.2">
      <c r="A1423" s="5"/>
      <c r="Y1423" s="5"/>
      <c r="AJ1423"/>
      <c r="AV1423"/>
      <c r="BB1423" s="5"/>
    </row>
    <row r="1424" spans="1:54" x14ac:dyDescent="0.2">
      <c r="A1424" s="5"/>
      <c r="Y1424" s="5"/>
      <c r="AJ1424"/>
      <c r="AV1424"/>
      <c r="BB1424" s="5"/>
    </row>
    <row r="1425" spans="1:54" x14ac:dyDescent="0.2">
      <c r="A1425" s="5"/>
      <c r="Y1425" s="5"/>
      <c r="AJ1425"/>
      <c r="AV1425"/>
      <c r="BB1425" s="5"/>
    </row>
    <row r="1426" spans="1:54" x14ac:dyDescent="0.2">
      <c r="A1426" s="5"/>
      <c r="Y1426" s="5"/>
      <c r="AJ1426"/>
      <c r="AV1426"/>
      <c r="BB1426" s="5"/>
    </row>
    <row r="1427" spans="1:54" x14ac:dyDescent="0.2">
      <c r="A1427" s="5"/>
      <c r="Y1427" s="5"/>
      <c r="AJ1427"/>
      <c r="AV1427"/>
      <c r="BB1427" s="5"/>
    </row>
    <row r="1428" spans="1:54" x14ac:dyDescent="0.2">
      <c r="A1428" s="5"/>
      <c r="Y1428" s="5"/>
      <c r="AJ1428"/>
      <c r="AV1428"/>
      <c r="BB1428" s="5"/>
    </row>
    <row r="1429" spans="1:54" x14ac:dyDescent="0.2">
      <c r="A1429" s="5"/>
      <c r="Y1429" s="5"/>
      <c r="AJ1429"/>
      <c r="AV1429"/>
      <c r="BB1429" s="5"/>
    </row>
    <row r="1430" spans="1:54" x14ac:dyDescent="0.2">
      <c r="A1430" s="5"/>
      <c r="Y1430" s="5"/>
      <c r="AJ1430"/>
      <c r="AV1430"/>
      <c r="BB1430" s="5"/>
    </row>
    <row r="1431" spans="1:54" x14ac:dyDescent="0.2">
      <c r="A1431" s="5"/>
      <c r="Y1431" s="5"/>
      <c r="AJ1431"/>
      <c r="AV1431"/>
      <c r="BB1431" s="5"/>
    </row>
    <row r="1432" spans="1:54" x14ac:dyDescent="0.2">
      <c r="A1432" s="5"/>
      <c r="Y1432" s="5"/>
      <c r="AJ1432"/>
      <c r="AV1432"/>
      <c r="BB1432" s="5"/>
    </row>
    <row r="1433" spans="1:54" x14ac:dyDescent="0.2">
      <c r="A1433" s="5"/>
      <c r="Y1433" s="5"/>
      <c r="AJ1433"/>
      <c r="AV1433"/>
      <c r="BB1433" s="5"/>
    </row>
    <row r="1434" spans="1:54" x14ac:dyDescent="0.2">
      <c r="A1434" s="5"/>
      <c r="Y1434" s="5"/>
      <c r="AJ1434"/>
      <c r="AV1434"/>
      <c r="BB1434" s="5"/>
    </row>
    <row r="1435" spans="1:54" x14ac:dyDescent="0.2">
      <c r="A1435" s="5"/>
      <c r="Y1435" s="5"/>
      <c r="AJ1435"/>
      <c r="AV1435"/>
      <c r="BB1435" s="5"/>
    </row>
    <row r="1436" spans="1:54" x14ac:dyDescent="0.2">
      <c r="A1436" s="5"/>
      <c r="Y1436" s="5"/>
      <c r="AJ1436"/>
      <c r="AV1436"/>
      <c r="BB1436" s="5"/>
    </row>
    <row r="1437" spans="1:54" x14ac:dyDescent="0.2">
      <c r="A1437" s="5"/>
      <c r="Y1437" s="5"/>
      <c r="AJ1437"/>
      <c r="AV1437"/>
      <c r="BB1437" s="5"/>
    </row>
    <row r="1438" spans="1:54" x14ac:dyDescent="0.2">
      <c r="A1438" s="5"/>
      <c r="Y1438" s="5"/>
      <c r="AJ1438"/>
      <c r="AV1438"/>
      <c r="BB1438" s="5"/>
    </row>
    <row r="1439" spans="1:54" x14ac:dyDescent="0.2">
      <c r="A1439" s="5"/>
      <c r="Y1439" s="5"/>
      <c r="AJ1439"/>
      <c r="AV1439"/>
      <c r="BB1439" s="5"/>
    </row>
    <row r="1440" spans="1:54" x14ac:dyDescent="0.2">
      <c r="A1440" s="5"/>
      <c r="Y1440" s="5"/>
      <c r="AJ1440"/>
      <c r="AV1440"/>
      <c r="BB1440" s="5"/>
    </row>
    <row r="1441" spans="1:54" x14ac:dyDescent="0.2">
      <c r="A1441" s="5"/>
      <c r="Y1441" s="5"/>
      <c r="AJ1441"/>
      <c r="AV1441"/>
      <c r="BB1441" s="5"/>
    </row>
    <row r="1442" spans="1:54" x14ac:dyDescent="0.2">
      <c r="A1442" s="5"/>
      <c r="Y1442" s="5"/>
      <c r="AJ1442"/>
      <c r="AV1442"/>
      <c r="BB1442" s="5"/>
    </row>
    <row r="1443" spans="1:54" x14ac:dyDescent="0.2">
      <c r="A1443" s="5"/>
      <c r="Y1443" s="5"/>
      <c r="AJ1443"/>
      <c r="AV1443"/>
      <c r="BB1443" s="5"/>
    </row>
    <row r="1444" spans="1:54" x14ac:dyDescent="0.2">
      <c r="A1444" s="5"/>
      <c r="Y1444" s="5"/>
      <c r="AJ1444"/>
      <c r="AV1444"/>
      <c r="BB1444" s="5"/>
    </row>
    <row r="1445" spans="1:54" x14ac:dyDescent="0.2">
      <c r="A1445" s="5"/>
      <c r="Y1445" s="5"/>
      <c r="AJ1445"/>
      <c r="AV1445"/>
      <c r="BB1445" s="5"/>
    </row>
    <row r="1446" spans="1:54" x14ac:dyDescent="0.2">
      <c r="A1446" s="5"/>
      <c r="Y1446" s="5"/>
      <c r="AJ1446"/>
      <c r="AV1446"/>
      <c r="BB1446" s="5"/>
    </row>
    <row r="1447" spans="1:54" x14ac:dyDescent="0.2">
      <c r="A1447" s="5"/>
      <c r="Y1447" s="5"/>
      <c r="AJ1447"/>
      <c r="AV1447"/>
      <c r="BB1447" s="5"/>
    </row>
    <row r="1448" spans="1:54" x14ac:dyDescent="0.2">
      <c r="A1448" s="5"/>
      <c r="Y1448" s="5"/>
      <c r="AJ1448"/>
      <c r="AV1448"/>
      <c r="BB1448" s="5"/>
    </row>
    <row r="1449" spans="1:54" x14ac:dyDescent="0.2">
      <c r="A1449" s="5"/>
      <c r="Y1449" s="5"/>
      <c r="AJ1449"/>
      <c r="AV1449"/>
      <c r="BB1449" s="5"/>
    </row>
    <row r="1450" spans="1:54" x14ac:dyDescent="0.2">
      <c r="A1450" s="5"/>
      <c r="Y1450" s="5"/>
      <c r="AJ1450"/>
      <c r="AV1450"/>
      <c r="BB1450" s="5"/>
    </row>
    <row r="1451" spans="1:54" x14ac:dyDescent="0.2">
      <c r="A1451" s="5"/>
      <c r="Y1451" s="5"/>
      <c r="AJ1451"/>
      <c r="AV1451"/>
      <c r="BB1451" s="5"/>
    </row>
    <row r="1452" spans="1:54" x14ac:dyDescent="0.2">
      <c r="A1452" s="5"/>
      <c r="Y1452" s="5"/>
      <c r="AJ1452"/>
      <c r="AV1452"/>
      <c r="BB1452" s="5"/>
    </row>
    <row r="1453" spans="1:54" x14ac:dyDescent="0.2">
      <c r="A1453" s="5"/>
      <c r="Y1453" s="5"/>
      <c r="AJ1453"/>
      <c r="AV1453"/>
      <c r="BB1453" s="5"/>
    </row>
    <row r="1454" spans="1:54" x14ac:dyDescent="0.2">
      <c r="A1454" s="5"/>
      <c r="Y1454" s="5"/>
      <c r="AJ1454"/>
      <c r="AV1454"/>
      <c r="BB1454" s="5"/>
    </row>
    <row r="1455" spans="1:54" x14ac:dyDescent="0.2">
      <c r="A1455" s="5"/>
      <c r="Y1455" s="5"/>
      <c r="AJ1455"/>
      <c r="AV1455"/>
      <c r="BB1455" s="5"/>
    </row>
    <row r="1456" spans="1:54" x14ac:dyDescent="0.2">
      <c r="A1456" s="5"/>
      <c r="Y1456" s="5"/>
      <c r="AJ1456"/>
      <c r="AV1456"/>
      <c r="BB1456" s="5"/>
    </row>
    <row r="1457" spans="1:54" x14ac:dyDescent="0.2">
      <c r="A1457" s="5"/>
      <c r="Y1457" s="5"/>
      <c r="AJ1457"/>
      <c r="AV1457"/>
      <c r="BB1457" s="5"/>
    </row>
    <row r="1458" spans="1:54" x14ac:dyDescent="0.2">
      <c r="A1458" s="5"/>
      <c r="Y1458" s="5"/>
      <c r="AJ1458"/>
      <c r="AV1458"/>
      <c r="BB1458" s="5"/>
    </row>
    <row r="1459" spans="1:54" x14ac:dyDescent="0.2">
      <c r="A1459" s="5"/>
      <c r="Y1459" s="5"/>
      <c r="AJ1459"/>
      <c r="AV1459"/>
      <c r="BB1459" s="5"/>
    </row>
    <row r="1460" spans="1:54" x14ac:dyDescent="0.2">
      <c r="A1460" s="5"/>
      <c r="Y1460" s="5"/>
      <c r="AJ1460"/>
      <c r="AV1460"/>
      <c r="BB1460" s="5"/>
    </row>
    <row r="1461" spans="1:54" x14ac:dyDescent="0.2">
      <c r="A1461" s="5"/>
      <c r="Y1461" s="5"/>
      <c r="AJ1461"/>
      <c r="AV1461"/>
      <c r="BB1461" s="5"/>
    </row>
    <row r="1462" spans="1:54" x14ac:dyDescent="0.2">
      <c r="A1462" s="5"/>
      <c r="Y1462" s="5"/>
      <c r="AJ1462"/>
      <c r="AV1462"/>
      <c r="BB1462" s="5"/>
    </row>
    <row r="1463" spans="1:54" x14ac:dyDescent="0.2">
      <c r="A1463" s="5"/>
      <c r="Y1463" s="5"/>
      <c r="AJ1463"/>
      <c r="AV1463"/>
      <c r="BB1463" s="5"/>
    </row>
    <row r="1464" spans="1:54" x14ac:dyDescent="0.2">
      <c r="A1464" s="5"/>
      <c r="Y1464" s="5"/>
      <c r="AJ1464"/>
      <c r="AV1464"/>
      <c r="BB1464" s="5"/>
    </row>
    <row r="1465" spans="1:54" x14ac:dyDescent="0.2">
      <c r="A1465" s="5"/>
      <c r="Y1465" s="5"/>
      <c r="AJ1465"/>
      <c r="AV1465"/>
      <c r="BB1465" s="5"/>
    </row>
    <row r="1466" spans="1:54" x14ac:dyDescent="0.2">
      <c r="A1466" s="5"/>
      <c r="Y1466" s="5"/>
      <c r="AJ1466"/>
      <c r="AV1466"/>
      <c r="BB1466" s="5"/>
    </row>
    <row r="1467" spans="1:54" x14ac:dyDescent="0.2">
      <c r="A1467" s="5"/>
      <c r="Y1467" s="5"/>
      <c r="AJ1467"/>
      <c r="AV1467"/>
      <c r="BB1467" s="5"/>
    </row>
    <row r="1468" spans="1:54" x14ac:dyDescent="0.2">
      <c r="A1468" s="5"/>
      <c r="Y1468" s="5"/>
      <c r="AJ1468"/>
      <c r="AV1468"/>
      <c r="BB1468" s="5"/>
    </row>
    <row r="1469" spans="1:54" x14ac:dyDescent="0.2">
      <c r="A1469" s="5"/>
      <c r="Y1469" s="5"/>
      <c r="AJ1469"/>
      <c r="AV1469"/>
      <c r="BB1469" s="5"/>
    </row>
    <row r="1470" spans="1:54" x14ac:dyDescent="0.2">
      <c r="A1470" s="5"/>
      <c r="Y1470" s="5"/>
      <c r="AJ1470"/>
      <c r="AV1470"/>
      <c r="BB1470" s="5"/>
    </row>
    <row r="1471" spans="1:54" x14ac:dyDescent="0.2">
      <c r="A1471" s="5"/>
      <c r="Y1471" s="5"/>
      <c r="AJ1471"/>
      <c r="AV1471"/>
      <c r="BB1471" s="5"/>
    </row>
    <row r="1472" spans="1:54" x14ac:dyDescent="0.2">
      <c r="A1472" s="5"/>
      <c r="Y1472" s="5"/>
      <c r="AJ1472"/>
      <c r="AV1472"/>
      <c r="BB1472" s="5"/>
    </row>
    <row r="1473" spans="1:54" x14ac:dyDescent="0.2">
      <c r="A1473" s="5"/>
      <c r="Y1473" s="5"/>
      <c r="AJ1473"/>
      <c r="AV1473"/>
      <c r="BB1473" s="5"/>
    </row>
    <row r="1474" spans="1:54" x14ac:dyDescent="0.2">
      <c r="A1474" s="5"/>
      <c r="Y1474" s="5"/>
      <c r="AJ1474"/>
      <c r="AV1474"/>
      <c r="BB1474" s="5"/>
    </row>
    <row r="1475" spans="1:54" x14ac:dyDescent="0.2">
      <c r="A1475" s="5"/>
      <c r="Y1475" s="5"/>
      <c r="AJ1475"/>
      <c r="AV1475"/>
      <c r="BB1475" s="5"/>
    </row>
    <row r="1476" spans="1:54" x14ac:dyDescent="0.2">
      <c r="A1476" s="5"/>
      <c r="Y1476" s="5"/>
      <c r="AJ1476"/>
      <c r="AV1476"/>
      <c r="BB1476" s="5"/>
    </row>
    <row r="1477" spans="1:54" x14ac:dyDescent="0.2">
      <c r="A1477" s="5"/>
      <c r="Y1477" s="5"/>
      <c r="AJ1477"/>
      <c r="AV1477"/>
      <c r="BB1477" s="5"/>
    </row>
    <row r="1478" spans="1:54" x14ac:dyDescent="0.2">
      <c r="A1478" s="5"/>
      <c r="Y1478" s="5"/>
      <c r="AJ1478"/>
      <c r="AV1478"/>
      <c r="BB1478" s="5"/>
    </row>
    <row r="1479" spans="1:54" x14ac:dyDescent="0.2">
      <c r="A1479" s="5"/>
      <c r="Y1479" s="5"/>
      <c r="AJ1479"/>
      <c r="AV1479"/>
      <c r="BB1479" s="5"/>
    </row>
    <row r="1480" spans="1:54" x14ac:dyDescent="0.2">
      <c r="A1480" s="5"/>
      <c r="Y1480" s="5"/>
      <c r="AJ1480"/>
      <c r="AV1480"/>
      <c r="BB1480" s="5"/>
    </row>
    <row r="1481" spans="1:54" x14ac:dyDescent="0.2">
      <c r="A1481" s="5"/>
      <c r="Y1481" s="5"/>
      <c r="AJ1481"/>
      <c r="AV1481"/>
      <c r="BB1481" s="5"/>
    </row>
    <row r="1482" spans="1:54" x14ac:dyDescent="0.2">
      <c r="A1482" s="5"/>
      <c r="Y1482" s="5"/>
      <c r="AJ1482"/>
      <c r="AV1482"/>
      <c r="BB1482" s="5"/>
    </row>
    <row r="1483" spans="1:54" x14ac:dyDescent="0.2">
      <c r="A1483" s="5"/>
      <c r="Y1483" s="5"/>
      <c r="AJ1483"/>
      <c r="AV1483"/>
      <c r="BB1483" s="5"/>
    </row>
    <row r="1484" spans="1:54" x14ac:dyDescent="0.2">
      <c r="A1484" s="5"/>
      <c r="Y1484" s="5"/>
      <c r="AJ1484"/>
      <c r="AV1484"/>
      <c r="BB1484" s="5"/>
    </row>
    <row r="1485" spans="1:54" x14ac:dyDescent="0.2">
      <c r="A1485" s="5"/>
      <c r="Y1485" s="5"/>
      <c r="AJ1485"/>
      <c r="AV1485"/>
      <c r="BB1485" s="5"/>
    </row>
    <row r="1486" spans="1:54" x14ac:dyDescent="0.2">
      <c r="A1486" s="5"/>
      <c r="Y1486" s="5"/>
      <c r="AJ1486"/>
      <c r="AV1486"/>
      <c r="BB1486" s="5"/>
    </row>
    <row r="1487" spans="1:54" x14ac:dyDescent="0.2">
      <c r="A1487" s="5"/>
      <c r="Y1487" s="5"/>
      <c r="AJ1487"/>
      <c r="AV1487"/>
      <c r="BB1487" s="5"/>
    </row>
    <row r="1488" spans="1:54" x14ac:dyDescent="0.2">
      <c r="A1488" s="5"/>
      <c r="Y1488" s="5"/>
      <c r="AJ1488"/>
      <c r="AV1488"/>
      <c r="BB1488" s="5"/>
    </row>
    <row r="1489" spans="1:54" x14ac:dyDescent="0.2">
      <c r="A1489" s="5"/>
      <c r="Y1489" s="5"/>
      <c r="AJ1489"/>
      <c r="AV1489"/>
      <c r="BB1489" s="5"/>
    </row>
    <row r="1490" spans="1:54" x14ac:dyDescent="0.2">
      <c r="A1490" s="5"/>
      <c r="Y1490" s="5"/>
      <c r="AJ1490"/>
      <c r="AV1490"/>
      <c r="BB1490" s="5"/>
    </row>
    <row r="1491" spans="1:54" x14ac:dyDescent="0.2">
      <c r="A1491" s="5"/>
      <c r="Y1491" s="5"/>
      <c r="AJ1491"/>
      <c r="AV1491"/>
      <c r="BB1491" s="5"/>
    </row>
    <row r="1492" spans="1:54" x14ac:dyDescent="0.2">
      <c r="A1492" s="5"/>
      <c r="Y1492" s="5"/>
      <c r="AJ1492"/>
      <c r="AV1492"/>
      <c r="BB1492" s="5"/>
    </row>
    <row r="1493" spans="1:54" x14ac:dyDescent="0.2">
      <c r="A1493" s="5"/>
      <c r="Y1493" s="5"/>
      <c r="AJ1493"/>
      <c r="AV1493"/>
      <c r="BB1493" s="5"/>
    </row>
    <row r="1494" spans="1:54" x14ac:dyDescent="0.2">
      <c r="A1494" s="5"/>
      <c r="Y1494" s="5"/>
      <c r="AJ1494"/>
      <c r="AV1494"/>
      <c r="BB1494" s="5"/>
    </row>
    <row r="1495" spans="1:54" x14ac:dyDescent="0.2">
      <c r="A1495" s="5"/>
      <c r="Y1495" s="5"/>
      <c r="AJ1495"/>
      <c r="AV1495"/>
      <c r="BB1495" s="5"/>
    </row>
    <row r="1496" spans="1:54" x14ac:dyDescent="0.2">
      <c r="A1496" s="5"/>
      <c r="Y1496" s="5"/>
      <c r="AJ1496"/>
      <c r="AV1496"/>
      <c r="BB1496" s="5"/>
    </row>
    <row r="1497" spans="1:54" x14ac:dyDescent="0.2">
      <c r="A1497" s="5"/>
      <c r="Y1497" s="5"/>
      <c r="AJ1497"/>
      <c r="AV1497"/>
      <c r="BB1497" s="5"/>
    </row>
    <row r="1498" spans="1:54" x14ac:dyDescent="0.2">
      <c r="A1498" s="5"/>
      <c r="Y1498" s="5"/>
      <c r="AJ1498"/>
      <c r="AV1498"/>
      <c r="BB1498" s="5"/>
    </row>
    <row r="1499" spans="1:54" x14ac:dyDescent="0.2">
      <c r="A1499" s="5"/>
      <c r="Y1499" s="5"/>
      <c r="AJ1499"/>
      <c r="AV1499"/>
      <c r="BB1499" s="5"/>
    </row>
    <row r="1500" spans="1:54" x14ac:dyDescent="0.2">
      <c r="A1500" s="5"/>
      <c r="Y1500" s="5"/>
      <c r="AJ1500"/>
      <c r="AV1500"/>
      <c r="BB1500" s="5"/>
    </row>
    <row r="1501" spans="1:54" x14ac:dyDescent="0.2">
      <c r="A1501" s="5"/>
      <c r="Y1501" s="5"/>
      <c r="AJ1501"/>
      <c r="AV1501"/>
      <c r="BB1501" s="5"/>
    </row>
    <row r="1502" spans="1:54" x14ac:dyDescent="0.2">
      <c r="A1502" s="5"/>
      <c r="Y1502" s="5"/>
      <c r="AJ1502"/>
      <c r="AV1502"/>
      <c r="BB1502" s="5"/>
    </row>
    <row r="1503" spans="1:54" x14ac:dyDescent="0.2">
      <c r="A1503" s="5"/>
      <c r="Y1503" s="5"/>
      <c r="AJ1503"/>
      <c r="AV1503"/>
      <c r="BB1503" s="5"/>
    </row>
    <row r="1504" spans="1:54" x14ac:dyDescent="0.2">
      <c r="A1504" s="5"/>
      <c r="Y1504" s="5"/>
      <c r="AJ1504"/>
      <c r="AV1504"/>
      <c r="BB1504" s="5"/>
    </row>
    <row r="1505" spans="1:54" x14ac:dyDescent="0.2">
      <c r="A1505" s="5"/>
      <c r="Y1505" s="5"/>
      <c r="AJ1505"/>
      <c r="AV1505"/>
      <c r="BB1505" s="5"/>
    </row>
    <row r="1506" spans="1:54" x14ac:dyDescent="0.2">
      <c r="A1506" s="5"/>
      <c r="Y1506" s="5"/>
      <c r="AJ1506"/>
      <c r="AV1506"/>
      <c r="BB1506" s="5"/>
    </row>
    <row r="1507" spans="1:54" x14ac:dyDescent="0.2">
      <c r="A1507" s="5"/>
      <c r="Y1507" s="5"/>
      <c r="AJ1507"/>
      <c r="AV1507"/>
      <c r="BB1507" s="5"/>
    </row>
    <row r="1508" spans="1:54" x14ac:dyDescent="0.2">
      <c r="A1508" s="5"/>
      <c r="Y1508" s="5"/>
      <c r="AJ1508"/>
      <c r="AV1508"/>
      <c r="BB1508" s="5"/>
    </row>
    <row r="1509" spans="1:54" x14ac:dyDescent="0.2">
      <c r="A1509" s="5"/>
      <c r="Y1509" s="5"/>
      <c r="AJ1509"/>
      <c r="AV1509"/>
      <c r="BB1509" s="5"/>
    </row>
    <row r="1510" spans="1:54" x14ac:dyDescent="0.2">
      <c r="A1510" s="5"/>
      <c r="Y1510" s="5"/>
      <c r="AJ1510"/>
      <c r="AV1510"/>
      <c r="BB1510" s="5"/>
    </row>
    <row r="1511" spans="1:54" x14ac:dyDescent="0.2">
      <c r="A1511" s="5"/>
      <c r="Y1511" s="5"/>
      <c r="AJ1511"/>
      <c r="AV1511"/>
      <c r="BB1511" s="5"/>
    </row>
    <row r="1512" spans="1:54" x14ac:dyDescent="0.2">
      <c r="A1512" s="5"/>
      <c r="Y1512" s="5"/>
      <c r="AJ1512"/>
      <c r="AV1512"/>
      <c r="BB1512" s="5"/>
    </row>
    <row r="1513" spans="1:54" x14ac:dyDescent="0.2">
      <c r="A1513" s="5"/>
      <c r="Y1513" s="5"/>
      <c r="AJ1513"/>
      <c r="AV1513"/>
      <c r="BB1513" s="5"/>
    </row>
    <row r="1514" spans="1:54" x14ac:dyDescent="0.2">
      <c r="A1514" s="5"/>
      <c r="Y1514" s="5"/>
      <c r="AJ1514"/>
      <c r="AV1514"/>
      <c r="BB1514" s="5"/>
    </row>
    <row r="1515" spans="1:54" x14ac:dyDescent="0.2">
      <c r="A1515" s="5"/>
      <c r="Y1515" s="5"/>
      <c r="AJ1515"/>
      <c r="AV1515"/>
      <c r="BB1515" s="5"/>
    </row>
    <row r="1516" spans="1:54" x14ac:dyDescent="0.2">
      <c r="A1516" s="5"/>
      <c r="Y1516" s="5"/>
      <c r="AJ1516"/>
      <c r="AV1516"/>
      <c r="BB1516" s="5"/>
    </row>
    <row r="1517" spans="1:54" x14ac:dyDescent="0.2">
      <c r="A1517" s="5"/>
      <c r="Y1517" s="5"/>
      <c r="AJ1517"/>
      <c r="AV1517"/>
      <c r="BB1517" s="5"/>
    </row>
    <row r="1518" spans="1:54" x14ac:dyDescent="0.2">
      <c r="A1518" s="5"/>
      <c r="Y1518" s="5"/>
      <c r="AJ1518"/>
      <c r="AV1518"/>
      <c r="BB1518" s="5"/>
    </row>
    <row r="1519" spans="1:54" x14ac:dyDescent="0.2">
      <c r="A1519" s="5"/>
      <c r="Y1519" s="5"/>
      <c r="AJ1519"/>
      <c r="AV1519"/>
      <c r="BB1519" s="5"/>
    </row>
    <row r="1520" spans="1:54" x14ac:dyDescent="0.2">
      <c r="A1520" s="5"/>
      <c r="Y1520" s="5"/>
      <c r="AJ1520"/>
      <c r="AV1520"/>
      <c r="BB1520" s="5"/>
    </row>
    <row r="1521" spans="1:54" x14ac:dyDescent="0.2">
      <c r="A1521" s="5"/>
      <c r="Y1521" s="5"/>
      <c r="AJ1521"/>
      <c r="AV1521"/>
      <c r="BB1521" s="5"/>
    </row>
    <row r="1522" spans="1:54" x14ac:dyDescent="0.2">
      <c r="A1522" s="5"/>
      <c r="Y1522" s="5"/>
      <c r="AJ1522"/>
      <c r="AV1522"/>
      <c r="BB1522" s="5"/>
    </row>
    <row r="1523" spans="1:54" x14ac:dyDescent="0.2">
      <c r="A1523" s="5"/>
      <c r="Y1523" s="5"/>
      <c r="AJ1523"/>
      <c r="AV1523"/>
      <c r="BB1523" s="5"/>
    </row>
    <row r="1524" spans="1:54" x14ac:dyDescent="0.2">
      <c r="A1524" s="5"/>
      <c r="Y1524" s="5"/>
      <c r="AJ1524"/>
      <c r="AV1524"/>
      <c r="BB1524" s="5"/>
    </row>
    <row r="1525" spans="1:54" x14ac:dyDescent="0.2">
      <c r="A1525" s="5"/>
      <c r="Y1525" s="5"/>
      <c r="AJ1525"/>
      <c r="AV1525"/>
      <c r="BB1525" s="5"/>
    </row>
    <row r="1526" spans="1:54" x14ac:dyDescent="0.2">
      <c r="A1526" s="5"/>
      <c r="Y1526" s="5"/>
      <c r="AJ1526"/>
      <c r="AV1526"/>
      <c r="BB1526" s="5"/>
    </row>
    <row r="1527" spans="1:54" x14ac:dyDescent="0.2">
      <c r="A1527" s="5"/>
      <c r="Y1527" s="5"/>
      <c r="AJ1527"/>
      <c r="AV1527"/>
      <c r="BB1527" s="5"/>
    </row>
    <row r="1528" spans="1:54" x14ac:dyDescent="0.2">
      <c r="A1528" s="5"/>
      <c r="Y1528" s="5"/>
      <c r="AJ1528"/>
      <c r="AV1528"/>
      <c r="BB1528" s="5"/>
    </row>
    <row r="1529" spans="1:54" x14ac:dyDescent="0.2">
      <c r="A1529" s="5"/>
      <c r="Y1529" s="5"/>
      <c r="AJ1529"/>
      <c r="AV1529"/>
      <c r="BB1529" s="5"/>
    </row>
    <row r="1530" spans="1:54" x14ac:dyDescent="0.2">
      <c r="A1530" s="5"/>
      <c r="Y1530" s="5"/>
      <c r="AJ1530"/>
      <c r="AV1530"/>
      <c r="BB1530" s="5"/>
    </row>
    <row r="1531" spans="1:54" x14ac:dyDescent="0.2">
      <c r="A1531" s="5"/>
      <c r="Y1531" s="5"/>
      <c r="AJ1531"/>
      <c r="AV1531"/>
      <c r="BB1531" s="5"/>
    </row>
    <row r="1532" spans="1:54" x14ac:dyDescent="0.2">
      <c r="A1532" s="5"/>
      <c r="Y1532" s="5"/>
      <c r="AJ1532"/>
      <c r="AV1532"/>
      <c r="BB1532" s="5"/>
    </row>
    <row r="1533" spans="1:54" x14ac:dyDescent="0.2">
      <c r="A1533" s="5"/>
      <c r="Y1533" s="5"/>
      <c r="AJ1533"/>
      <c r="AV1533"/>
      <c r="BB1533" s="5"/>
    </row>
    <row r="1534" spans="1:54" x14ac:dyDescent="0.2">
      <c r="A1534" s="5"/>
      <c r="Y1534" s="5"/>
      <c r="AJ1534"/>
      <c r="AV1534"/>
      <c r="BB1534" s="5"/>
    </row>
    <row r="1535" spans="1:54" x14ac:dyDescent="0.2">
      <c r="A1535" s="5"/>
      <c r="Y1535" s="5"/>
      <c r="AJ1535"/>
      <c r="AV1535"/>
      <c r="BB1535" s="5"/>
    </row>
    <row r="1536" spans="1:54" x14ac:dyDescent="0.2">
      <c r="A1536" s="5"/>
      <c r="Y1536" s="5"/>
      <c r="AJ1536"/>
      <c r="AV1536"/>
      <c r="BB1536" s="5"/>
    </row>
    <row r="1537" spans="1:54" x14ac:dyDescent="0.2">
      <c r="A1537" s="5"/>
      <c r="Y1537" s="5"/>
      <c r="AJ1537"/>
      <c r="AV1537"/>
      <c r="BB1537" s="5"/>
    </row>
    <row r="1538" spans="1:54" x14ac:dyDescent="0.2">
      <c r="A1538" s="5"/>
      <c r="Y1538" s="5"/>
      <c r="AJ1538"/>
      <c r="AV1538"/>
      <c r="BB1538" s="5"/>
    </row>
    <row r="1539" spans="1:54" x14ac:dyDescent="0.2">
      <c r="A1539" s="5"/>
      <c r="Y1539" s="5"/>
      <c r="AJ1539"/>
      <c r="AV1539"/>
      <c r="BB1539" s="5"/>
    </row>
    <row r="1540" spans="1:54" x14ac:dyDescent="0.2">
      <c r="A1540" s="5"/>
      <c r="Y1540" s="5"/>
      <c r="AJ1540"/>
      <c r="AV1540"/>
      <c r="BB1540" s="5"/>
    </row>
    <row r="1541" spans="1:54" x14ac:dyDescent="0.2">
      <c r="A1541" s="5"/>
      <c r="Y1541" s="5"/>
      <c r="AJ1541"/>
      <c r="AV1541"/>
      <c r="BB1541" s="5"/>
    </row>
    <row r="1542" spans="1:54" x14ac:dyDescent="0.2">
      <c r="A1542" s="5"/>
      <c r="Y1542" s="5"/>
      <c r="AJ1542"/>
      <c r="AV1542"/>
      <c r="BB1542" s="5"/>
    </row>
    <row r="1543" spans="1:54" x14ac:dyDescent="0.2">
      <c r="A1543" s="5"/>
      <c r="Y1543" s="5"/>
      <c r="AJ1543"/>
      <c r="AV1543"/>
      <c r="BB1543" s="5"/>
    </row>
    <row r="1544" spans="1:54" x14ac:dyDescent="0.2">
      <c r="A1544" s="5"/>
      <c r="Y1544" s="5"/>
      <c r="AJ1544"/>
      <c r="AV1544"/>
      <c r="BB1544" s="5"/>
    </row>
    <row r="1545" spans="1:54" x14ac:dyDescent="0.2">
      <c r="A1545" s="5"/>
      <c r="Y1545" s="5"/>
      <c r="AJ1545"/>
      <c r="AV1545"/>
      <c r="BB1545" s="5"/>
    </row>
    <row r="1546" spans="1:54" x14ac:dyDescent="0.2">
      <c r="A1546" s="5"/>
      <c r="Y1546" s="5"/>
      <c r="AJ1546"/>
      <c r="AV1546"/>
      <c r="BB1546" s="5"/>
    </row>
    <row r="1547" spans="1:54" x14ac:dyDescent="0.2">
      <c r="A1547" s="5"/>
      <c r="Y1547" s="5"/>
      <c r="AJ1547"/>
      <c r="AV1547"/>
      <c r="BB1547" s="5"/>
    </row>
    <row r="1548" spans="1:54" x14ac:dyDescent="0.2">
      <c r="A1548" s="5"/>
      <c r="Y1548" s="5"/>
      <c r="AJ1548"/>
      <c r="AV1548"/>
      <c r="BB1548" s="5"/>
    </row>
    <row r="1549" spans="1:54" x14ac:dyDescent="0.2">
      <c r="A1549" s="5"/>
      <c r="Y1549" s="5"/>
      <c r="AJ1549"/>
      <c r="AV1549"/>
      <c r="BB1549" s="5"/>
    </row>
    <row r="1550" spans="1:54" x14ac:dyDescent="0.2">
      <c r="A1550" s="5"/>
      <c r="Y1550" s="5"/>
      <c r="AJ1550"/>
      <c r="AV1550"/>
      <c r="BB1550" s="5"/>
    </row>
    <row r="1551" spans="1:54" x14ac:dyDescent="0.2">
      <c r="A1551" s="5"/>
      <c r="Y1551" s="5"/>
      <c r="AJ1551"/>
      <c r="AV1551"/>
      <c r="BB1551" s="5"/>
    </row>
    <row r="1552" spans="1:54" x14ac:dyDescent="0.2">
      <c r="A1552" s="5"/>
      <c r="Y1552" s="5"/>
      <c r="AJ1552"/>
      <c r="AV1552"/>
      <c r="BB1552" s="5"/>
    </row>
    <row r="1553" spans="1:54" x14ac:dyDescent="0.2">
      <c r="A1553" s="5"/>
      <c r="Y1553" s="5"/>
      <c r="AJ1553"/>
      <c r="AV1553"/>
      <c r="BB1553" s="5"/>
    </row>
    <row r="1554" spans="1:54" x14ac:dyDescent="0.2">
      <c r="A1554" s="5"/>
      <c r="Y1554" s="5"/>
      <c r="AJ1554"/>
      <c r="AV1554"/>
      <c r="BB1554" s="5"/>
    </row>
    <row r="1555" spans="1:54" x14ac:dyDescent="0.2">
      <c r="A1555" s="5"/>
      <c r="Y1555" s="5"/>
      <c r="AJ1555"/>
      <c r="AV1555"/>
      <c r="BB1555" s="5"/>
    </row>
    <row r="1556" spans="1:54" x14ac:dyDescent="0.2">
      <c r="A1556" s="5"/>
      <c r="Y1556" s="5"/>
      <c r="AJ1556"/>
      <c r="AV1556"/>
      <c r="BB1556" s="5"/>
    </row>
    <row r="1557" spans="1:54" x14ac:dyDescent="0.2">
      <c r="A1557" s="5"/>
      <c r="Y1557" s="5"/>
      <c r="AJ1557"/>
      <c r="AV1557"/>
      <c r="BB1557" s="5"/>
    </row>
    <row r="1558" spans="1:54" x14ac:dyDescent="0.2">
      <c r="A1558" s="5"/>
      <c r="Y1558" s="5"/>
      <c r="AJ1558"/>
      <c r="AV1558"/>
      <c r="BB1558" s="5"/>
    </row>
    <row r="1559" spans="1:54" x14ac:dyDescent="0.2">
      <c r="A1559" s="5"/>
      <c r="Y1559" s="5"/>
      <c r="AJ1559"/>
      <c r="AV1559"/>
      <c r="BB1559" s="5"/>
    </row>
    <row r="1560" spans="1:54" x14ac:dyDescent="0.2">
      <c r="A1560" s="5"/>
      <c r="Y1560" s="5"/>
      <c r="AJ1560"/>
      <c r="AV1560"/>
      <c r="BB1560" s="5"/>
    </row>
    <row r="1561" spans="1:54" x14ac:dyDescent="0.2">
      <c r="A1561" s="5"/>
      <c r="Y1561" s="5"/>
      <c r="AJ1561"/>
      <c r="AV1561"/>
      <c r="BB1561" s="5"/>
    </row>
    <row r="1562" spans="1:54" x14ac:dyDescent="0.2">
      <c r="A1562" s="5"/>
      <c r="Y1562" s="5"/>
      <c r="AJ1562"/>
      <c r="AV1562"/>
      <c r="BB1562" s="5"/>
    </row>
    <row r="1563" spans="1:54" x14ac:dyDescent="0.2">
      <c r="A1563" s="5"/>
      <c r="Y1563" s="5"/>
      <c r="AJ1563"/>
      <c r="AV1563"/>
      <c r="BB1563" s="5"/>
    </row>
    <row r="1564" spans="1:54" x14ac:dyDescent="0.2">
      <c r="A1564" s="5"/>
      <c r="Y1564" s="5"/>
      <c r="AJ1564"/>
      <c r="AV1564"/>
      <c r="BB1564" s="5"/>
    </row>
    <row r="1565" spans="1:54" x14ac:dyDescent="0.2">
      <c r="A1565" s="5"/>
      <c r="Y1565" s="5"/>
      <c r="AJ1565"/>
      <c r="AV1565"/>
      <c r="BB1565" s="5"/>
    </row>
    <row r="1566" spans="1:54" x14ac:dyDescent="0.2">
      <c r="A1566" s="5"/>
      <c r="Y1566" s="5"/>
      <c r="AJ1566"/>
      <c r="AV1566"/>
      <c r="BB1566" s="5"/>
    </row>
    <row r="1567" spans="1:54" x14ac:dyDescent="0.2">
      <c r="A1567" s="5"/>
      <c r="Y1567" s="5"/>
      <c r="AJ1567"/>
      <c r="AV1567"/>
      <c r="BB1567" s="5"/>
    </row>
    <row r="1568" spans="1:54" x14ac:dyDescent="0.2">
      <c r="A1568" s="5"/>
      <c r="Y1568" s="5"/>
      <c r="AJ1568"/>
      <c r="AV1568"/>
      <c r="BB1568" s="5"/>
    </row>
    <row r="1569" spans="1:54" x14ac:dyDescent="0.2">
      <c r="A1569" s="5"/>
      <c r="Y1569" s="5"/>
      <c r="AJ1569"/>
      <c r="AV1569"/>
      <c r="BB1569" s="5"/>
    </row>
    <row r="1570" spans="1:54" x14ac:dyDescent="0.2">
      <c r="A1570" s="5"/>
      <c r="Y1570" s="5"/>
      <c r="AJ1570"/>
      <c r="AV1570"/>
      <c r="BB1570" s="5"/>
    </row>
    <row r="1571" spans="1:54" x14ac:dyDescent="0.2">
      <c r="A1571" s="5"/>
      <c r="Y1571" s="5"/>
      <c r="AJ1571"/>
      <c r="AV1571"/>
      <c r="BB1571" s="5"/>
    </row>
    <row r="1572" spans="1:54" x14ac:dyDescent="0.2">
      <c r="A1572" s="5"/>
      <c r="Y1572" s="5"/>
      <c r="AJ1572"/>
      <c r="AV1572"/>
      <c r="BB1572" s="5"/>
    </row>
    <row r="1573" spans="1:54" x14ac:dyDescent="0.2">
      <c r="A1573" s="5"/>
      <c r="Y1573" s="5"/>
      <c r="AJ1573"/>
      <c r="AV1573"/>
      <c r="BB1573" s="5"/>
    </row>
    <row r="1574" spans="1:54" x14ac:dyDescent="0.2">
      <c r="A1574" s="5"/>
      <c r="Y1574" s="5"/>
      <c r="AJ1574"/>
      <c r="AV1574"/>
      <c r="BB1574" s="5"/>
    </row>
    <row r="1575" spans="1:54" x14ac:dyDescent="0.2">
      <c r="A1575" s="5"/>
      <c r="Y1575" s="5"/>
      <c r="AJ1575"/>
      <c r="AV1575"/>
      <c r="BB1575" s="5"/>
    </row>
    <row r="1576" spans="1:54" x14ac:dyDescent="0.2">
      <c r="A1576" s="5"/>
      <c r="Y1576" s="5"/>
      <c r="AJ1576"/>
      <c r="AV1576"/>
      <c r="BB1576" s="5"/>
    </row>
    <row r="1577" spans="1:54" x14ac:dyDescent="0.2">
      <c r="A1577" s="5"/>
      <c r="Y1577" s="5"/>
      <c r="AJ1577"/>
      <c r="AV1577"/>
      <c r="BB1577" s="5"/>
    </row>
    <row r="1578" spans="1:54" x14ac:dyDescent="0.2">
      <c r="A1578" s="5"/>
      <c r="Y1578" s="5"/>
      <c r="AJ1578"/>
      <c r="AV1578"/>
      <c r="BB1578" s="5"/>
    </row>
    <row r="1579" spans="1:54" x14ac:dyDescent="0.2">
      <c r="A1579" s="5"/>
      <c r="Y1579" s="5"/>
      <c r="AJ1579"/>
      <c r="AV1579"/>
      <c r="BB1579" s="5"/>
    </row>
    <row r="1580" spans="1:54" x14ac:dyDescent="0.2">
      <c r="A1580" s="5"/>
      <c r="Y1580" s="5"/>
      <c r="AJ1580"/>
      <c r="AV1580"/>
      <c r="BB1580" s="5"/>
    </row>
    <row r="1581" spans="1:54" x14ac:dyDescent="0.2">
      <c r="A1581" s="5"/>
      <c r="Y1581" s="5"/>
      <c r="AJ1581"/>
      <c r="AV1581"/>
      <c r="BB1581" s="5"/>
    </row>
    <row r="1582" spans="1:54" x14ac:dyDescent="0.2">
      <c r="A1582" s="5"/>
      <c r="Y1582" s="5"/>
      <c r="AJ1582"/>
      <c r="AV1582"/>
      <c r="BB1582" s="5"/>
    </row>
    <row r="1583" spans="1:54" x14ac:dyDescent="0.2">
      <c r="A1583" s="5"/>
      <c r="Y1583" s="5"/>
      <c r="AJ1583"/>
      <c r="AV1583"/>
      <c r="BB1583" s="5"/>
    </row>
    <row r="1584" spans="1:54" x14ac:dyDescent="0.2">
      <c r="A1584" s="5"/>
      <c r="Y1584" s="5"/>
      <c r="AJ1584"/>
      <c r="AV1584"/>
      <c r="BB1584" s="5"/>
    </row>
    <row r="1585" spans="1:54" x14ac:dyDescent="0.2">
      <c r="A1585" s="5"/>
      <c r="Y1585" s="5"/>
      <c r="AJ1585"/>
      <c r="AV1585"/>
      <c r="BB1585" s="5"/>
    </row>
    <row r="1586" spans="1:54" x14ac:dyDescent="0.2">
      <c r="A1586" s="5"/>
      <c r="Y1586" s="5"/>
      <c r="AJ1586"/>
      <c r="AV1586"/>
      <c r="BB1586" s="5"/>
    </row>
    <row r="1587" spans="1:54" x14ac:dyDescent="0.2">
      <c r="A1587" s="5"/>
      <c r="Y1587" s="5"/>
      <c r="AJ1587"/>
      <c r="AV1587"/>
      <c r="BB1587" s="5"/>
    </row>
    <row r="1588" spans="1:54" x14ac:dyDescent="0.2">
      <c r="A1588" s="5"/>
      <c r="Y1588" s="5"/>
      <c r="AJ1588"/>
      <c r="AV1588"/>
      <c r="BB1588" s="5"/>
    </row>
    <row r="1589" spans="1:54" x14ac:dyDescent="0.2">
      <c r="A1589" s="5"/>
      <c r="Y1589" s="5"/>
      <c r="AJ1589"/>
      <c r="AV1589"/>
      <c r="BB1589" s="5"/>
    </row>
    <row r="1590" spans="1:54" x14ac:dyDescent="0.2">
      <c r="A1590" s="5"/>
      <c r="Y1590" s="5"/>
      <c r="AJ1590"/>
      <c r="AV1590"/>
      <c r="BB1590" s="5"/>
    </row>
    <row r="1591" spans="1:54" x14ac:dyDescent="0.2">
      <c r="A1591" s="5"/>
      <c r="Y1591" s="5"/>
      <c r="AJ1591"/>
      <c r="AV1591"/>
      <c r="BB1591" s="5"/>
    </row>
    <row r="1592" spans="1:54" x14ac:dyDescent="0.2">
      <c r="A1592" s="5"/>
      <c r="Y1592" s="5"/>
      <c r="AJ1592"/>
      <c r="AV1592"/>
      <c r="BB1592" s="5"/>
    </row>
    <row r="1593" spans="1:54" x14ac:dyDescent="0.2">
      <c r="A1593" s="5"/>
      <c r="Y1593" s="5"/>
      <c r="AJ1593"/>
      <c r="AV1593"/>
      <c r="BB1593" s="5"/>
    </row>
    <row r="1594" spans="1:54" x14ac:dyDescent="0.2">
      <c r="A1594" s="5"/>
      <c r="Y1594" s="5"/>
      <c r="AJ1594"/>
      <c r="AV1594"/>
      <c r="BB1594" s="5"/>
    </row>
    <row r="1595" spans="1:54" x14ac:dyDescent="0.2">
      <c r="A1595" s="5"/>
      <c r="Y1595" s="5"/>
      <c r="AJ1595"/>
      <c r="AV1595"/>
      <c r="BB1595" s="5"/>
    </row>
    <row r="1596" spans="1:54" x14ac:dyDescent="0.2">
      <c r="A1596" s="5"/>
      <c r="Y1596" s="5"/>
      <c r="AJ1596"/>
      <c r="AV1596"/>
      <c r="BB1596" s="5"/>
    </row>
    <row r="1597" spans="1:54" x14ac:dyDescent="0.2">
      <c r="A1597" s="5"/>
      <c r="Y1597" s="5"/>
      <c r="AJ1597"/>
      <c r="AV1597"/>
      <c r="BB1597" s="5"/>
    </row>
    <row r="1598" spans="1:54" x14ac:dyDescent="0.2">
      <c r="A1598" s="5"/>
      <c r="Y1598" s="5"/>
      <c r="AJ1598"/>
      <c r="AV1598"/>
      <c r="BB1598" s="5"/>
    </row>
    <row r="1599" spans="1:54" x14ac:dyDescent="0.2">
      <c r="A1599" s="5"/>
      <c r="Y1599" s="5"/>
      <c r="AJ1599"/>
      <c r="AV1599"/>
      <c r="BB1599" s="5"/>
    </row>
    <row r="1600" spans="1:54" x14ac:dyDescent="0.2">
      <c r="A1600" s="5"/>
      <c r="Y1600" s="5"/>
      <c r="AJ1600"/>
      <c r="AV1600"/>
      <c r="BB1600" s="5"/>
    </row>
    <row r="1601" spans="1:54" x14ac:dyDescent="0.2">
      <c r="A1601" s="5"/>
      <c r="Y1601" s="5"/>
      <c r="AJ1601"/>
      <c r="AV1601"/>
      <c r="BB1601" s="5"/>
    </row>
    <row r="1602" spans="1:54" x14ac:dyDescent="0.2">
      <c r="A1602" s="5"/>
      <c r="Y1602" s="5"/>
      <c r="AJ1602"/>
      <c r="AV1602"/>
      <c r="BB1602" s="5"/>
    </row>
    <row r="1603" spans="1:54" x14ac:dyDescent="0.2">
      <c r="A1603" s="5"/>
      <c r="Y1603" s="5"/>
      <c r="AJ1603"/>
      <c r="AV1603"/>
      <c r="BB1603" s="5"/>
    </row>
    <row r="1604" spans="1:54" x14ac:dyDescent="0.2">
      <c r="A1604" s="5"/>
      <c r="Y1604" s="5"/>
      <c r="AJ1604"/>
      <c r="AV1604"/>
      <c r="BB1604" s="5"/>
    </row>
    <row r="1605" spans="1:54" x14ac:dyDescent="0.2">
      <c r="A1605" s="5"/>
      <c r="Y1605" s="5"/>
      <c r="AJ1605"/>
      <c r="AV1605"/>
      <c r="BB1605" s="5"/>
    </row>
    <row r="1606" spans="1:54" x14ac:dyDescent="0.2">
      <c r="A1606" s="5"/>
      <c r="Y1606" s="5"/>
      <c r="AJ1606"/>
      <c r="AV1606"/>
      <c r="BB1606" s="5"/>
    </row>
    <row r="1607" spans="1:54" x14ac:dyDescent="0.2">
      <c r="A1607" s="5"/>
      <c r="Y1607" s="5"/>
      <c r="AJ1607"/>
      <c r="AV1607"/>
      <c r="BB1607" s="5"/>
    </row>
    <row r="1608" spans="1:54" x14ac:dyDescent="0.2">
      <c r="A1608" s="5"/>
      <c r="Y1608" s="5"/>
      <c r="AJ1608"/>
      <c r="AV1608"/>
      <c r="BB1608" s="5"/>
    </row>
    <row r="1609" spans="1:54" x14ac:dyDescent="0.2">
      <c r="A1609" s="5"/>
      <c r="Y1609" s="5"/>
      <c r="AJ1609"/>
      <c r="AV1609"/>
      <c r="BB1609" s="5"/>
    </row>
    <row r="1610" spans="1:54" x14ac:dyDescent="0.2">
      <c r="A1610" s="5"/>
      <c r="Y1610" s="5"/>
      <c r="AJ1610"/>
      <c r="AV1610"/>
      <c r="BB1610" s="5"/>
    </row>
    <row r="1611" spans="1:54" x14ac:dyDescent="0.2">
      <c r="A1611" s="5"/>
      <c r="Y1611" s="5"/>
      <c r="AJ1611"/>
      <c r="AV1611"/>
      <c r="BB1611" s="5"/>
    </row>
    <row r="1612" spans="1:54" x14ac:dyDescent="0.2">
      <c r="A1612" s="5"/>
      <c r="Y1612" s="5"/>
      <c r="AJ1612"/>
      <c r="AV1612"/>
      <c r="BB1612" s="5"/>
    </row>
    <row r="1613" spans="1:54" x14ac:dyDescent="0.2">
      <c r="A1613" s="5"/>
      <c r="Y1613" s="5"/>
      <c r="AJ1613"/>
      <c r="AV1613"/>
      <c r="BB1613" s="5"/>
    </row>
    <row r="1614" spans="1:54" x14ac:dyDescent="0.2">
      <c r="A1614" s="5"/>
      <c r="Y1614" s="5"/>
      <c r="AJ1614"/>
      <c r="AV1614"/>
      <c r="BB1614" s="5"/>
    </row>
    <row r="1615" spans="1:54" x14ac:dyDescent="0.2">
      <c r="A1615" s="5"/>
      <c r="Y1615" s="5"/>
      <c r="AJ1615"/>
      <c r="AV1615"/>
      <c r="BB1615" s="5"/>
    </row>
    <row r="1616" spans="1:54" x14ac:dyDescent="0.2">
      <c r="A1616" s="5"/>
      <c r="Y1616" s="5"/>
      <c r="AJ1616"/>
      <c r="AV1616"/>
      <c r="BB1616" s="5"/>
    </row>
    <row r="1617" spans="1:54" x14ac:dyDescent="0.2">
      <c r="A1617" s="5"/>
      <c r="Y1617" s="5"/>
      <c r="AJ1617"/>
      <c r="AV1617"/>
      <c r="BB1617" s="5"/>
    </row>
    <row r="1618" spans="1:54" x14ac:dyDescent="0.2">
      <c r="A1618" s="5"/>
      <c r="Y1618" s="5"/>
      <c r="AJ1618"/>
      <c r="AV1618"/>
      <c r="BB1618" s="5"/>
    </row>
    <row r="1619" spans="1:54" x14ac:dyDescent="0.2">
      <c r="A1619" s="5"/>
      <c r="Y1619" s="5"/>
      <c r="AJ1619"/>
      <c r="AV1619"/>
      <c r="BB1619" s="5"/>
    </row>
    <row r="1620" spans="1:54" x14ac:dyDescent="0.2">
      <c r="A1620" s="5"/>
      <c r="Y1620" s="5"/>
      <c r="AJ1620"/>
      <c r="AV1620"/>
      <c r="BB1620" s="5"/>
    </row>
    <row r="1621" spans="1:54" x14ac:dyDescent="0.2">
      <c r="A1621" s="5"/>
      <c r="Y1621" s="5"/>
      <c r="AJ1621"/>
      <c r="AV1621"/>
      <c r="BB1621" s="5"/>
    </row>
    <row r="1622" spans="1:54" x14ac:dyDescent="0.2">
      <c r="A1622" s="5"/>
      <c r="Y1622" s="5"/>
      <c r="AJ1622"/>
      <c r="AV1622"/>
      <c r="BB1622" s="5"/>
    </row>
    <row r="1623" spans="1:54" x14ac:dyDescent="0.2">
      <c r="A1623" s="5"/>
      <c r="Y1623" s="5"/>
      <c r="AJ1623"/>
      <c r="AV1623"/>
      <c r="BB1623" s="5"/>
    </row>
    <row r="1624" spans="1:54" x14ac:dyDescent="0.2">
      <c r="A1624" s="5"/>
      <c r="Y1624" s="5"/>
      <c r="AJ1624"/>
      <c r="AV1624"/>
      <c r="BB1624" s="5"/>
    </row>
    <row r="1625" spans="1:54" x14ac:dyDescent="0.2">
      <c r="A1625" s="5"/>
      <c r="Y1625" s="5"/>
      <c r="AJ1625"/>
      <c r="AV1625"/>
      <c r="BB1625" s="5"/>
    </row>
    <row r="1626" spans="1:54" x14ac:dyDescent="0.2">
      <c r="A1626" s="5"/>
      <c r="Y1626" s="5"/>
      <c r="AJ1626"/>
      <c r="AV1626"/>
      <c r="BB1626" s="5"/>
    </row>
    <row r="1627" spans="1:54" x14ac:dyDescent="0.2">
      <c r="A1627" s="5"/>
      <c r="Y1627" s="5"/>
      <c r="AJ1627"/>
      <c r="AV1627"/>
      <c r="BB1627" s="5"/>
    </row>
    <row r="1628" spans="1:54" x14ac:dyDescent="0.2">
      <c r="A1628" s="5"/>
      <c r="Y1628" s="5"/>
      <c r="AJ1628"/>
      <c r="AV1628"/>
      <c r="BB1628" s="5"/>
    </row>
    <row r="1629" spans="1:54" x14ac:dyDescent="0.2">
      <c r="A1629" s="5"/>
      <c r="Y1629" s="5"/>
      <c r="AJ1629"/>
      <c r="AV1629"/>
      <c r="BB1629" s="5"/>
    </row>
    <row r="1630" spans="1:54" x14ac:dyDescent="0.2">
      <c r="A1630" s="5"/>
      <c r="Y1630" s="5"/>
      <c r="AJ1630"/>
      <c r="AV1630"/>
      <c r="BB1630" s="5"/>
    </row>
    <row r="1631" spans="1:54" x14ac:dyDescent="0.2">
      <c r="A1631" s="5"/>
      <c r="Y1631" s="5"/>
      <c r="AJ1631"/>
      <c r="AV1631"/>
      <c r="BB1631" s="5"/>
    </row>
    <row r="1632" spans="1:54" x14ac:dyDescent="0.2">
      <c r="A1632" s="5"/>
      <c r="Y1632" s="5"/>
      <c r="AJ1632"/>
      <c r="AV1632"/>
      <c r="BB1632" s="5"/>
    </row>
    <row r="1633" spans="1:54" x14ac:dyDescent="0.2">
      <c r="A1633" s="5"/>
      <c r="Y1633" s="5"/>
      <c r="AJ1633"/>
      <c r="AV1633"/>
      <c r="BB1633" s="5"/>
    </row>
    <row r="1634" spans="1:54" x14ac:dyDescent="0.2">
      <c r="A1634" s="5"/>
      <c r="Y1634" s="5"/>
      <c r="AJ1634"/>
      <c r="AV1634"/>
      <c r="BB1634" s="5"/>
    </row>
    <row r="1635" spans="1:54" x14ac:dyDescent="0.2">
      <c r="A1635" s="5"/>
      <c r="Y1635" s="5"/>
      <c r="AJ1635"/>
      <c r="AV1635"/>
      <c r="BB1635" s="5"/>
    </row>
    <row r="1636" spans="1:54" x14ac:dyDescent="0.2">
      <c r="A1636" s="5"/>
      <c r="Y1636" s="5"/>
      <c r="AJ1636"/>
      <c r="AV1636"/>
      <c r="BB1636" s="5"/>
    </row>
    <row r="1637" spans="1:54" x14ac:dyDescent="0.2">
      <c r="A1637" s="5"/>
      <c r="Y1637" s="5"/>
      <c r="AJ1637"/>
      <c r="AV1637"/>
      <c r="BB1637" s="5"/>
    </row>
    <row r="1638" spans="1:54" x14ac:dyDescent="0.2">
      <c r="A1638" s="5"/>
      <c r="Y1638" s="5"/>
      <c r="AJ1638"/>
      <c r="AV1638"/>
      <c r="BB1638" s="5"/>
    </row>
    <row r="1639" spans="1:54" x14ac:dyDescent="0.2">
      <c r="A1639" s="5"/>
      <c r="Y1639" s="5"/>
      <c r="AJ1639"/>
      <c r="AV1639"/>
      <c r="BB1639" s="5"/>
    </row>
    <row r="1640" spans="1:54" x14ac:dyDescent="0.2">
      <c r="A1640" s="5"/>
      <c r="Y1640" s="5"/>
      <c r="AJ1640"/>
      <c r="AV1640"/>
      <c r="BB1640" s="5"/>
    </row>
    <row r="1641" spans="1:54" x14ac:dyDescent="0.2">
      <c r="A1641" s="5"/>
      <c r="Y1641" s="5"/>
      <c r="AJ1641"/>
      <c r="AV1641"/>
      <c r="BB1641" s="5"/>
    </row>
    <row r="1642" spans="1:54" x14ac:dyDescent="0.2">
      <c r="A1642" s="5"/>
      <c r="Y1642" s="5"/>
      <c r="AJ1642"/>
      <c r="AV1642"/>
      <c r="BB1642" s="5"/>
    </row>
    <row r="1643" spans="1:54" x14ac:dyDescent="0.2">
      <c r="A1643" s="5"/>
      <c r="Y1643" s="5"/>
      <c r="AJ1643"/>
      <c r="AV1643"/>
      <c r="BB1643" s="5"/>
    </row>
    <row r="1644" spans="1:54" x14ac:dyDescent="0.2">
      <c r="A1644" s="5"/>
      <c r="Y1644" s="5"/>
      <c r="AJ1644"/>
      <c r="AV1644"/>
      <c r="BB1644" s="5"/>
    </row>
    <row r="1645" spans="1:54" x14ac:dyDescent="0.2">
      <c r="A1645" s="5"/>
      <c r="Y1645" s="5"/>
      <c r="AJ1645"/>
      <c r="AV1645"/>
      <c r="BB1645" s="5"/>
    </row>
    <row r="1646" spans="1:54" x14ac:dyDescent="0.2">
      <c r="A1646" s="5"/>
      <c r="Y1646" s="5"/>
      <c r="AJ1646"/>
      <c r="AV1646"/>
      <c r="BB1646" s="5"/>
    </row>
    <row r="1647" spans="1:54" x14ac:dyDescent="0.2">
      <c r="A1647" s="5"/>
      <c r="Y1647" s="5"/>
      <c r="AJ1647"/>
      <c r="AV1647"/>
      <c r="BB1647" s="5"/>
    </row>
    <row r="1648" spans="1:54" x14ac:dyDescent="0.2">
      <c r="A1648" s="5"/>
      <c r="Y1648" s="5"/>
      <c r="AJ1648"/>
      <c r="AV1648"/>
      <c r="BB1648" s="5"/>
    </row>
    <row r="1649" spans="1:54" x14ac:dyDescent="0.2">
      <c r="A1649" s="5"/>
      <c r="Y1649" s="5"/>
      <c r="AJ1649"/>
      <c r="AV1649"/>
      <c r="BB1649" s="5"/>
    </row>
    <row r="1650" spans="1:54" x14ac:dyDescent="0.2">
      <c r="A1650" s="5"/>
      <c r="Y1650" s="5"/>
      <c r="AJ1650"/>
      <c r="AV1650"/>
      <c r="BB1650" s="5"/>
    </row>
    <row r="1651" spans="1:54" x14ac:dyDescent="0.2">
      <c r="A1651" s="5"/>
      <c r="Y1651" s="5"/>
      <c r="AJ1651"/>
      <c r="AV1651"/>
      <c r="BB1651" s="5"/>
    </row>
    <row r="1652" spans="1:54" x14ac:dyDescent="0.2">
      <c r="A1652" s="5"/>
      <c r="Y1652" s="5"/>
      <c r="AJ1652"/>
      <c r="AV1652"/>
      <c r="BB1652" s="5"/>
    </row>
    <row r="1653" spans="1:54" x14ac:dyDescent="0.2">
      <c r="A1653" s="5"/>
      <c r="Y1653" s="5"/>
      <c r="AJ1653"/>
      <c r="AV1653"/>
      <c r="BB1653" s="5"/>
    </row>
    <row r="1654" spans="1:54" x14ac:dyDescent="0.2">
      <c r="A1654" s="5"/>
      <c r="Y1654" s="5"/>
      <c r="AJ1654"/>
      <c r="AV1654"/>
      <c r="BB1654" s="5"/>
    </row>
    <row r="1655" spans="1:54" x14ac:dyDescent="0.2">
      <c r="A1655" s="5"/>
      <c r="Y1655" s="5"/>
      <c r="AJ1655"/>
      <c r="AV1655"/>
      <c r="BB1655" s="5"/>
    </row>
    <row r="1656" spans="1:54" x14ac:dyDescent="0.2">
      <c r="A1656" s="5"/>
      <c r="Y1656" s="5"/>
      <c r="AJ1656"/>
      <c r="AV1656"/>
      <c r="BB1656" s="5"/>
    </row>
    <row r="1657" spans="1:54" x14ac:dyDescent="0.2">
      <c r="A1657" s="5"/>
      <c r="Y1657" s="5"/>
      <c r="AJ1657"/>
      <c r="AV1657"/>
      <c r="BB1657" s="5"/>
    </row>
    <row r="1658" spans="1:54" x14ac:dyDescent="0.2">
      <c r="A1658" s="5"/>
      <c r="Y1658" s="5"/>
      <c r="AJ1658"/>
      <c r="AV1658"/>
      <c r="BB1658" s="5"/>
    </row>
    <row r="1659" spans="1:54" x14ac:dyDescent="0.2">
      <c r="A1659" s="5"/>
      <c r="Y1659" s="5"/>
      <c r="AJ1659"/>
      <c r="AV1659"/>
      <c r="BB1659" s="5"/>
    </row>
    <row r="1660" spans="1:54" x14ac:dyDescent="0.2">
      <c r="A1660" s="5"/>
      <c r="Y1660" s="5"/>
      <c r="AJ1660"/>
      <c r="AV1660"/>
      <c r="BB1660" s="5"/>
    </row>
    <row r="1661" spans="1:54" x14ac:dyDescent="0.2">
      <c r="A1661" s="5"/>
      <c r="Y1661" s="5"/>
      <c r="AJ1661"/>
      <c r="AV1661"/>
      <c r="BB1661" s="5"/>
    </row>
    <row r="1662" spans="1:54" x14ac:dyDescent="0.2">
      <c r="A1662" s="5"/>
      <c r="Y1662" s="5"/>
      <c r="AJ1662"/>
      <c r="AV1662"/>
      <c r="BB1662" s="5"/>
    </row>
    <row r="1663" spans="1:54" x14ac:dyDescent="0.2">
      <c r="A1663" s="5"/>
      <c r="Y1663" s="5"/>
      <c r="AJ1663"/>
      <c r="AV1663"/>
      <c r="BB1663" s="5"/>
    </row>
    <row r="1664" spans="1:54" x14ac:dyDescent="0.2">
      <c r="A1664" s="5"/>
      <c r="Y1664" s="5"/>
      <c r="AJ1664"/>
      <c r="AV1664"/>
      <c r="BB1664" s="5"/>
    </row>
    <row r="1665" spans="1:54" x14ac:dyDescent="0.2">
      <c r="A1665" s="5"/>
      <c r="Y1665" s="5"/>
      <c r="AJ1665"/>
      <c r="AV1665"/>
      <c r="BB1665" s="5"/>
    </row>
    <row r="1666" spans="1:54" x14ac:dyDescent="0.2">
      <c r="A1666" s="5"/>
      <c r="Y1666" s="5"/>
      <c r="AJ1666"/>
      <c r="AV1666"/>
      <c r="BB1666" s="5"/>
    </row>
    <row r="1667" spans="1:54" x14ac:dyDescent="0.2">
      <c r="A1667" s="5"/>
      <c r="Y1667" s="5"/>
      <c r="AJ1667"/>
      <c r="AV1667"/>
      <c r="BB1667" s="5"/>
    </row>
    <row r="1668" spans="1:54" x14ac:dyDescent="0.2">
      <c r="A1668" s="5"/>
      <c r="Y1668" s="5"/>
      <c r="AJ1668"/>
      <c r="AV1668"/>
      <c r="BB1668" s="5"/>
    </row>
    <row r="1669" spans="1:54" x14ac:dyDescent="0.2">
      <c r="A1669" s="5"/>
      <c r="Y1669" s="5"/>
      <c r="AJ1669"/>
      <c r="AV1669"/>
      <c r="BB1669" s="5"/>
    </row>
    <row r="1670" spans="1:54" x14ac:dyDescent="0.2">
      <c r="A1670" s="5"/>
      <c r="Y1670" s="5"/>
      <c r="AJ1670"/>
      <c r="AV1670"/>
      <c r="BB1670" s="5"/>
    </row>
    <row r="1671" spans="1:54" x14ac:dyDescent="0.2">
      <c r="A1671" s="5"/>
      <c r="Y1671" s="5"/>
      <c r="AJ1671"/>
      <c r="AV1671"/>
      <c r="BB1671" s="5"/>
    </row>
    <row r="1672" spans="1:54" x14ac:dyDescent="0.2">
      <c r="A1672" s="5"/>
      <c r="Y1672" s="5"/>
      <c r="AJ1672"/>
      <c r="AV1672"/>
      <c r="BB1672" s="5"/>
    </row>
    <row r="1673" spans="1:54" x14ac:dyDescent="0.2">
      <c r="A1673" s="5"/>
      <c r="Y1673" s="5"/>
      <c r="AJ1673"/>
      <c r="AV1673"/>
      <c r="BB1673" s="5"/>
    </row>
    <row r="1674" spans="1:54" x14ac:dyDescent="0.2">
      <c r="A1674" s="5"/>
      <c r="Y1674" s="5"/>
      <c r="AJ1674"/>
      <c r="AV1674"/>
      <c r="BB1674" s="5"/>
    </row>
    <row r="1675" spans="1:54" x14ac:dyDescent="0.2">
      <c r="A1675" s="5"/>
      <c r="Y1675" s="5"/>
      <c r="AJ1675"/>
      <c r="AV1675"/>
      <c r="BB1675" s="5"/>
    </row>
    <row r="1676" spans="1:54" x14ac:dyDescent="0.2">
      <c r="A1676" s="5"/>
      <c r="Y1676" s="5"/>
      <c r="AJ1676"/>
      <c r="AV1676"/>
      <c r="BB1676" s="5"/>
    </row>
    <row r="1677" spans="1:54" x14ac:dyDescent="0.2">
      <c r="A1677" s="5"/>
      <c r="Y1677" s="5"/>
      <c r="AJ1677"/>
      <c r="AV1677"/>
      <c r="BB1677" s="5"/>
    </row>
    <row r="1678" spans="1:54" x14ac:dyDescent="0.2">
      <c r="A1678" s="5"/>
      <c r="Y1678" s="5"/>
      <c r="AJ1678"/>
      <c r="AV1678"/>
      <c r="BB1678" s="5"/>
    </row>
    <row r="1679" spans="1:54" x14ac:dyDescent="0.2">
      <c r="A1679" s="5"/>
      <c r="Y1679" s="5"/>
      <c r="AJ1679"/>
      <c r="AV1679"/>
      <c r="BB1679" s="5"/>
    </row>
    <row r="1680" spans="1:54" x14ac:dyDescent="0.2">
      <c r="A1680" s="5"/>
      <c r="Y1680" s="5"/>
      <c r="AJ1680"/>
      <c r="AV1680"/>
      <c r="BB1680" s="5"/>
    </row>
    <row r="1681" spans="1:54" x14ac:dyDescent="0.2">
      <c r="A1681" s="5"/>
      <c r="Y1681" s="5"/>
      <c r="AJ1681"/>
      <c r="AV1681"/>
      <c r="BB1681" s="5"/>
    </row>
    <row r="1682" spans="1:54" x14ac:dyDescent="0.2">
      <c r="A1682" s="5"/>
      <c r="Y1682" s="5"/>
      <c r="AJ1682"/>
      <c r="AV1682"/>
      <c r="BB1682" s="5"/>
    </row>
    <row r="1683" spans="1:54" x14ac:dyDescent="0.2">
      <c r="A1683" s="5"/>
      <c r="Y1683" s="5"/>
      <c r="AJ1683"/>
      <c r="AV1683"/>
      <c r="BB1683" s="5"/>
    </row>
    <row r="1684" spans="1:54" x14ac:dyDescent="0.2">
      <c r="A1684" s="5"/>
      <c r="Y1684" s="5"/>
      <c r="AJ1684"/>
      <c r="AV1684"/>
      <c r="BB1684" s="5"/>
    </row>
    <row r="1685" spans="1:54" x14ac:dyDescent="0.2">
      <c r="A1685" s="5"/>
      <c r="Y1685" s="5"/>
      <c r="AJ1685"/>
      <c r="AV1685"/>
      <c r="BB1685" s="5"/>
    </row>
    <row r="1686" spans="1:54" x14ac:dyDescent="0.2">
      <c r="A1686" s="5"/>
      <c r="Y1686" s="5"/>
      <c r="AJ1686"/>
      <c r="AV1686"/>
      <c r="BB1686" s="5"/>
    </row>
    <row r="1687" spans="1:54" x14ac:dyDescent="0.2">
      <c r="A1687" s="5"/>
      <c r="Y1687" s="5"/>
      <c r="AJ1687"/>
      <c r="AV1687"/>
      <c r="BB1687" s="5"/>
    </row>
    <row r="1688" spans="1:54" x14ac:dyDescent="0.2">
      <c r="A1688" s="5"/>
      <c r="Y1688" s="5"/>
      <c r="AJ1688"/>
      <c r="AV1688"/>
      <c r="BB1688" s="5"/>
    </row>
    <row r="1689" spans="1:54" x14ac:dyDescent="0.2">
      <c r="A1689" s="5"/>
      <c r="Y1689" s="5"/>
      <c r="AJ1689"/>
      <c r="AV1689"/>
      <c r="BB1689" s="5"/>
    </row>
    <row r="1690" spans="1:54" x14ac:dyDescent="0.2">
      <c r="A1690" s="5"/>
      <c r="Y1690" s="5"/>
      <c r="AJ1690"/>
      <c r="AV1690"/>
      <c r="BB1690" s="5"/>
    </row>
    <row r="1691" spans="1:54" x14ac:dyDescent="0.2">
      <c r="A1691" s="5"/>
      <c r="Y1691" s="5"/>
      <c r="AJ1691"/>
      <c r="AV1691"/>
      <c r="BB1691" s="5"/>
    </row>
    <row r="1692" spans="1:54" x14ac:dyDescent="0.2">
      <c r="A1692" s="5"/>
      <c r="Y1692" s="5"/>
      <c r="AJ1692"/>
      <c r="AV1692"/>
      <c r="BB1692" s="5"/>
    </row>
    <row r="1693" spans="1:54" x14ac:dyDescent="0.2">
      <c r="A1693" s="5"/>
      <c r="Y1693" s="5"/>
      <c r="AJ1693"/>
      <c r="AV1693"/>
      <c r="BB1693" s="5"/>
    </row>
    <row r="1694" spans="1:54" x14ac:dyDescent="0.2">
      <c r="A1694" s="5"/>
      <c r="Y1694" s="5"/>
      <c r="AJ1694"/>
      <c r="AV1694"/>
      <c r="BB1694" s="5"/>
    </row>
    <row r="1695" spans="1:54" x14ac:dyDescent="0.2">
      <c r="A1695" s="5"/>
      <c r="Y1695" s="5"/>
      <c r="AJ1695"/>
      <c r="AV1695"/>
      <c r="BB1695" s="5"/>
    </row>
    <row r="1696" spans="1:54" x14ac:dyDescent="0.2">
      <c r="A1696" s="5"/>
      <c r="Y1696" s="5"/>
      <c r="AJ1696"/>
      <c r="AV1696"/>
      <c r="BB1696" s="5"/>
    </row>
    <row r="1697" spans="1:54" x14ac:dyDescent="0.2">
      <c r="A1697" s="5"/>
      <c r="Y1697" s="5"/>
      <c r="AJ1697"/>
      <c r="AV1697"/>
      <c r="BB1697" s="5"/>
    </row>
    <row r="1698" spans="1:54" x14ac:dyDescent="0.2">
      <c r="A1698" s="5"/>
      <c r="Y1698" s="5"/>
      <c r="AJ1698"/>
      <c r="AV1698"/>
      <c r="BB1698" s="5"/>
    </row>
    <row r="1699" spans="1:54" x14ac:dyDescent="0.2">
      <c r="A1699" s="5"/>
      <c r="Y1699" s="5"/>
      <c r="AJ1699"/>
      <c r="AV1699"/>
      <c r="BB1699" s="5"/>
    </row>
    <row r="1700" spans="1:54" x14ac:dyDescent="0.2">
      <c r="A1700" s="5"/>
      <c r="Y1700" s="5"/>
      <c r="AJ1700"/>
      <c r="AV1700"/>
      <c r="BB1700" s="5"/>
    </row>
    <row r="1701" spans="1:54" x14ac:dyDescent="0.2">
      <c r="A1701" s="5"/>
      <c r="Y1701" s="5"/>
      <c r="AJ1701"/>
      <c r="AV1701"/>
      <c r="BB1701" s="5"/>
    </row>
    <row r="1702" spans="1:54" x14ac:dyDescent="0.2">
      <c r="A1702" s="5"/>
      <c r="Y1702" s="5"/>
      <c r="AJ1702"/>
      <c r="AV1702"/>
      <c r="BB1702" s="5"/>
    </row>
    <row r="1703" spans="1:54" x14ac:dyDescent="0.2">
      <c r="A1703" s="5"/>
      <c r="Y1703" s="5"/>
      <c r="AJ1703"/>
      <c r="AV1703"/>
      <c r="BB1703" s="5"/>
    </row>
    <row r="1704" spans="1:54" x14ac:dyDescent="0.2">
      <c r="A1704" s="5"/>
      <c r="Y1704" s="5"/>
      <c r="AJ1704"/>
      <c r="AV1704"/>
      <c r="BB1704" s="5"/>
    </row>
    <row r="1705" spans="1:54" x14ac:dyDescent="0.2">
      <c r="A1705" s="5"/>
      <c r="Y1705" s="5"/>
      <c r="AJ1705"/>
      <c r="AV1705"/>
      <c r="BB1705" s="5"/>
    </row>
    <row r="1706" spans="1:54" x14ac:dyDescent="0.2">
      <c r="A1706" s="5"/>
      <c r="Y1706" s="5"/>
      <c r="AJ1706"/>
      <c r="AV1706"/>
      <c r="BB1706" s="5"/>
    </row>
    <row r="1707" spans="1:54" x14ac:dyDescent="0.2">
      <c r="A1707" s="5"/>
      <c r="Y1707" s="5"/>
      <c r="AJ1707"/>
      <c r="AV1707"/>
      <c r="BB1707" s="5"/>
    </row>
    <row r="1708" spans="1:54" x14ac:dyDescent="0.2">
      <c r="A1708" s="5"/>
      <c r="Y1708" s="5"/>
      <c r="AJ1708"/>
      <c r="AV1708"/>
      <c r="BB1708" s="5"/>
    </row>
    <row r="1709" spans="1:54" x14ac:dyDescent="0.2">
      <c r="A1709" s="5"/>
      <c r="Y1709" s="5"/>
      <c r="AJ1709"/>
      <c r="AV1709"/>
      <c r="BB1709" s="5"/>
    </row>
    <row r="1710" spans="1:54" x14ac:dyDescent="0.2">
      <c r="A1710" s="5"/>
      <c r="Y1710" s="5"/>
      <c r="AJ1710"/>
      <c r="AV1710"/>
      <c r="BB1710" s="5"/>
    </row>
    <row r="1711" spans="1:54" x14ac:dyDescent="0.2">
      <c r="A1711" s="5"/>
      <c r="Y1711" s="5"/>
      <c r="AJ1711"/>
      <c r="AV1711"/>
      <c r="BB1711" s="5"/>
    </row>
    <row r="1712" spans="1:54" x14ac:dyDescent="0.2">
      <c r="A1712" s="5"/>
      <c r="Y1712" s="5"/>
      <c r="AJ1712"/>
      <c r="AV1712"/>
      <c r="BB1712" s="5"/>
    </row>
    <row r="1713" spans="1:54" x14ac:dyDescent="0.2">
      <c r="A1713" s="5"/>
      <c r="Y1713" s="5"/>
      <c r="AJ1713"/>
      <c r="AV1713"/>
      <c r="BB1713" s="5"/>
    </row>
    <row r="1714" spans="1:54" x14ac:dyDescent="0.2">
      <c r="A1714" s="5"/>
      <c r="Y1714" s="5"/>
      <c r="AJ1714"/>
      <c r="AV1714"/>
      <c r="BB1714" s="5"/>
    </row>
    <row r="1715" spans="1:54" x14ac:dyDescent="0.2">
      <c r="A1715" s="5"/>
      <c r="Y1715" s="5"/>
      <c r="AJ1715"/>
      <c r="AV1715"/>
      <c r="BB1715" s="5"/>
    </row>
    <row r="1716" spans="1:54" x14ac:dyDescent="0.2">
      <c r="A1716" s="5"/>
      <c r="Y1716" s="5"/>
      <c r="AJ1716"/>
      <c r="AV1716"/>
      <c r="BB1716" s="5"/>
    </row>
    <row r="1717" spans="1:54" x14ac:dyDescent="0.2">
      <c r="A1717" s="5"/>
      <c r="Y1717" s="5"/>
      <c r="AJ1717"/>
      <c r="AV1717"/>
      <c r="BB1717" s="5"/>
    </row>
    <row r="1718" spans="1:54" x14ac:dyDescent="0.2">
      <c r="A1718" s="5"/>
      <c r="Y1718" s="5"/>
      <c r="AJ1718"/>
      <c r="AV1718"/>
      <c r="BB1718" s="5"/>
    </row>
    <row r="1719" spans="1:54" x14ac:dyDescent="0.2">
      <c r="A1719" s="5"/>
      <c r="Y1719" s="5"/>
      <c r="AJ1719"/>
      <c r="AV1719"/>
      <c r="BB1719" s="5"/>
    </row>
    <row r="1720" spans="1:54" x14ac:dyDescent="0.2">
      <c r="A1720" s="5"/>
      <c r="Y1720" s="5"/>
      <c r="AJ1720"/>
      <c r="AV1720"/>
      <c r="BB1720" s="5"/>
    </row>
    <row r="1721" spans="1:54" x14ac:dyDescent="0.2">
      <c r="A1721" s="5"/>
      <c r="Y1721" s="5"/>
      <c r="AJ1721"/>
      <c r="AV1721"/>
      <c r="BB1721" s="5"/>
    </row>
    <row r="1722" spans="1:54" x14ac:dyDescent="0.2">
      <c r="A1722" s="5"/>
      <c r="Y1722" s="5"/>
      <c r="AJ1722"/>
      <c r="AV1722"/>
      <c r="BB1722" s="5"/>
    </row>
    <row r="1723" spans="1:54" x14ac:dyDescent="0.2">
      <c r="A1723" s="5"/>
      <c r="Y1723" s="5"/>
      <c r="AJ1723"/>
      <c r="AV1723"/>
      <c r="BB1723" s="5"/>
    </row>
    <row r="1724" spans="1:54" x14ac:dyDescent="0.2">
      <c r="A1724" s="5"/>
      <c r="Y1724" s="5"/>
      <c r="AJ1724"/>
      <c r="AV1724"/>
      <c r="BB1724" s="5"/>
    </row>
    <row r="1725" spans="1:54" x14ac:dyDescent="0.2">
      <c r="A1725" s="5"/>
      <c r="Y1725" s="5"/>
      <c r="AJ1725"/>
      <c r="AV1725"/>
      <c r="BB1725" s="5"/>
    </row>
    <row r="1726" spans="1:54" x14ac:dyDescent="0.2">
      <c r="A1726" s="5"/>
      <c r="Y1726" s="5"/>
      <c r="AJ1726"/>
      <c r="AV1726"/>
      <c r="BB1726" s="5"/>
    </row>
    <row r="1727" spans="1:54" x14ac:dyDescent="0.2">
      <c r="A1727" s="5"/>
      <c r="Y1727" s="5"/>
      <c r="AJ1727"/>
      <c r="AV1727"/>
      <c r="BB1727" s="5"/>
    </row>
    <row r="1728" spans="1:54" x14ac:dyDescent="0.2">
      <c r="A1728" s="5"/>
      <c r="Y1728" s="5"/>
      <c r="AJ1728"/>
      <c r="AV1728"/>
      <c r="BB1728" s="5"/>
    </row>
    <row r="1729" spans="1:54" x14ac:dyDescent="0.2">
      <c r="A1729" s="5"/>
      <c r="Y1729" s="5"/>
      <c r="AJ1729"/>
      <c r="AV1729"/>
      <c r="BB1729" s="5"/>
    </row>
    <row r="1730" spans="1:54" x14ac:dyDescent="0.2">
      <c r="A1730" s="5"/>
      <c r="Y1730" s="5"/>
      <c r="AJ1730"/>
      <c r="AV1730"/>
      <c r="BB1730" s="5"/>
    </row>
    <row r="1731" spans="1:54" x14ac:dyDescent="0.2">
      <c r="A1731" s="5"/>
      <c r="Y1731" s="5"/>
      <c r="AJ1731"/>
      <c r="AV1731"/>
      <c r="BB1731" s="5"/>
    </row>
    <row r="1732" spans="1:54" x14ac:dyDescent="0.2">
      <c r="A1732" s="5"/>
      <c r="Y1732" s="5"/>
      <c r="AJ1732"/>
      <c r="AV1732"/>
      <c r="BB1732" s="5"/>
    </row>
    <row r="1733" spans="1:54" x14ac:dyDescent="0.2">
      <c r="A1733" s="5"/>
      <c r="Y1733" s="5"/>
      <c r="AJ1733"/>
      <c r="AV1733"/>
      <c r="BB1733" s="5"/>
    </row>
    <row r="1734" spans="1:54" x14ac:dyDescent="0.2">
      <c r="A1734" s="5"/>
      <c r="Y1734" s="5"/>
      <c r="AJ1734"/>
      <c r="AV1734"/>
      <c r="BB1734" s="5"/>
    </row>
    <row r="1735" spans="1:54" x14ac:dyDescent="0.2">
      <c r="A1735" s="5"/>
      <c r="Y1735" s="5"/>
      <c r="AJ1735"/>
      <c r="AV1735"/>
      <c r="BB1735" s="5"/>
    </row>
    <row r="1736" spans="1:54" x14ac:dyDescent="0.2">
      <c r="A1736" s="5"/>
      <c r="Y1736" s="5"/>
      <c r="AJ1736"/>
      <c r="AV1736"/>
      <c r="BB1736" s="5"/>
    </row>
    <row r="1737" spans="1:54" x14ac:dyDescent="0.2">
      <c r="A1737" s="5"/>
      <c r="Y1737" s="5"/>
      <c r="AJ1737"/>
      <c r="AV1737"/>
      <c r="BB1737" s="5"/>
    </row>
    <row r="1738" spans="1:54" x14ac:dyDescent="0.2">
      <c r="A1738" s="5"/>
      <c r="Y1738" s="5"/>
      <c r="AJ1738"/>
      <c r="AV1738"/>
      <c r="BB1738" s="5"/>
    </row>
    <row r="1739" spans="1:54" x14ac:dyDescent="0.2">
      <c r="A1739" s="5"/>
      <c r="Y1739" s="5"/>
      <c r="AJ1739"/>
      <c r="AV1739"/>
      <c r="BB1739" s="5"/>
    </row>
    <row r="1740" spans="1:54" x14ac:dyDescent="0.2">
      <c r="A1740" s="5"/>
      <c r="Y1740" s="5"/>
      <c r="AJ1740"/>
      <c r="AV1740"/>
      <c r="BB1740" s="5"/>
    </row>
    <row r="1741" spans="1:54" x14ac:dyDescent="0.2">
      <c r="A1741" s="5"/>
      <c r="Y1741" s="5"/>
      <c r="AJ1741"/>
      <c r="AV1741"/>
      <c r="BB1741" s="5"/>
    </row>
    <row r="1742" spans="1:54" x14ac:dyDescent="0.2">
      <c r="A1742" s="5"/>
      <c r="Y1742" s="5"/>
      <c r="AJ1742"/>
      <c r="AV1742"/>
      <c r="BB1742" s="5"/>
    </row>
    <row r="1743" spans="1:54" x14ac:dyDescent="0.2">
      <c r="A1743" s="5"/>
      <c r="Y1743" s="5"/>
      <c r="AJ1743"/>
      <c r="AV1743"/>
      <c r="BB1743" s="5"/>
    </row>
    <row r="1744" spans="1:54" x14ac:dyDescent="0.2">
      <c r="A1744" s="5"/>
      <c r="Y1744" s="5"/>
      <c r="AJ1744"/>
      <c r="AV1744"/>
      <c r="BB1744" s="5"/>
    </row>
    <row r="1745" spans="1:54" x14ac:dyDescent="0.2">
      <c r="A1745" s="5"/>
      <c r="Y1745" s="5"/>
      <c r="AJ1745"/>
      <c r="AV1745"/>
      <c r="BB1745" s="5"/>
    </row>
    <row r="1746" spans="1:54" x14ac:dyDescent="0.2">
      <c r="A1746" s="5"/>
      <c r="Y1746" s="5"/>
      <c r="AJ1746"/>
      <c r="AV1746"/>
      <c r="BB1746" s="5"/>
    </row>
    <row r="1747" spans="1:54" x14ac:dyDescent="0.2">
      <c r="A1747" s="5"/>
      <c r="Y1747" s="5"/>
      <c r="AJ1747"/>
      <c r="AV1747"/>
      <c r="BB1747" s="5"/>
    </row>
    <row r="1748" spans="1:54" x14ac:dyDescent="0.2">
      <c r="A1748" s="5"/>
      <c r="Y1748" s="5"/>
      <c r="AJ1748"/>
      <c r="AV1748"/>
      <c r="BB1748" s="5"/>
    </row>
    <row r="1749" spans="1:54" x14ac:dyDescent="0.2">
      <c r="A1749" s="5"/>
      <c r="Y1749" s="5"/>
      <c r="AJ1749"/>
      <c r="AV1749"/>
      <c r="BB1749" s="5"/>
    </row>
    <row r="1750" spans="1:54" x14ac:dyDescent="0.2">
      <c r="A1750" s="5"/>
      <c r="Y1750" s="5"/>
      <c r="AJ1750"/>
      <c r="AV1750"/>
      <c r="BB1750" s="5"/>
    </row>
    <row r="1751" spans="1:54" x14ac:dyDescent="0.2">
      <c r="A1751" s="5"/>
      <c r="Y1751" s="5"/>
      <c r="AJ1751"/>
      <c r="AV1751"/>
      <c r="BB1751" s="5"/>
    </row>
    <row r="1752" spans="1:54" x14ac:dyDescent="0.2">
      <c r="A1752" s="5"/>
      <c r="Y1752" s="5"/>
      <c r="AJ1752"/>
      <c r="AV1752"/>
      <c r="BB1752" s="5"/>
    </row>
    <row r="1753" spans="1:54" x14ac:dyDescent="0.2">
      <c r="A1753" s="5"/>
      <c r="Y1753" s="5"/>
      <c r="AJ1753"/>
      <c r="AV1753"/>
      <c r="BB1753" s="5"/>
    </row>
    <row r="1754" spans="1:54" x14ac:dyDescent="0.2">
      <c r="A1754" s="5"/>
      <c r="Y1754" s="5"/>
      <c r="AJ1754"/>
      <c r="AV1754"/>
      <c r="BB1754" s="5"/>
    </row>
    <row r="1755" spans="1:54" x14ac:dyDescent="0.2">
      <c r="A1755" s="5"/>
      <c r="Y1755" s="5"/>
      <c r="AJ1755"/>
      <c r="AV1755"/>
      <c r="BB1755" s="5"/>
    </row>
    <row r="1756" spans="1:54" x14ac:dyDescent="0.2">
      <c r="A1756" s="5"/>
      <c r="Y1756" s="5"/>
      <c r="AJ1756"/>
      <c r="AV1756"/>
      <c r="BB1756" s="5"/>
    </row>
    <row r="1757" spans="1:54" x14ac:dyDescent="0.2">
      <c r="A1757" s="5"/>
      <c r="Y1757" s="5"/>
      <c r="AJ1757"/>
      <c r="AV1757"/>
      <c r="BB1757" s="5"/>
    </row>
    <row r="1758" spans="1:54" x14ac:dyDescent="0.2">
      <c r="A1758" s="5"/>
      <c r="Y1758" s="5"/>
      <c r="AJ1758"/>
      <c r="AV1758"/>
      <c r="BB1758" s="5"/>
    </row>
    <row r="1759" spans="1:54" x14ac:dyDescent="0.2">
      <c r="A1759" s="5"/>
      <c r="Y1759" s="5"/>
      <c r="AJ1759"/>
      <c r="AV1759"/>
      <c r="BB1759" s="5"/>
    </row>
    <row r="1760" spans="1:54" x14ac:dyDescent="0.2">
      <c r="A1760" s="5"/>
      <c r="Y1760" s="5"/>
      <c r="AJ1760"/>
      <c r="AV1760"/>
      <c r="BB1760" s="5"/>
    </row>
    <row r="1761" spans="1:54" x14ac:dyDescent="0.2">
      <c r="A1761" s="5"/>
      <c r="Y1761" s="5"/>
      <c r="AJ1761"/>
      <c r="AV1761"/>
      <c r="BB1761" s="5"/>
    </row>
    <row r="1762" spans="1:54" x14ac:dyDescent="0.2">
      <c r="A1762" s="5"/>
      <c r="Y1762" s="5"/>
      <c r="AJ1762"/>
      <c r="AV1762"/>
      <c r="BB1762" s="5"/>
    </row>
    <row r="1763" spans="1:54" x14ac:dyDescent="0.2">
      <c r="A1763" s="5"/>
      <c r="Y1763" s="5"/>
      <c r="AJ1763"/>
      <c r="AV1763"/>
      <c r="BB1763" s="5"/>
    </row>
    <row r="1764" spans="1:54" x14ac:dyDescent="0.2">
      <c r="A1764" s="5"/>
      <c r="Y1764" s="5"/>
      <c r="AJ1764"/>
      <c r="AV1764"/>
      <c r="BB1764" s="5"/>
    </row>
    <row r="1765" spans="1:54" x14ac:dyDescent="0.2">
      <c r="A1765" s="5"/>
      <c r="Y1765" s="5"/>
      <c r="AJ1765"/>
      <c r="AV1765"/>
      <c r="BB1765" s="5"/>
    </row>
    <row r="1766" spans="1:54" x14ac:dyDescent="0.2">
      <c r="A1766" s="5"/>
      <c r="Y1766" s="5"/>
      <c r="AJ1766"/>
      <c r="AV1766"/>
      <c r="BB1766" s="5"/>
    </row>
    <row r="1767" spans="1:54" x14ac:dyDescent="0.2">
      <c r="A1767" s="5"/>
      <c r="Y1767" s="5"/>
      <c r="AJ1767"/>
      <c r="AV1767"/>
      <c r="BB1767" s="5"/>
    </row>
    <row r="1768" spans="1:54" x14ac:dyDescent="0.2">
      <c r="A1768" s="5"/>
      <c r="Y1768" s="5"/>
      <c r="AJ1768"/>
      <c r="AV1768"/>
      <c r="BB1768" s="5"/>
    </row>
    <row r="1769" spans="1:54" x14ac:dyDescent="0.2">
      <c r="A1769" s="5"/>
      <c r="Y1769" s="5"/>
      <c r="AJ1769"/>
      <c r="AV1769"/>
      <c r="BB1769" s="5"/>
    </row>
    <row r="1770" spans="1:54" x14ac:dyDescent="0.2">
      <c r="A1770" s="5"/>
      <c r="Y1770" s="5"/>
      <c r="AJ1770"/>
      <c r="AV1770"/>
      <c r="BB1770" s="5"/>
    </row>
    <row r="1771" spans="1:54" x14ac:dyDescent="0.2">
      <c r="A1771" s="5"/>
      <c r="Y1771" s="5"/>
      <c r="AJ1771"/>
      <c r="AV1771"/>
      <c r="BB1771" s="5"/>
    </row>
    <row r="1772" spans="1:54" x14ac:dyDescent="0.2">
      <c r="A1772" s="5"/>
      <c r="Y1772" s="5"/>
      <c r="AJ1772"/>
      <c r="AV1772"/>
      <c r="BB1772" s="5"/>
    </row>
    <row r="1773" spans="1:54" x14ac:dyDescent="0.2">
      <c r="A1773" s="5"/>
      <c r="Y1773" s="5"/>
      <c r="AJ1773"/>
      <c r="AV1773"/>
      <c r="BB1773" s="5"/>
    </row>
    <row r="1774" spans="1:54" x14ac:dyDescent="0.2">
      <c r="A1774" s="5"/>
      <c r="Y1774" s="5"/>
      <c r="AJ1774"/>
      <c r="AV1774"/>
      <c r="BB1774" s="5"/>
    </row>
    <row r="1775" spans="1:54" x14ac:dyDescent="0.2">
      <c r="A1775" s="5"/>
      <c r="Y1775" s="5"/>
      <c r="AJ1775"/>
      <c r="AV1775"/>
      <c r="BB1775" s="5"/>
    </row>
    <row r="1776" spans="1:54" x14ac:dyDescent="0.2">
      <c r="A1776" s="5"/>
      <c r="Y1776" s="5"/>
      <c r="AJ1776"/>
      <c r="AV1776"/>
      <c r="BB1776" s="5"/>
    </row>
    <row r="1777" spans="1:54" x14ac:dyDescent="0.2">
      <c r="A1777" s="5"/>
      <c r="Y1777" s="5"/>
      <c r="AJ1777"/>
      <c r="AV1777"/>
      <c r="BB1777" s="5"/>
    </row>
    <row r="1778" spans="1:54" x14ac:dyDescent="0.2">
      <c r="A1778" s="5"/>
      <c r="Y1778" s="5"/>
      <c r="AJ1778"/>
      <c r="AV1778"/>
      <c r="BB1778" s="5"/>
    </row>
    <row r="1779" spans="1:54" x14ac:dyDescent="0.2">
      <c r="A1779" s="5"/>
      <c r="Y1779" s="5"/>
      <c r="AJ1779"/>
      <c r="AV1779"/>
      <c r="BB1779" s="5"/>
    </row>
    <row r="1780" spans="1:54" x14ac:dyDescent="0.2">
      <c r="A1780" s="5"/>
      <c r="Y1780" s="5"/>
      <c r="AJ1780"/>
      <c r="AV1780"/>
      <c r="BB1780" s="5"/>
    </row>
    <row r="1781" spans="1:54" x14ac:dyDescent="0.2">
      <c r="A1781" s="5"/>
      <c r="Y1781" s="5"/>
      <c r="AJ1781"/>
      <c r="AV1781"/>
      <c r="BB1781" s="5"/>
    </row>
    <row r="1782" spans="1:54" x14ac:dyDescent="0.2">
      <c r="A1782" s="5"/>
      <c r="Y1782" s="5"/>
      <c r="AJ1782"/>
      <c r="AV1782"/>
      <c r="BB1782" s="5"/>
    </row>
    <row r="1783" spans="1:54" x14ac:dyDescent="0.2">
      <c r="A1783" s="5"/>
      <c r="Y1783" s="5"/>
      <c r="AJ1783"/>
      <c r="AV1783"/>
      <c r="BB1783" s="5"/>
    </row>
    <row r="1784" spans="1:54" x14ac:dyDescent="0.2">
      <c r="A1784" s="5"/>
      <c r="Y1784" s="5"/>
      <c r="AJ1784"/>
      <c r="AV1784"/>
      <c r="BB1784" s="5"/>
    </row>
    <row r="1785" spans="1:54" x14ac:dyDescent="0.2">
      <c r="A1785" s="5"/>
      <c r="Y1785" s="5"/>
      <c r="AJ1785"/>
      <c r="AV1785"/>
      <c r="BB1785" s="5"/>
    </row>
    <row r="1786" spans="1:54" x14ac:dyDescent="0.2">
      <c r="A1786" s="5"/>
      <c r="Y1786" s="5"/>
      <c r="AJ1786"/>
      <c r="AV1786"/>
      <c r="BB1786" s="5"/>
    </row>
    <row r="1787" spans="1:54" x14ac:dyDescent="0.2">
      <c r="A1787" s="5"/>
      <c r="Y1787" s="5"/>
      <c r="AJ1787"/>
      <c r="AV1787"/>
      <c r="BB1787" s="5"/>
    </row>
    <row r="1788" spans="1:54" x14ac:dyDescent="0.2">
      <c r="A1788" s="5"/>
      <c r="Y1788" s="5"/>
      <c r="AJ1788"/>
      <c r="AV1788"/>
      <c r="BB1788" s="5"/>
    </row>
    <row r="1789" spans="1:54" x14ac:dyDescent="0.2">
      <c r="A1789" s="5"/>
      <c r="Y1789" s="5"/>
      <c r="AJ1789"/>
      <c r="AV1789"/>
      <c r="BB1789" s="5"/>
    </row>
    <row r="1790" spans="1:54" x14ac:dyDescent="0.2">
      <c r="A1790" s="5"/>
      <c r="Y1790" s="5"/>
      <c r="AJ1790"/>
      <c r="AV1790"/>
      <c r="BB1790" s="5"/>
    </row>
    <row r="1791" spans="1:54" x14ac:dyDescent="0.2">
      <c r="A1791" s="5"/>
      <c r="Y1791" s="5"/>
      <c r="AJ1791"/>
      <c r="AV1791"/>
      <c r="BB1791" s="5"/>
    </row>
    <row r="1792" spans="1:54" x14ac:dyDescent="0.2">
      <c r="A1792" s="5"/>
      <c r="Y1792" s="5"/>
      <c r="AJ1792"/>
      <c r="AV1792"/>
      <c r="BB1792" s="5"/>
    </row>
    <row r="1793" spans="1:54" x14ac:dyDescent="0.2">
      <c r="A1793" s="5"/>
      <c r="Y1793" s="5"/>
      <c r="AJ1793"/>
      <c r="AV1793"/>
      <c r="BB1793" s="5"/>
    </row>
    <row r="1794" spans="1:54" x14ac:dyDescent="0.2">
      <c r="A1794" s="5"/>
      <c r="Y1794" s="5"/>
      <c r="AJ1794"/>
      <c r="AV1794"/>
      <c r="BB1794" s="5"/>
    </row>
    <row r="1795" spans="1:54" x14ac:dyDescent="0.2">
      <c r="A1795" s="5"/>
      <c r="Y1795" s="5"/>
      <c r="AJ1795"/>
      <c r="AV1795"/>
      <c r="BB1795" s="5"/>
    </row>
    <row r="1796" spans="1:54" x14ac:dyDescent="0.2">
      <c r="A1796" s="5"/>
      <c r="Y1796" s="5"/>
      <c r="AJ1796"/>
      <c r="AV1796"/>
      <c r="BB1796" s="5"/>
    </row>
    <row r="1797" spans="1:54" x14ac:dyDescent="0.2">
      <c r="A1797" s="5"/>
      <c r="Y1797" s="5"/>
      <c r="AJ1797"/>
      <c r="AV1797"/>
      <c r="BB1797" s="5"/>
    </row>
    <row r="1798" spans="1:54" x14ac:dyDescent="0.2">
      <c r="A1798" s="5"/>
      <c r="Y1798" s="5"/>
      <c r="AJ1798"/>
      <c r="AV1798"/>
      <c r="BB1798" s="5"/>
    </row>
    <row r="1799" spans="1:54" x14ac:dyDescent="0.2">
      <c r="A1799" s="5"/>
      <c r="Y1799" s="5"/>
      <c r="AJ1799"/>
      <c r="AV1799"/>
      <c r="BB1799" s="5"/>
    </row>
    <row r="1800" spans="1:54" x14ac:dyDescent="0.2">
      <c r="A1800" s="5"/>
      <c r="Y1800" s="5"/>
      <c r="AJ1800"/>
      <c r="AV1800"/>
      <c r="BB1800" s="5"/>
    </row>
    <row r="1801" spans="1:54" x14ac:dyDescent="0.2">
      <c r="A1801" s="5"/>
      <c r="Y1801" s="5"/>
      <c r="AJ1801"/>
      <c r="AV1801"/>
      <c r="BB1801" s="5"/>
    </row>
    <row r="1802" spans="1:54" x14ac:dyDescent="0.2">
      <c r="A1802" s="5"/>
      <c r="Y1802" s="5"/>
      <c r="AJ1802"/>
      <c r="AV1802"/>
      <c r="BB1802" s="5"/>
    </row>
    <row r="1803" spans="1:54" x14ac:dyDescent="0.2">
      <c r="A1803" s="5"/>
      <c r="Y1803" s="5"/>
      <c r="AJ1803"/>
      <c r="AV1803"/>
      <c r="BB1803" s="5"/>
    </row>
    <row r="1804" spans="1:54" x14ac:dyDescent="0.2">
      <c r="A1804" s="5"/>
      <c r="Y1804" s="5"/>
      <c r="AJ1804"/>
      <c r="AV1804"/>
      <c r="BB1804" s="5"/>
    </row>
    <row r="1805" spans="1:54" x14ac:dyDescent="0.2">
      <c r="A1805" s="5"/>
      <c r="Y1805" s="5"/>
      <c r="AJ1805"/>
      <c r="AV1805"/>
      <c r="BB1805" s="5"/>
    </row>
    <row r="1806" spans="1:54" x14ac:dyDescent="0.2">
      <c r="A1806" s="5"/>
      <c r="Y1806" s="5"/>
      <c r="AJ1806"/>
      <c r="AV1806"/>
      <c r="BB1806" s="5"/>
    </row>
    <row r="1807" spans="1:54" x14ac:dyDescent="0.2">
      <c r="A1807" s="5"/>
      <c r="Y1807" s="5"/>
      <c r="AJ1807"/>
      <c r="AV1807"/>
      <c r="BB1807" s="5"/>
    </row>
    <row r="1808" spans="1:54" x14ac:dyDescent="0.2">
      <c r="A1808" s="5"/>
      <c r="Y1808" s="5"/>
      <c r="AJ1808"/>
      <c r="AV1808"/>
      <c r="BB1808" s="5"/>
    </row>
    <row r="1809" spans="1:54" x14ac:dyDescent="0.2">
      <c r="A1809" s="5"/>
      <c r="Y1809" s="5"/>
      <c r="AJ1809"/>
      <c r="AV1809"/>
      <c r="BB1809" s="5"/>
    </row>
    <row r="1810" spans="1:54" x14ac:dyDescent="0.2">
      <c r="A1810" s="5"/>
      <c r="Y1810" s="5"/>
      <c r="AJ1810"/>
      <c r="AV1810"/>
      <c r="BB1810" s="5"/>
    </row>
    <row r="1811" spans="1:54" x14ac:dyDescent="0.2">
      <c r="A1811" s="5"/>
      <c r="Y1811" s="5"/>
      <c r="AJ1811"/>
      <c r="AV1811"/>
      <c r="BB1811" s="5"/>
    </row>
    <row r="1812" spans="1:54" x14ac:dyDescent="0.2">
      <c r="A1812" s="5"/>
      <c r="Y1812" s="5"/>
      <c r="AJ1812"/>
      <c r="AV1812"/>
      <c r="BB1812" s="5"/>
    </row>
    <row r="1813" spans="1:54" x14ac:dyDescent="0.2">
      <c r="A1813" s="5"/>
      <c r="Y1813" s="5"/>
      <c r="AJ1813"/>
      <c r="AV1813"/>
      <c r="BB1813" s="5"/>
    </row>
    <row r="1814" spans="1:54" x14ac:dyDescent="0.2">
      <c r="A1814" s="5"/>
      <c r="Y1814" s="5"/>
      <c r="AJ1814"/>
      <c r="AV1814"/>
      <c r="BB1814" s="5"/>
    </row>
    <row r="1815" spans="1:54" x14ac:dyDescent="0.2">
      <c r="A1815" s="5"/>
      <c r="Y1815" s="5"/>
      <c r="AJ1815"/>
      <c r="AV1815"/>
      <c r="BB1815" s="5"/>
    </row>
    <row r="1816" spans="1:54" x14ac:dyDescent="0.2">
      <c r="A1816" s="5"/>
      <c r="Y1816" s="5"/>
      <c r="AJ1816"/>
      <c r="AV1816"/>
      <c r="BB1816" s="5"/>
    </row>
    <row r="1817" spans="1:54" x14ac:dyDescent="0.2">
      <c r="A1817" s="5"/>
      <c r="Y1817" s="5"/>
      <c r="AJ1817"/>
      <c r="AV1817"/>
      <c r="BB1817" s="5"/>
    </row>
    <row r="1818" spans="1:54" x14ac:dyDescent="0.2">
      <c r="A1818" s="5"/>
      <c r="Y1818" s="5"/>
      <c r="AJ1818"/>
      <c r="AV1818"/>
      <c r="BB1818" s="5"/>
    </row>
    <row r="1819" spans="1:54" x14ac:dyDescent="0.2">
      <c r="A1819" s="5"/>
      <c r="Y1819" s="5"/>
      <c r="AJ1819"/>
      <c r="AV1819"/>
      <c r="BB1819" s="5"/>
    </row>
    <row r="1820" spans="1:54" x14ac:dyDescent="0.2">
      <c r="A1820" s="5"/>
      <c r="Y1820" s="5"/>
      <c r="AJ1820"/>
      <c r="AV1820"/>
      <c r="BB1820" s="5"/>
    </row>
    <row r="1821" spans="1:54" x14ac:dyDescent="0.2">
      <c r="A1821" s="5"/>
      <c r="Y1821" s="5"/>
      <c r="AJ1821"/>
      <c r="AV1821"/>
      <c r="BB1821" s="5"/>
    </row>
    <row r="1822" spans="1:54" x14ac:dyDescent="0.2">
      <c r="A1822" s="5"/>
      <c r="Y1822" s="5"/>
      <c r="AJ1822"/>
      <c r="AV1822"/>
      <c r="BB1822" s="5"/>
    </row>
    <row r="1823" spans="1:54" x14ac:dyDescent="0.2">
      <c r="A1823" s="5"/>
      <c r="Y1823" s="5"/>
      <c r="AJ1823"/>
      <c r="AV1823"/>
      <c r="BB1823" s="5"/>
    </row>
    <row r="1824" spans="1:54" x14ac:dyDescent="0.2">
      <c r="A1824" s="5"/>
      <c r="Y1824" s="5"/>
      <c r="AJ1824"/>
      <c r="AV1824"/>
      <c r="BB1824" s="5"/>
    </row>
    <row r="1825" spans="1:54" x14ac:dyDescent="0.2">
      <c r="A1825" s="5"/>
      <c r="Y1825" s="5"/>
      <c r="AJ1825"/>
      <c r="AV1825"/>
      <c r="BB1825" s="5"/>
    </row>
    <row r="1826" spans="1:54" x14ac:dyDescent="0.2">
      <c r="A1826" s="5"/>
      <c r="Y1826" s="5"/>
      <c r="AJ1826"/>
      <c r="AV1826"/>
      <c r="BB1826" s="5"/>
    </row>
    <row r="1827" spans="1:54" x14ac:dyDescent="0.2">
      <c r="A1827" s="5"/>
      <c r="Y1827" s="5"/>
      <c r="AJ1827"/>
      <c r="AV1827"/>
      <c r="BB1827" s="5"/>
    </row>
    <row r="1828" spans="1:54" x14ac:dyDescent="0.2">
      <c r="A1828" s="5"/>
      <c r="Y1828" s="5"/>
      <c r="AJ1828"/>
      <c r="AV1828"/>
      <c r="BB1828" s="5"/>
    </row>
    <row r="1829" spans="1:54" x14ac:dyDescent="0.2">
      <c r="A1829" s="5"/>
      <c r="Y1829" s="5"/>
      <c r="AJ1829"/>
      <c r="AV1829"/>
      <c r="BB1829" s="5"/>
    </row>
    <row r="1830" spans="1:54" x14ac:dyDescent="0.2">
      <c r="A1830" s="5"/>
      <c r="Y1830" s="5"/>
      <c r="AJ1830"/>
      <c r="AV1830"/>
      <c r="BB1830" s="5"/>
    </row>
    <row r="1831" spans="1:54" x14ac:dyDescent="0.2">
      <c r="A1831" s="5"/>
      <c r="Y1831" s="5"/>
      <c r="AJ1831"/>
      <c r="AV1831"/>
      <c r="BB1831" s="5"/>
    </row>
    <row r="1832" spans="1:54" x14ac:dyDescent="0.2">
      <c r="A1832" s="5"/>
      <c r="Y1832" s="5"/>
      <c r="AJ1832"/>
      <c r="AV1832"/>
      <c r="BB1832" s="5"/>
    </row>
    <row r="1833" spans="1:54" x14ac:dyDescent="0.2">
      <c r="A1833" s="5"/>
      <c r="Y1833" s="5"/>
      <c r="AJ1833"/>
      <c r="AV1833"/>
      <c r="BB1833" s="5"/>
    </row>
    <row r="1834" spans="1:54" x14ac:dyDescent="0.2">
      <c r="A1834" s="5"/>
      <c r="Y1834" s="5"/>
      <c r="AJ1834"/>
      <c r="AV1834"/>
      <c r="BB1834" s="5"/>
    </row>
    <row r="1835" spans="1:54" x14ac:dyDescent="0.2">
      <c r="A1835" s="5"/>
      <c r="Y1835" s="5"/>
      <c r="AJ1835"/>
      <c r="AV1835"/>
      <c r="BB1835" s="5"/>
    </row>
    <row r="1836" spans="1:54" x14ac:dyDescent="0.2">
      <c r="A1836" s="5"/>
      <c r="Y1836" s="5"/>
      <c r="AJ1836"/>
      <c r="AV1836"/>
      <c r="BB1836" s="5"/>
    </row>
    <row r="1837" spans="1:54" x14ac:dyDescent="0.2">
      <c r="A1837" s="5"/>
      <c r="Y1837" s="5"/>
      <c r="AJ1837"/>
      <c r="AV1837"/>
      <c r="BB1837" s="5"/>
    </row>
    <row r="1838" spans="1:54" x14ac:dyDescent="0.2">
      <c r="A1838" s="5"/>
      <c r="Y1838" s="5"/>
      <c r="AJ1838"/>
      <c r="AV1838"/>
      <c r="BB1838" s="5"/>
    </row>
    <row r="1839" spans="1:54" x14ac:dyDescent="0.2">
      <c r="A1839" s="5"/>
      <c r="Y1839" s="5"/>
      <c r="AJ1839"/>
      <c r="AV1839"/>
      <c r="BB1839" s="5"/>
    </row>
    <row r="1840" spans="1:54" x14ac:dyDescent="0.2">
      <c r="A1840" s="5"/>
      <c r="Y1840" s="5"/>
      <c r="AJ1840"/>
      <c r="AV1840"/>
      <c r="BB1840" s="5"/>
    </row>
    <row r="1841" spans="1:54" x14ac:dyDescent="0.2">
      <c r="A1841" s="5"/>
      <c r="Y1841" s="5"/>
      <c r="AJ1841"/>
      <c r="AV1841"/>
      <c r="BB1841" s="5"/>
    </row>
    <row r="1842" spans="1:54" x14ac:dyDescent="0.2">
      <c r="A1842" s="5"/>
      <c r="Y1842" s="5"/>
      <c r="AJ1842"/>
      <c r="AV1842"/>
      <c r="BB1842" s="5"/>
    </row>
    <row r="1843" spans="1:54" x14ac:dyDescent="0.2">
      <c r="A1843" s="5"/>
      <c r="Y1843" s="5"/>
      <c r="AJ1843"/>
      <c r="AV1843"/>
      <c r="BB1843" s="5"/>
    </row>
    <row r="1844" spans="1:54" x14ac:dyDescent="0.2">
      <c r="A1844" s="5"/>
      <c r="Y1844" s="5"/>
      <c r="AJ1844"/>
      <c r="AV1844"/>
      <c r="BB1844" s="5"/>
    </row>
    <row r="1845" spans="1:54" x14ac:dyDescent="0.2">
      <c r="A1845" s="5"/>
      <c r="Y1845" s="5"/>
      <c r="AJ1845"/>
      <c r="AV1845"/>
      <c r="BB1845" s="5"/>
    </row>
    <row r="1846" spans="1:54" x14ac:dyDescent="0.2">
      <c r="A1846" s="5"/>
      <c r="Y1846" s="5"/>
      <c r="AJ1846"/>
      <c r="AV1846"/>
      <c r="BB1846" s="5"/>
    </row>
    <row r="1847" spans="1:54" x14ac:dyDescent="0.2">
      <c r="A1847" s="5"/>
      <c r="Y1847" s="5"/>
      <c r="AJ1847"/>
      <c r="AV1847"/>
      <c r="BB1847" s="5"/>
    </row>
    <row r="1848" spans="1:54" x14ac:dyDescent="0.2">
      <c r="A1848" s="5"/>
      <c r="Y1848" s="5"/>
      <c r="AJ1848"/>
      <c r="AV1848"/>
      <c r="BB1848" s="5"/>
    </row>
    <row r="1849" spans="1:54" x14ac:dyDescent="0.2">
      <c r="A1849" s="5"/>
      <c r="Y1849" s="5"/>
      <c r="AJ1849"/>
      <c r="AV1849"/>
      <c r="BB1849" s="5"/>
    </row>
    <row r="1850" spans="1:54" x14ac:dyDescent="0.2">
      <c r="A1850" s="5"/>
      <c r="Y1850" s="5"/>
      <c r="AJ1850"/>
      <c r="AV1850"/>
      <c r="BB1850" s="5"/>
    </row>
    <row r="1851" spans="1:54" x14ac:dyDescent="0.2">
      <c r="A1851" s="5"/>
      <c r="Y1851" s="5"/>
      <c r="AJ1851"/>
      <c r="AV1851"/>
      <c r="BB1851" s="5"/>
    </row>
    <row r="1852" spans="1:54" x14ac:dyDescent="0.2">
      <c r="A1852" s="5"/>
      <c r="Y1852" s="5"/>
      <c r="AJ1852"/>
      <c r="AV1852"/>
      <c r="BB1852" s="5"/>
    </row>
    <row r="1853" spans="1:54" x14ac:dyDescent="0.2">
      <c r="A1853" s="5"/>
      <c r="Y1853" s="5"/>
      <c r="AJ1853"/>
      <c r="AV1853"/>
      <c r="BB1853" s="5"/>
    </row>
    <row r="1854" spans="1:54" x14ac:dyDescent="0.2">
      <c r="A1854" s="5"/>
      <c r="Y1854" s="5"/>
      <c r="AJ1854"/>
      <c r="AV1854"/>
      <c r="BB1854" s="5"/>
    </row>
    <row r="1855" spans="1:54" x14ac:dyDescent="0.2">
      <c r="A1855" s="5"/>
      <c r="Y1855" s="5"/>
      <c r="AJ1855"/>
      <c r="AV1855"/>
      <c r="BB1855" s="5"/>
    </row>
    <row r="1856" spans="1:54" x14ac:dyDescent="0.2">
      <c r="A1856" s="5"/>
      <c r="Y1856" s="5"/>
      <c r="AJ1856"/>
      <c r="AV1856"/>
      <c r="BB1856" s="5"/>
    </row>
    <row r="1857" spans="1:54" x14ac:dyDescent="0.2">
      <c r="A1857" s="5"/>
      <c r="Y1857" s="5"/>
      <c r="AJ1857"/>
      <c r="AV1857"/>
      <c r="BB1857" s="5"/>
    </row>
    <row r="1858" spans="1:54" x14ac:dyDescent="0.2">
      <c r="A1858" s="5"/>
      <c r="Y1858" s="5"/>
      <c r="AJ1858"/>
      <c r="AV1858"/>
      <c r="BB1858" s="5"/>
    </row>
    <row r="1859" spans="1:54" x14ac:dyDescent="0.2">
      <c r="A1859" s="5"/>
      <c r="Y1859" s="5"/>
      <c r="AJ1859"/>
      <c r="AV1859"/>
      <c r="BB1859" s="5"/>
    </row>
    <row r="1860" spans="1:54" x14ac:dyDescent="0.2">
      <c r="A1860" s="5"/>
      <c r="Y1860" s="5"/>
      <c r="AJ1860"/>
      <c r="AV1860"/>
      <c r="BB1860" s="5"/>
    </row>
    <row r="1861" spans="1:54" x14ac:dyDescent="0.2">
      <c r="A1861" s="5"/>
      <c r="Y1861" s="5"/>
      <c r="AJ1861"/>
      <c r="AV1861"/>
      <c r="BB1861" s="5"/>
    </row>
    <row r="1862" spans="1:54" x14ac:dyDescent="0.2">
      <c r="A1862" s="5"/>
      <c r="Y1862" s="5"/>
      <c r="AJ1862"/>
      <c r="AV1862"/>
      <c r="BB1862" s="5"/>
    </row>
    <row r="1863" spans="1:54" x14ac:dyDescent="0.2">
      <c r="A1863" s="5"/>
      <c r="Y1863" s="5"/>
      <c r="AJ1863"/>
      <c r="AV1863"/>
      <c r="BB1863" s="5"/>
    </row>
    <row r="1864" spans="1:54" x14ac:dyDescent="0.2">
      <c r="A1864" s="5"/>
      <c r="Y1864" s="5"/>
      <c r="AJ1864"/>
      <c r="AV1864"/>
      <c r="BB1864" s="5"/>
    </row>
    <row r="1865" spans="1:54" x14ac:dyDescent="0.2">
      <c r="A1865" s="5"/>
      <c r="Y1865" s="5"/>
      <c r="AJ1865"/>
      <c r="AV1865"/>
      <c r="BB1865" s="5"/>
    </row>
    <row r="1866" spans="1:54" x14ac:dyDescent="0.2">
      <c r="A1866" s="5"/>
      <c r="Y1866" s="5"/>
      <c r="AJ1866"/>
      <c r="AV1866"/>
      <c r="BB1866" s="5"/>
    </row>
    <row r="1867" spans="1:54" x14ac:dyDescent="0.2">
      <c r="A1867" s="5"/>
      <c r="Y1867" s="5"/>
      <c r="AJ1867"/>
      <c r="AV1867"/>
      <c r="BB1867" s="5"/>
    </row>
    <row r="1868" spans="1:54" x14ac:dyDescent="0.2">
      <c r="A1868" s="5"/>
      <c r="Y1868" s="5"/>
      <c r="AJ1868"/>
      <c r="AV1868"/>
      <c r="BB1868" s="5"/>
    </row>
    <row r="1869" spans="1:54" x14ac:dyDescent="0.2">
      <c r="A1869" s="5"/>
      <c r="Y1869" s="5"/>
      <c r="AJ1869"/>
      <c r="AV1869"/>
      <c r="BB1869" s="5"/>
    </row>
    <row r="1870" spans="1:54" x14ac:dyDescent="0.2">
      <c r="A1870" s="5"/>
      <c r="Y1870" s="5"/>
      <c r="AJ1870"/>
      <c r="AV1870"/>
      <c r="BB1870" s="5"/>
    </row>
    <row r="1871" spans="1:54" x14ac:dyDescent="0.2">
      <c r="A1871" s="5"/>
      <c r="Y1871" s="5"/>
      <c r="AJ1871"/>
      <c r="AV1871"/>
      <c r="BB1871" s="5"/>
    </row>
    <row r="1872" spans="1:54" x14ac:dyDescent="0.2">
      <c r="A1872" s="5"/>
      <c r="Y1872" s="5"/>
      <c r="AJ1872"/>
      <c r="AV1872"/>
      <c r="BB1872" s="5"/>
    </row>
    <row r="1873" spans="1:54" x14ac:dyDescent="0.2">
      <c r="A1873" s="5"/>
      <c r="Y1873" s="5"/>
      <c r="AJ1873"/>
      <c r="AV1873"/>
      <c r="BB1873" s="5"/>
    </row>
    <row r="1874" spans="1:54" x14ac:dyDescent="0.2">
      <c r="A1874" s="5"/>
      <c r="Y1874" s="5"/>
      <c r="AJ1874"/>
      <c r="AV1874"/>
      <c r="BB1874" s="5"/>
    </row>
    <row r="1875" spans="1:54" x14ac:dyDescent="0.2">
      <c r="A1875" s="5"/>
      <c r="Y1875" s="5"/>
      <c r="AJ1875"/>
      <c r="AV1875"/>
      <c r="BB1875" s="5"/>
    </row>
    <row r="1876" spans="1:54" x14ac:dyDescent="0.2">
      <c r="A1876" s="5"/>
      <c r="Y1876" s="5"/>
      <c r="AJ1876"/>
      <c r="AV1876"/>
      <c r="BB1876" s="5"/>
    </row>
    <row r="1877" spans="1:54" x14ac:dyDescent="0.2">
      <c r="A1877" s="5"/>
      <c r="Y1877" s="5"/>
      <c r="AJ1877"/>
      <c r="AV1877"/>
      <c r="BB1877" s="5"/>
    </row>
    <row r="1878" spans="1:54" x14ac:dyDescent="0.2">
      <c r="A1878" s="5"/>
      <c r="Y1878" s="5"/>
      <c r="AJ1878"/>
      <c r="AV1878"/>
      <c r="BB1878" s="5"/>
    </row>
    <row r="1879" spans="1:54" x14ac:dyDescent="0.2">
      <c r="A1879" s="5"/>
      <c r="Y1879" s="5"/>
      <c r="AJ1879"/>
      <c r="AV1879"/>
      <c r="BB1879" s="5"/>
    </row>
    <row r="1880" spans="1:54" x14ac:dyDescent="0.2">
      <c r="A1880" s="5"/>
      <c r="Y1880" s="5"/>
      <c r="AJ1880"/>
      <c r="AV1880"/>
      <c r="BB1880" s="5"/>
    </row>
    <row r="1881" spans="1:54" x14ac:dyDescent="0.2">
      <c r="A1881" s="5"/>
      <c r="Y1881" s="5"/>
      <c r="AJ1881"/>
      <c r="AV1881"/>
      <c r="BB1881" s="5"/>
    </row>
    <row r="1882" spans="1:54" x14ac:dyDescent="0.2">
      <c r="A1882" s="5"/>
      <c r="Y1882" s="5"/>
      <c r="AJ1882"/>
      <c r="AV1882"/>
      <c r="BB1882" s="5"/>
    </row>
    <row r="1883" spans="1:54" x14ac:dyDescent="0.2">
      <c r="A1883" s="5"/>
      <c r="Y1883" s="5"/>
      <c r="AJ1883"/>
      <c r="AV1883"/>
      <c r="BB1883" s="5"/>
    </row>
    <row r="1884" spans="1:54" x14ac:dyDescent="0.2">
      <c r="A1884" s="5"/>
      <c r="Y1884" s="5"/>
      <c r="AJ1884"/>
      <c r="AV1884"/>
      <c r="BB1884" s="5"/>
    </row>
    <row r="1885" spans="1:54" x14ac:dyDescent="0.2">
      <c r="A1885" s="5"/>
      <c r="Y1885" s="5"/>
      <c r="AJ1885"/>
      <c r="AV1885"/>
      <c r="BB1885" s="5"/>
    </row>
    <row r="1886" spans="1:54" x14ac:dyDescent="0.2">
      <c r="A1886" s="5"/>
      <c r="Y1886" s="5"/>
      <c r="AJ1886"/>
      <c r="AV1886"/>
      <c r="BB1886" s="5"/>
    </row>
    <row r="1887" spans="1:54" x14ac:dyDescent="0.2">
      <c r="A1887" s="5"/>
      <c r="Y1887" s="5"/>
      <c r="AJ1887"/>
      <c r="AV1887"/>
      <c r="BB1887" s="5"/>
    </row>
    <row r="1888" spans="1:54" x14ac:dyDescent="0.2">
      <c r="A1888" s="5"/>
      <c r="Y1888" s="5"/>
      <c r="AJ1888"/>
      <c r="AV1888"/>
      <c r="BB1888" s="5"/>
    </row>
    <row r="1889" spans="1:54" x14ac:dyDescent="0.2">
      <c r="A1889" s="5"/>
      <c r="Y1889" s="5"/>
      <c r="AJ1889"/>
      <c r="AV1889"/>
      <c r="BB1889" s="5"/>
    </row>
    <row r="1890" spans="1:54" x14ac:dyDescent="0.2">
      <c r="A1890" s="5"/>
      <c r="Y1890" s="5"/>
      <c r="AJ1890"/>
      <c r="AV1890"/>
      <c r="BB1890" s="5"/>
    </row>
    <row r="1891" spans="1:54" x14ac:dyDescent="0.2">
      <c r="A1891" s="5"/>
      <c r="Y1891" s="5"/>
      <c r="AJ1891"/>
      <c r="AV1891"/>
      <c r="BB1891" s="5"/>
    </row>
    <row r="1892" spans="1:54" x14ac:dyDescent="0.2">
      <c r="A1892" s="5"/>
      <c r="Y1892" s="5"/>
      <c r="AJ1892"/>
      <c r="AV1892"/>
      <c r="BB1892" s="5"/>
    </row>
    <row r="1893" spans="1:54" x14ac:dyDescent="0.2">
      <c r="A1893" s="5"/>
      <c r="Y1893" s="5"/>
      <c r="AJ1893"/>
      <c r="AV1893"/>
      <c r="BB1893" s="5"/>
    </row>
    <row r="1894" spans="1:54" x14ac:dyDescent="0.2">
      <c r="A1894" s="5"/>
      <c r="Y1894" s="5"/>
      <c r="AJ1894"/>
      <c r="AV1894"/>
      <c r="BB1894" s="5"/>
    </row>
    <row r="1895" spans="1:54" x14ac:dyDescent="0.2">
      <c r="A1895" s="5"/>
      <c r="Y1895" s="5"/>
      <c r="AJ1895"/>
      <c r="AV1895"/>
      <c r="BB1895" s="5"/>
    </row>
    <row r="1896" spans="1:54" x14ac:dyDescent="0.2">
      <c r="A1896" s="5"/>
      <c r="Y1896" s="5"/>
      <c r="AJ1896"/>
      <c r="AV1896"/>
      <c r="BB1896" s="5"/>
    </row>
    <row r="1897" spans="1:54" x14ac:dyDescent="0.2">
      <c r="A1897" s="5"/>
      <c r="Y1897" s="5"/>
      <c r="AJ1897"/>
      <c r="AV1897"/>
      <c r="BB1897" s="5"/>
    </row>
    <row r="1898" spans="1:54" x14ac:dyDescent="0.2">
      <c r="A1898" s="5"/>
      <c r="Y1898" s="5"/>
      <c r="AJ1898"/>
      <c r="AV1898"/>
      <c r="BB1898" s="5"/>
    </row>
    <row r="1899" spans="1:54" x14ac:dyDescent="0.2">
      <c r="A1899" s="5"/>
      <c r="Y1899" s="5"/>
      <c r="AJ1899"/>
      <c r="AV1899"/>
      <c r="BB1899" s="5"/>
    </row>
    <row r="1900" spans="1:54" x14ac:dyDescent="0.2">
      <c r="A1900" s="5"/>
      <c r="Y1900" s="5"/>
      <c r="AJ1900"/>
      <c r="AV1900"/>
      <c r="BB1900" s="5"/>
    </row>
    <row r="1901" spans="1:54" x14ac:dyDescent="0.2">
      <c r="A1901" s="5"/>
      <c r="Y1901" s="5"/>
      <c r="AJ1901"/>
      <c r="AV1901"/>
      <c r="BB1901" s="5"/>
    </row>
    <row r="1902" spans="1:54" x14ac:dyDescent="0.2">
      <c r="A1902" s="5"/>
      <c r="Y1902" s="5"/>
      <c r="AJ1902"/>
      <c r="AV1902"/>
      <c r="BB1902" s="5"/>
    </row>
    <row r="1903" spans="1:54" x14ac:dyDescent="0.2">
      <c r="A1903" s="5"/>
      <c r="Y1903" s="5"/>
      <c r="AJ1903"/>
      <c r="AV1903"/>
      <c r="BB1903" s="5"/>
    </row>
    <row r="1904" spans="1:54" x14ac:dyDescent="0.2">
      <c r="A1904" s="5"/>
      <c r="Y1904" s="5"/>
      <c r="AJ1904"/>
      <c r="AV1904"/>
      <c r="BB1904" s="5"/>
    </row>
    <row r="1905" spans="1:54" x14ac:dyDescent="0.2">
      <c r="A1905" s="5"/>
      <c r="Y1905" s="5"/>
      <c r="AJ1905"/>
      <c r="AV1905"/>
      <c r="BB1905" s="5"/>
    </row>
    <row r="1906" spans="1:54" x14ac:dyDescent="0.2">
      <c r="A1906" s="5"/>
      <c r="Y1906" s="5"/>
      <c r="AJ1906"/>
      <c r="AV1906"/>
      <c r="BB1906" s="5"/>
    </row>
    <row r="1907" spans="1:54" x14ac:dyDescent="0.2">
      <c r="A1907" s="5"/>
      <c r="Y1907" s="5"/>
      <c r="AJ1907"/>
      <c r="AV1907"/>
      <c r="BB1907" s="5"/>
    </row>
    <row r="1908" spans="1:54" x14ac:dyDescent="0.2">
      <c r="A1908" s="5"/>
      <c r="Y1908" s="5"/>
      <c r="AJ1908"/>
      <c r="AV1908"/>
      <c r="BB1908" s="5"/>
    </row>
    <row r="1909" spans="1:54" x14ac:dyDescent="0.2">
      <c r="A1909" s="5"/>
      <c r="Y1909" s="5"/>
      <c r="AJ1909"/>
      <c r="AV1909"/>
      <c r="BB1909" s="5"/>
    </row>
    <row r="1910" spans="1:54" x14ac:dyDescent="0.2">
      <c r="A1910" s="5"/>
      <c r="Y1910" s="5"/>
      <c r="AJ1910"/>
      <c r="AV1910"/>
      <c r="BB1910" s="5"/>
    </row>
    <row r="1911" spans="1:54" x14ac:dyDescent="0.2">
      <c r="A1911" s="5"/>
      <c r="Y1911" s="5"/>
      <c r="AJ1911"/>
      <c r="AV1911"/>
      <c r="BB1911" s="5"/>
    </row>
    <row r="1912" spans="1:54" x14ac:dyDescent="0.2">
      <c r="A1912" s="5"/>
      <c r="Y1912" s="5"/>
      <c r="AJ1912"/>
      <c r="AV1912"/>
      <c r="BB1912" s="5"/>
    </row>
    <row r="1913" spans="1:54" x14ac:dyDescent="0.2">
      <c r="A1913" s="5"/>
      <c r="Y1913" s="5"/>
      <c r="AJ1913"/>
      <c r="AV1913"/>
      <c r="BB1913" s="5"/>
    </row>
    <row r="1914" spans="1:54" x14ac:dyDescent="0.2">
      <c r="A1914" s="5"/>
      <c r="Y1914" s="5"/>
      <c r="AJ1914"/>
      <c r="AV1914"/>
      <c r="BB1914" s="5"/>
    </row>
    <row r="1915" spans="1:54" x14ac:dyDescent="0.2">
      <c r="A1915" s="5"/>
      <c r="Y1915" s="5"/>
      <c r="AJ1915"/>
      <c r="AV1915"/>
      <c r="BB1915" s="5"/>
    </row>
    <row r="1916" spans="1:54" x14ac:dyDescent="0.2">
      <c r="A1916" s="5"/>
      <c r="Y1916" s="5"/>
      <c r="AJ1916"/>
      <c r="AV1916"/>
      <c r="BB1916" s="5"/>
    </row>
    <row r="1917" spans="1:54" x14ac:dyDescent="0.2">
      <c r="A1917" s="5"/>
      <c r="Y1917" s="5"/>
      <c r="AJ1917"/>
      <c r="AV1917"/>
      <c r="BB1917" s="5"/>
    </row>
    <row r="1918" spans="1:54" x14ac:dyDescent="0.2">
      <c r="A1918" s="5"/>
      <c r="Y1918" s="5"/>
      <c r="AJ1918"/>
      <c r="AV1918"/>
      <c r="BB1918" s="5"/>
    </row>
    <row r="1919" spans="1:54" x14ac:dyDescent="0.2">
      <c r="A1919" s="5"/>
      <c r="Y1919" s="5"/>
      <c r="AJ1919"/>
      <c r="AV1919"/>
      <c r="BB1919" s="5"/>
    </row>
    <row r="1920" spans="1:54" x14ac:dyDescent="0.2">
      <c r="A1920" s="5"/>
      <c r="Y1920" s="5"/>
      <c r="AJ1920"/>
      <c r="AV1920"/>
      <c r="BB1920" s="5"/>
    </row>
    <row r="1921" spans="1:54" x14ac:dyDescent="0.2">
      <c r="A1921" s="5"/>
      <c r="Y1921" s="5"/>
      <c r="AJ1921"/>
      <c r="AV1921"/>
      <c r="BB1921" s="5"/>
    </row>
    <row r="1922" spans="1:54" x14ac:dyDescent="0.2">
      <c r="A1922" s="5"/>
      <c r="Y1922" s="5"/>
      <c r="AJ1922"/>
      <c r="AV1922"/>
      <c r="BB1922" s="5"/>
    </row>
    <row r="1923" spans="1:54" x14ac:dyDescent="0.2">
      <c r="A1923" s="5"/>
      <c r="Y1923" s="5"/>
      <c r="AJ1923"/>
      <c r="AV1923"/>
      <c r="BB1923" s="5"/>
    </row>
    <row r="1924" spans="1:54" x14ac:dyDescent="0.2">
      <c r="A1924" s="5"/>
      <c r="Y1924" s="5"/>
      <c r="AJ1924"/>
      <c r="AV1924"/>
      <c r="BB1924" s="5"/>
    </row>
    <row r="1925" spans="1:54" x14ac:dyDescent="0.2">
      <c r="A1925" s="5"/>
      <c r="Y1925" s="5"/>
      <c r="AJ1925"/>
      <c r="AV1925"/>
      <c r="BB1925" s="5"/>
    </row>
    <row r="1926" spans="1:54" x14ac:dyDescent="0.2">
      <c r="A1926" s="5"/>
      <c r="Y1926" s="5"/>
      <c r="AJ1926"/>
      <c r="AV1926"/>
      <c r="BB1926" s="5"/>
    </row>
    <row r="1927" spans="1:54" x14ac:dyDescent="0.2">
      <c r="A1927" s="5"/>
      <c r="Y1927" s="5"/>
      <c r="AJ1927"/>
      <c r="AV1927"/>
      <c r="BB1927" s="5"/>
    </row>
    <row r="1928" spans="1:54" x14ac:dyDescent="0.2">
      <c r="A1928" s="5"/>
      <c r="Y1928" s="5"/>
      <c r="AJ1928"/>
      <c r="AV1928"/>
      <c r="BB1928" s="5"/>
    </row>
    <row r="1929" spans="1:54" x14ac:dyDescent="0.2">
      <c r="A1929" s="5"/>
      <c r="Y1929" s="5"/>
      <c r="AJ1929"/>
      <c r="AV1929"/>
      <c r="BB1929" s="5"/>
    </row>
    <row r="1930" spans="1:54" x14ac:dyDescent="0.2">
      <c r="A1930" s="5"/>
      <c r="Y1930" s="5"/>
      <c r="AJ1930"/>
      <c r="AV1930"/>
      <c r="BB1930" s="5"/>
    </row>
    <row r="1931" spans="1:54" x14ac:dyDescent="0.2">
      <c r="A1931" s="5"/>
      <c r="Y1931" s="5"/>
      <c r="AJ1931"/>
      <c r="AV1931"/>
      <c r="BB1931" s="5"/>
    </row>
    <row r="1932" spans="1:54" x14ac:dyDescent="0.2">
      <c r="A1932" s="5"/>
      <c r="Y1932" s="5"/>
      <c r="AJ1932"/>
      <c r="AV1932"/>
      <c r="BB1932" s="5"/>
    </row>
    <row r="1933" spans="1:54" x14ac:dyDescent="0.2">
      <c r="A1933" s="5"/>
      <c r="Y1933" s="5"/>
      <c r="AJ1933"/>
      <c r="AV1933"/>
      <c r="BB1933" s="5"/>
    </row>
    <row r="1934" spans="1:54" x14ac:dyDescent="0.2">
      <c r="A1934" s="5"/>
      <c r="Y1934" s="5"/>
      <c r="AJ1934"/>
      <c r="AV1934"/>
      <c r="BB1934" s="5"/>
    </row>
    <row r="1935" spans="1:54" x14ac:dyDescent="0.2">
      <c r="A1935" s="5"/>
      <c r="Y1935" s="5"/>
      <c r="AJ1935"/>
      <c r="AV1935"/>
      <c r="BB1935" s="5"/>
    </row>
    <row r="1936" spans="1:54" x14ac:dyDescent="0.2">
      <c r="A1936" s="5"/>
      <c r="Y1936" s="5"/>
      <c r="AJ1936"/>
      <c r="AV1936"/>
      <c r="BB1936" s="5"/>
    </row>
    <row r="1937" spans="1:54" x14ac:dyDescent="0.2">
      <c r="A1937" s="5"/>
      <c r="Y1937" s="5"/>
      <c r="AJ1937"/>
      <c r="AV1937"/>
      <c r="BB1937" s="5"/>
    </row>
    <row r="1938" spans="1:54" x14ac:dyDescent="0.2">
      <c r="A1938" s="5"/>
      <c r="Y1938" s="5"/>
      <c r="AJ1938"/>
      <c r="AV1938"/>
      <c r="BB1938" s="5"/>
    </row>
    <row r="1939" spans="1:54" x14ac:dyDescent="0.2">
      <c r="A1939" s="5"/>
      <c r="Y1939" s="5"/>
      <c r="AJ1939"/>
      <c r="AV1939"/>
      <c r="BB1939" s="5"/>
    </row>
    <row r="1940" spans="1:54" x14ac:dyDescent="0.2">
      <c r="A1940" s="5"/>
      <c r="Y1940" s="5"/>
      <c r="AJ1940"/>
      <c r="AV1940"/>
      <c r="BB1940" s="5"/>
    </row>
    <row r="1941" spans="1:54" x14ac:dyDescent="0.2">
      <c r="A1941" s="5"/>
      <c r="Y1941" s="5"/>
      <c r="AJ1941"/>
      <c r="AV1941"/>
      <c r="BB1941" s="5"/>
    </row>
    <row r="1942" spans="1:54" x14ac:dyDescent="0.2">
      <c r="A1942" s="5"/>
      <c r="Y1942" s="5"/>
      <c r="AJ1942"/>
      <c r="AV1942"/>
      <c r="BB1942" s="5"/>
    </row>
    <row r="1943" spans="1:54" x14ac:dyDescent="0.2">
      <c r="A1943" s="5"/>
      <c r="Y1943" s="5"/>
      <c r="AJ1943"/>
      <c r="AV1943"/>
      <c r="BB1943" s="5"/>
    </row>
    <row r="1944" spans="1:54" x14ac:dyDescent="0.2">
      <c r="A1944" s="5"/>
      <c r="Y1944" s="5"/>
      <c r="AJ1944"/>
      <c r="AV1944"/>
      <c r="BB1944" s="5"/>
    </row>
    <row r="1945" spans="1:54" x14ac:dyDescent="0.2">
      <c r="A1945" s="5"/>
      <c r="Y1945" s="5"/>
      <c r="AJ1945"/>
      <c r="AV1945"/>
      <c r="BB1945" s="5"/>
    </row>
    <row r="1946" spans="1:54" x14ac:dyDescent="0.2">
      <c r="A1946" s="5"/>
      <c r="Y1946" s="5"/>
      <c r="AJ1946"/>
      <c r="AV1946"/>
      <c r="BB1946" s="5"/>
    </row>
    <row r="1947" spans="1:54" x14ac:dyDescent="0.2">
      <c r="A1947" s="5"/>
      <c r="Y1947" s="5"/>
      <c r="AJ1947"/>
      <c r="AV1947"/>
      <c r="BB1947" s="5"/>
    </row>
    <row r="1948" spans="1:54" x14ac:dyDescent="0.2">
      <c r="A1948" s="5"/>
      <c r="Y1948" s="5"/>
      <c r="AJ1948"/>
      <c r="AV1948"/>
      <c r="BB1948" s="5"/>
    </row>
    <row r="1949" spans="1:54" x14ac:dyDescent="0.2">
      <c r="A1949" s="5"/>
      <c r="Y1949" s="5"/>
      <c r="AJ1949"/>
      <c r="AV1949"/>
      <c r="BB1949" s="5"/>
    </row>
    <row r="1950" spans="1:54" x14ac:dyDescent="0.2">
      <c r="A1950" s="5"/>
      <c r="Y1950" s="5"/>
      <c r="AJ1950"/>
      <c r="AV1950"/>
      <c r="BB1950" s="5"/>
    </row>
    <row r="1951" spans="1:54" x14ac:dyDescent="0.2">
      <c r="A1951" s="5"/>
      <c r="Y1951" s="5"/>
      <c r="AJ1951"/>
      <c r="AV1951"/>
      <c r="BB1951" s="5"/>
    </row>
    <row r="1952" spans="1:54" x14ac:dyDescent="0.2">
      <c r="A1952" s="5"/>
      <c r="Y1952" s="5"/>
      <c r="AJ1952"/>
      <c r="AV1952"/>
      <c r="BB1952" s="5"/>
    </row>
    <row r="1953" spans="1:54" x14ac:dyDescent="0.2">
      <c r="A1953" s="5"/>
      <c r="Y1953" s="5"/>
      <c r="AJ1953"/>
      <c r="AV1953"/>
      <c r="BB1953" s="5"/>
    </row>
    <row r="1954" spans="1:54" x14ac:dyDescent="0.2">
      <c r="A1954" s="5"/>
      <c r="Y1954" s="5"/>
      <c r="AJ1954"/>
      <c r="AV1954"/>
      <c r="BB1954" s="5"/>
    </row>
    <row r="1955" spans="1:54" x14ac:dyDescent="0.2">
      <c r="A1955" s="5"/>
      <c r="Y1955" s="5"/>
      <c r="AJ1955"/>
      <c r="AV1955"/>
      <c r="BB1955" s="5"/>
    </row>
    <row r="1956" spans="1:54" x14ac:dyDescent="0.2">
      <c r="A1956" s="5"/>
      <c r="Y1956" s="5"/>
      <c r="AJ1956"/>
      <c r="AV1956"/>
      <c r="BB1956" s="5"/>
    </row>
    <row r="1957" spans="1:54" x14ac:dyDescent="0.2">
      <c r="A1957" s="5"/>
      <c r="Y1957" s="5"/>
      <c r="AJ1957"/>
      <c r="AV1957"/>
      <c r="BB1957" s="5"/>
    </row>
    <row r="1958" spans="1:54" x14ac:dyDescent="0.2">
      <c r="A1958" s="5"/>
      <c r="Y1958" s="5"/>
      <c r="AJ1958"/>
      <c r="AV1958"/>
      <c r="BB1958" s="5"/>
    </row>
    <row r="1959" spans="1:54" x14ac:dyDescent="0.2">
      <c r="A1959" s="5"/>
      <c r="Y1959" s="5"/>
      <c r="AJ1959"/>
      <c r="AV1959"/>
      <c r="BB1959" s="5"/>
    </row>
    <row r="1960" spans="1:54" x14ac:dyDescent="0.2">
      <c r="A1960" s="5"/>
      <c r="Y1960" s="5"/>
      <c r="AJ1960"/>
      <c r="AV1960"/>
      <c r="BB1960" s="5"/>
    </row>
    <row r="1961" spans="1:54" x14ac:dyDescent="0.2">
      <c r="A1961" s="5"/>
      <c r="Y1961" s="5"/>
      <c r="AJ1961"/>
      <c r="AV1961"/>
      <c r="BB1961" s="5"/>
    </row>
    <row r="1962" spans="1:54" x14ac:dyDescent="0.2">
      <c r="A1962" s="5"/>
      <c r="Y1962" s="5"/>
      <c r="AJ1962"/>
      <c r="AV1962"/>
      <c r="BB1962" s="5"/>
    </row>
    <row r="1963" spans="1:54" x14ac:dyDescent="0.2">
      <c r="A1963" s="5"/>
      <c r="Y1963" s="5"/>
      <c r="AJ1963"/>
      <c r="AV1963"/>
      <c r="BB1963" s="5"/>
    </row>
    <row r="1964" spans="1:54" x14ac:dyDescent="0.2">
      <c r="A1964" s="5"/>
      <c r="Y1964" s="5"/>
      <c r="AJ1964"/>
      <c r="AV1964"/>
      <c r="BB1964" s="5"/>
    </row>
    <row r="1965" spans="1:54" x14ac:dyDescent="0.2">
      <c r="A1965" s="5"/>
      <c r="Y1965" s="5"/>
      <c r="AJ1965"/>
      <c r="AV1965"/>
      <c r="BB1965" s="5"/>
    </row>
    <row r="1966" spans="1:54" x14ac:dyDescent="0.2">
      <c r="A1966" s="5"/>
      <c r="Y1966" s="5"/>
      <c r="AJ1966"/>
      <c r="AV1966"/>
      <c r="BB1966" s="5"/>
    </row>
    <row r="1967" spans="1:54" x14ac:dyDescent="0.2">
      <c r="A1967" s="5"/>
      <c r="Y1967" s="5"/>
      <c r="AJ1967"/>
      <c r="AV1967"/>
      <c r="BB1967" s="5"/>
    </row>
    <row r="1968" spans="1:54" x14ac:dyDescent="0.2">
      <c r="A1968" s="5"/>
      <c r="Y1968" s="5"/>
      <c r="AJ1968"/>
      <c r="AV1968"/>
      <c r="BB1968" s="5"/>
    </row>
    <row r="1969" spans="1:54" x14ac:dyDescent="0.2">
      <c r="A1969" s="5"/>
      <c r="Y1969" s="5"/>
      <c r="AJ1969"/>
      <c r="AV1969"/>
      <c r="BB1969" s="5"/>
    </row>
    <row r="1970" spans="1:54" x14ac:dyDescent="0.2">
      <c r="A1970" s="5"/>
      <c r="Y1970" s="5"/>
      <c r="AJ1970"/>
      <c r="AV1970"/>
      <c r="BB1970" s="5"/>
    </row>
    <row r="1971" spans="1:54" x14ac:dyDescent="0.2">
      <c r="A1971" s="5"/>
      <c r="Y1971" s="5"/>
      <c r="AJ1971"/>
      <c r="AV1971"/>
      <c r="BB1971" s="5"/>
    </row>
    <row r="1972" spans="1:54" x14ac:dyDescent="0.2">
      <c r="A1972" s="5"/>
      <c r="Y1972" s="5"/>
      <c r="AJ1972"/>
      <c r="AV1972"/>
      <c r="BB1972" s="5"/>
    </row>
    <row r="1973" spans="1:54" x14ac:dyDescent="0.2">
      <c r="A1973" s="5"/>
      <c r="Y1973" s="5"/>
      <c r="AJ1973"/>
      <c r="AV1973"/>
      <c r="BB1973" s="5"/>
    </row>
    <row r="1974" spans="1:54" x14ac:dyDescent="0.2">
      <c r="A1974" s="5"/>
      <c r="Y1974" s="5"/>
      <c r="AJ1974"/>
      <c r="AV1974"/>
      <c r="BB1974" s="5"/>
    </row>
    <row r="1975" spans="1:54" x14ac:dyDescent="0.2">
      <c r="A1975" s="5"/>
      <c r="Y1975" s="5"/>
      <c r="AJ1975"/>
      <c r="AV1975"/>
      <c r="BB1975" s="5"/>
    </row>
    <row r="1976" spans="1:54" x14ac:dyDescent="0.2">
      <c r="A1976" s="5"/>
      <c r="Y1976" s="5"/>
      <c r="AJ1976"/>
      <c r="AV1976"/>
      <c r="BB1976" s="5"/>
    </row>
    <row r="1977" spans="1:54" x14ac:dyDescent="0.2">
      <c r="A1977" s="5"/>
      <c r="Y1977" s="5"/>
      <c r="AJ1977"/>
      <c r="AV1977"/>
      <c r="BB1977" s="5"/>
    </row>
    <row r="1978" spans="1:54" x14ac:dyDescent="0.2">
      <c r="A1978" s="5"/>
      <c r="Y1978" s="5"/>
      <c r="AJ1978"/>
      <c r="AV1978"/>
      <c r="BB1978" s="5"/>
    </row>
    <row r="1979" spans="1:54" x14ac:dyDescent="0.2">
      <c r="A1979" s="5"/>
      <c r="Y1979" s="5"/>
      <c r="AJ1979"/>
      <c r="AV1979"/>
      <c r="BB1979" s="5"/>
    </row>
    <row r="1980" spans="1:54" x14ac:dyDescent="0.2">
      <c r="A1980" s="5"/>
      <c r="Y1980" s="5"/>
      <c r="AJ1980"/>
      <c r="AV1980"/>
      <c r="BB1980" s="5"/>
    </row>
    <row r="1981" spans="1:54" x14ac:dyDescent="0.2">
      <c r="A1981" s="5"/>
      <c r="Y1981" s="5"/>
      <c r="AJ1981"/>
      <c r="AV1981"/>
      <c r="BB1981" s="5"/>
    </row>
    <row r="1982" spans="1:54" x14ac:dyDescent="0.2">
      <c r="A1982" s="5"/>
      <c r="Y1982" s="5"/>
      <c r="AJ1982"/>
      <c r="AV1982"/>
      <c r="BB1982" s="5"/>
    </row>
    <row r="1983" spans="1:54" x14ac:dyDescent="0.2">
      <c r="A1983" s="5"/>
      <c r="Y1983" s="5"/>
      <c r="AJ1983"/>
      <c r="AV1983"/>
      <c r="BB1983" s="5"/>
    </row>
    <row r="1984" spans="1:54" x14ac:dyDescent="0.2">
      <c r="A1984" s="5"/>
      <c r="Y1984" s="5"/>
      <c r="AJ1984"/>
      <c r="AV1984"/>
      <c r="BB1984" s="5"/>
    </row>
    <row r="1985" spans="1:54" x14ac:dyDescent="0.2">
      <c r="A1985" s="5"/>
      <c r="Y1985" s="5"/>
      <c r="AJ1985"/>
      <c r="AV1985"/>
      <c r="BB1985" s="5"/>
    </row>
    <row r="1986" spans="1:54" x14ac:dyDescent="0.2">
      <c r="A1986" s="5"/>
      <c r="Y1986" s="5"/>
      <c r="AJ1986"/>
      <c r="AV1986"/>
      <c r="BB1986" s="5"/>
    </row>
    <row r="1987" spans="1:54" x14ac:dyDescent="0.2">
      <c r="A1987" s="5"/>
      <c r="Y1987" s="5"/>
      <c r="AJ1987"/>
      <c r="AV1987"/>
      <c r="BB1987" s="5"/>
    </row>
    <row r="1988" spans="1:54" x14ac:dyDescent="0.2">
      <c r="A1988" s="5"/>
      <c r="Y1988" s="5"/>
      <c r="AJ1988"/>
      <c r="AV1988"/>
      <c r="BB1988" s="5"/>
    </row>
    <row r="1989" spans="1:54" x14ac:dyDescent="0.2">
      <c r="A1989" s="5"/>
      <c r="Y1989" s="5"/>
      <c r="AJ1989"/>
      <c r="AV1989"/>
      <c r="BB1989" s="5"/>
    </row>
    <row r="1990" spans="1:54" x14ac:dyDescent="0.2">
      <c r="A1990" s="5"/>
      <c r="Y1990" s="5"/>
      <c r="AJ1990"/>
      <c r="AV1990"/>
      <c r="BB1990" s="5"/>
    </row>
    <row r="1991" spans="1:54" x14ac:dyDescent="0.2">
      <c r="A1991" s="5"/>
      <c r="Y1991" s="5"/>
      <c r="AJ1991"/>
      <c r="AV1991"/>
      <c r="BB1991" s="5"/>
    </row>
    <row r="1992" spans="1:54" x14ac:dyDescent="0.2">
      <c r="A1992" s="5"/>
      <c r="Y1992" s="5"/>
      <c r="AJ1992"/>
      <c r="AV1992"/>
      <c r="BB1992" s="5"/>
    </row>
    <row r="1993" spans="1:54" x14ac:dyDescent="0.2">
      <c r="A1993" s="5"/>
      <c r="Y1993" s="5"/>
      <c r="AJ1993"/>
      <c r="AV1993"/>
      <c r="BB1993" s="5"/>
    </row>
    <row r="1994" spans="1:54" x14ac:dyDescent="0.2">
      <c r="A1994" s="5"/>
      <c r="Y1994" s="5"/>
      <c r="AJ1994"/>
      <c r="AV1994"/>
      <c r="BB1994" s="5"/>
    </row>
    <row r="1995" spans="1:54" x14ac:dyDescent="0.2">
      <c r="A1995" s="5"/>
      <c r="Y1995" s="5"/>
      <c r="AJ1995"/>
      <c r="AV1995"/>
      <c r="BB1995" s="5"/>
    </row>
    <row r="1996" spans="1:54" x14ac:dyDescent="0.2">
      <c r="A1996" s="5"/>
      <c r="Y1996" s="5"/>
      <c r="AJ1996"/>
      <c r="AV1996"/>
      <c r="BB1996" s="5"/>
    </row>
    <row r="1997" spans="1:54" x14ac:dyDescent="0.2">
      <c r="A1997" s="5"/>
      <c r="Y1997" s="5"/>
      <c r="AJ1997"/>
      <c r="AV1997"/>
      <c r="BB1997" s="5"/>
    </row>
    <row r="1998" spans="1:54" x14ac:dyDescent="0.2">
      <c r="A1998" s="5"/>
      <c r="Y1998" s="5"/>
      <c r="AJ1998"/>
      <c r="AV1998"/>
      <c r="BB1998" s="5"/>
    </row>
    <row r="1999" spans="1:54" x14ac:dyDescent="0.2">
      <c r="A1999" s="5"/>
      <c r="Y1999" s="5"/>
      <c r="AJ1999"/>
      <c r="AV1999"/>
      <c r="BB1999" s="5"/>
    </row>
    <row r="2000" spans="1:54" x14ac:dyDescent="0.2">
      <c r="A2000" s="5"/>
      <c r="Y2000" s="5"/>
      <c r="AJ2000"/>
      <c r="AV2000"/>
      <c r="BB2000" s="5"/>
    </row>
    <row r="2001" spans="1:54" x14ac:dyDescent="0.2">
      <c r="A2001" s="5"/>
      <c r="Y2001" s="5"/>
      <c r="AJ2001"/>
      <c r="AV2001"/>
      <c r="BB2001" s="5"/>
    </row>
    <row r="2002" spans="1:54" x14ac:dyDescent="0.2">
      <c r="A2002" s="5"/>
      <c r="Y2002" s="5"/>
      <c r="AJ2002"/>
      <c r="AV2002"/>
      <c r="BB2002" s="5"/>
    </row>
    <row r="2003" spans="1:54" x14ac:dyDescent="0.2">
      <c r="A2003" s="5"/>
      <c r="Y2003" s="5"/>
      <c r="AJ2003"/>
      <c r="AV2003"/>
      <c r="BB2003" s="5"/>
    </row>
    <row r="2004" spans="1:54" x14ac:dyDescent="0.2">
      <c r="A2004" s="5"/>
      <c r="Y2004" s="5"/>
      <c r="AJ2004"/>
      <c r="AV2004"/>
      <c r="BB2004" s="5"/>
    </row>
    <row r="2005" spans="1:54" x14ac:dyDescent="0.2">
      <c r="A2005" s="5"/>
      <c r="Y2005" s="5"/>
      <c r="AJ2005"/>
      <c r="AV2005"/>
      <c r="BB2005" s="5"/>
    </row>
    <row r="2006" spans="1:54" x14ac:dyDescent="0.2">
      <c r="A2006" s="5"/>
      <c r="Y2006" s="5"/>
      <c r="AJ2006"/>
      <c r="AV2006"/>
      <c r="BB2006" s="5"/>
    </row>
    <row r="2007" spans="1:54" x14ac:dyDescent="0.2">
      <c r="A2007" s="5"/>
      <c r="Y2007" s="5"/>
      <c r="AJ2007"/>
      <c r="AV2007"/>
      <c r="BB2007" s="5"/>
    </row>
    <row r="2008" spans="1:54" x14ac:dyDescent="0.2">
      <c r="A2008" s="5"/>
      <c r="Y2008" s="5"/>
      <c r="AJ2008"/>
      <c r="AV2008"/>
      <c r="BB2008" s="5"/>
    </row>
    <row r="2009" spans="1:54" x14ac:dyDescent="0.2">
      <c r="A2009" s="5"/>
      <c r="Y2009" s="5"/>
      <c r="AJ2009"/>
      <c r="AV2009"/>
      <c r="BB2009" s="5"/>
    </row>
    <row r="2010" spans="1:54" x14ac:dyDescent="0.2">
      <c r="A2010" s="5"/>
      <c r="Y2010" s="5"/>
      <c r="AJ2010"/>
      <c r="AV2010"/>
      <c r="BB2010" s="5"/>
    </row>
    <row r="2011" spans="1:54" x14ac:dyDescent="0.2">
      <c r="A2011" s="5"/>
      <c r="Y2011" s="5"/>
      <c r="AJ2011"/>
      <c r="AV2011"/>
      <c r="BB2011" s="5"/>
    </row>
    <row r="2012" spans="1:54" x14ac:dyDescent="0.2">
      <c r="A2012" s="5"/>
      <c r="Y2012" s="5"/>
      <c r="AJ2012"/>
      <c r="AV2012"/>
      <c r="BB2012" s="5"/>
    </row>
    <row r="2013" spans="1:54" x14ac:dyDescent="0.2">
      <c r="A2013" s="5"/>
      <c r="Y2013" s="5"/>
      <c r="AJ2013"/>
      <c r="AV2013"/>
      <c r="BB2013" s="5"/>
    </row>
    <row r="2014" spans="1:54" x14ac:dyDescent="0.2">
      <c r="A2014" s="5"/>
      <c r="Y2014" s="5"/>
      <c r="AJ2014"/>
      <c r="AV2014"/>
      <c r="BB2014" s="5"/>
    </row>
    <row r="2015" spans="1:54" x14ac:dyDescent="0.2">
      <c r="A2015" s="5"/>
      <c r="Y2015" s="5"/>
      <c r="AJ2015"/>
      <c r="AV2015"/>
      <c r="BB2015" s="5"/>
    </row>
    <row r="2016" spans="1:54" x14ac:dyDescent="0.2">
      <c r="A2016" s="5"/>
      <c r="Y2016" s="5"/>
      <c r="AJ2016"/>
      <c r="AV2016"/>
      <c r="BB2016" s="5"/>
    </row>
    <row r="2017" spans="1:54" x14ac:dyDescent="0.2">
      <c r="A2017" s="5"/>
      <c r="Y2017" s="5"/>
      <c r="AJ2017"/>
      <c r="AV2017"/>
      <c r="BB2017" s="5"/>
    </row>
    <row r="2018" spans="1:54" x14ac:dyDescent="0.2">
      <c r="A2018" s="5"/>
      <c r="Y2018" s="5"/>
      <c r="AJ2018"/>
      <c r="AV2018"/>
      <c r="BB2018" s="5"/>
    </row>
    <row r="2019" spans="1:54" x14ac:dyDescent="0.2">
      <c r="A2019" s="5"/>
      <c r="Y2019" s="5"/>
      <c r="AJ2019"/>
      <c r="AV2019"/>
      <c r="BB2019" s="5"/>
    </row>
    <row r="2020" spans="1:54" x14ac:dyDescent="0.2">
      <c r="A2020" s="5"/>
      <c r="Y2020" s="5"/>
      <c r="AJ2020"/>
      <c r="AV2020"/>
      <c r="BB2020" s="5"/>
    </row>
    <row r="2021" spans="1:54" x14ac:dyDescent="0.2">
      <c r="A2021" s="5"/>
      <c r="Y2021" s="5"/>
      <c r="AJ2021"/>
      <c r="AV2021"/>
      <c r="BB2021" s="5"/>
    </row>
    <row r="2022" spans="1:54" x14ac:dyDescent="0.2">
      <c r="A2022" s="5"/>
      <c r="Y2022" s="5"/>
      <c r="AJ2022"/>
      <c r="AV2022"/>
      <c r="BB2022" s="5"/>
    </row>
    <row r="2023" spans="1:54" x14ac:dyDescent="0.2">
      <c r="A2023" s="5"/>
      <c r="Y2023" s="5"/>
      <c r="AJ2023"/>
      <c r="AV2023"/>
      <c r="BB2023" s="5"/>
    </row>
    <row r="2024" spans="1:54" x14ac:dyDescent="0.2">
      <c r="A2024" s="5"/>
      <c r="Y2024" s="5"/>
      <c r="AJ2024"/>
      <c r="AV2024"/>
      <c r="BB2024" s="5"/>
    </row>
    <row r="2025" spans="1:54" x14ac:dyDescent="0.2">
      <c r="A2025" s="5"/>
      <c r="Y2025" s="5"/>
      <c r="AJ2025"/>
      <c r="AV2025"/>
      <c r="BB2025" s="5"/>
    </row>
    <row r="2026" spans="1:54" x14ac:dyDescent="0.2">
      <c r="A2026" s="5"/>
      <c r="Y2026" s="5"/>
      <c r="AJ2026"/>
      <c r="AV2026"/>
      <c r="BB2026" s="5"/>
    </row>
    <row r="2027" spans="1:54" x14ac:dyDescent="0.2">
      <c r="A2027" s="5"/>
      <c r="Y2027" s="5"/>
      <c r="AJ2027"/>
      <c r="AV2027"/>
      <c r="BB2027" s="5"/>
    </row>
    <row r="2028" spans="1:54" x14ac:dyDescent="0.2">
      <c r="A2028" s="5"/>
      <c r="Y2028" s="5"/>
      <c r="AJ2028"/>
      <c r="AV2028"/>
      <c r="BB2028" s="5"/>
    </row>
    <row r="2029" spans="1:54" x14ac:dyDescent="0.2">
      <c r="A2029" s="5"/>
      <c r="Y2029" s="5"/>
      <c r="AJ2029"/>
      <c r="AV2029"/>
      <c r="BB2029" s="5"/>
    </row>
    <row r="2030" spans="1:54" x14ac:dyDescent="0.2">
      <c r="A2030" s="5"/>
      <c r="Y2030" s="5"/>
      <c r="AJ2030"/>
      <c r="AV2030"/>
      <c r="BB2030" s="5"/>
    </row>
    <row r="2031" spans="1:54" x14ac:dyDescent="0.2">
      <c r="A2031" s="5"/>
      <c r="Y2031" s="5"/>
      <c r="AJ2031"/>
      <c r="AV2031"/>
      <c r="BB2031" s="5"/>
    </row>
    <row r="2032" spans="1:54" x14ac:dyDescent="0.2">
      <c r="A2032" s="5"/>
      <c r="Y2032" s="5"/>
      <c r="AJ2032"/>
      <c r="AV2032"/>
      <c r="BB2032" s="5"/>
    </row>
    <row r="2033" spans="1:54" x14ac:dyDescent="0.2">
      <c r="A2033" s="5"/>
      <c r="Y2033" s="5"/>
      <c r="AJ2033"/>
      <c r="AV2033"/>
      <c r="BB2033" s="5"/>
    </row>
    <row r="2034" spans="1:54" x14ac:dyDescent="0.2">
      <c r="A2034" s="5"/>
      <c r="Y2034" s="5"/>
      <c r="AJ2034"/>
      <c r="AV2034"/>
      <c r="BB2034" s="5"/>
    </row>
    <row r="2035" spans="1:54" x14ac:dyDescent="0.2">
      <c r="A2035" s="5"/>
      <c r="Y2035" s="5"/>
      <c r="AJ2035"/>
      <c r="AV2035"/>
      <c r="BB2035" s="5"/>
    </row>
    <row r="2036" spans="1:54" x14ac:dyDescent="0.2">
      <c r="A2036" s="5"/>
      <c r="Y2036" s="5"/>
      <c r="AJ2036"/>
      <c r="AV2036"/>
      <c r="BB2036" s="5"/>
    </row>
    <row r="2037" spans="1:54" x14ac:dyDescent="0.2">
      <c r="A2037" s="5"/>
      <c r="Y2037" s="5"/>
      <c r="AJ2037"/>
      <c r="AV2037"/>
      <c r="BB2037" s="5"/>
    </row>
    <row r="2038" spans="1:54" x14ac:dyDescent="0.2">
      <c r="A2038" s="5"/>
      <c r="Y2038" s="5"/>
      <c r="AJ2038"/>
      <c r="AV2038"/>
      <c r="BB2038" s="5"/>
    </row>
    <row r="2039" spans="1:54" x14ac:dyDescent="0.2">
      <c r="A2039" s="5"/>
      <c r="Y2039" s="5"/>
      <c r="AJ2039"/>
      <c r="AV2039"/>
      <c r="BB2039" s="5"/>
    </row>
    <row r="2040" spans="1:54" x14ac:dyDescent="0.2">
      <c r="A2040" s="5"/>
      <c r="Y2040" s="5"/>
      <c r="AJ2040"/>
      <c r="AV2040"/>
      <c r="BB2040" s="5"/>
    </row>
    <row r="2041" spans="1:54" x14ac:dyDescent="0.2">
      <c r="A2041" s="5"/>
      <c r="Y2041" s="5"/>
      <c r="AJ2041"/>
      <c r="AV2041"/>
      <c r="BB2041" s="5"/>
    </row>
    <row r="2042" spans="1:54" x14ac:dyDescent="0.2">
      <c r="A2042" s="5"/>
      <c r="Y2042" s="5"/>
      <c r="AJ2042"/>
      <c r="AV2042"/>
      <c r="BB2042" s="5"/>
    </row>
    <row r="2043" spans="1:54" x14ac:dyDescent="0.2">
      <c r="A2043" s="5"/>
      <c r="Y2043" s="5"/>
      <c r="AJ2043"/>
      <c r="AV2043"/>
      <c r="BB2043" s="5"/>
    </row>
    <row r="2044" spans="1:54" x14ac:dyDescent="0.2">
      <c r="A2044" s="5"/>
      <c r="Y2044" s="5"/>
      <c r="AJ2044"/>
      <c r="AV2044"/>
      <c r="BB2044" s="5"/>
    </row>
    <row r="2045" spans="1:54" x14ac:dyDescent="0.2">
      <c r="A2045" s="5"/>
      <c r="Y2045" s="5"/>
      <c r="AJ2045"/>
      <c r="AV2045"/>
      <c r="BB2045" s="5"/>
    </row>
    <row r="2046" spans="1:54" x14ac:dyDescent="0.2">
      <c r="A2046" s="5"/>
      <c r="Y2046" s="5"/>
      <c r="AJ2046"/>
      <c r="AV2046"/>
      <c r="BB2046" s="5"/>
    </row>
    <row r="2047" spans="1:54" x14ac:dyDescent="0.2">
      <c r="A2047" s="5"/>
      <c r="Y2047" s="5"/>
      <c r="AJ2047"/>
      <c r="AV2047"/>
      <c r="BB2047" s="5"/>
    </row>
    <row r="2048" spans="1:54" x14ac:dyDescent="0.2">
      <c r="A2048" s="5"/>
      <c r="Y2048" s="5"/>
      <c r="AJ2048"/>
      <c r="AV2048"/>
      <c r="BB2048" s="5"/>
    </row>
    <row r="2049" spans="1:54" x14ac:dyDescent="0.2">
      <c r="A2049" s="5"/>
      <c r="Y2049" s="5"/>
      <c r="AJ2049"/>
      <c r="AV2049"/>
      <c r="BB2049" s="5"/>
    </row>
    <row r="2050" spans="1:54" x14ac:dyDescent="0.2">
      <c r="A2050" s="5"/>
      <c r="Y2050" s="5"/>
      <c r="AJ2050"/>
      <c r="AV2050"/>
      <c r="BB2050" s="5"/>
    </row>
    <row r="2051" spans="1:54" x14ac:dyDescent="0.2">
      <c r="A2051" s="5"/>
      <c r="Y2051" s="5"/>
      <c r="AJ2051"/>
      <c r="AV2051"/>
      <c r="BB2051" s="5"/>
    </row>
    <row r="2052" spans="1:54" x14ac:dyDescent="0.2">
      <c r="A2052" s="5"/>
      <c r="Y2052" s="5"/>
      <c r="AJ2052"/>
      <c r="AV2052"/>
      <c r="BB2052" s="5"/>
    </row>
    <row r="2053" spans="1:54" x14ac:dyDescent="0.2">
      <c r="A2053" s="5"/>
      <c r="Y2053" s="5"/>
      <c r="AJ2053"/>
      <c r="AV2053"/>
      <c r="BB2053" s="5"/>
    </row>
    <row r="2054" spans="1:54" x14ac:dyDescent="0.2">
      <c r="A2054" s="5"/>
      <c r="Y2054" s="5"/>
      <c r="AJ2054"/>
      <c r="AV2054"/>
      <c r="BB2054" s="5"/>
    </row>
    <row r="2055" spans="1:54" x14ac:dyDescent="0.2">
      <c r="A2055" s="5"/>
      <c r="Y2055" s="5"/>
      <c r="AJ2055"/>
      <c r="AV2055"/>
      <c r="BB2055" s="5"/>
    </row>
    <row r="2056" spans="1:54" x14ac:dyDescent="0.2">
      <c r="A2056" s="5"/>
      <c r="Y2056" s="5"/>
      <c r="AJ2056"/>
      <c r="AV2056"/>
      <c r="BB2056" s="5"/>
    </row>
    <row r="2057" spans="1:54" x14ac:dyDescent="0.2">
      <c r="A2057" s="5"/>
      <c r="Y2057" s="5"/>
      <c r="AJ2057"/>
      <c r="AV2057"/>
      <c r="BB2057" s="5"/>
    </row>
    <row r="2058" spans="1:54" x14ac:dyDescent="0.2">
      <c r="A2058" s="5"/>
      <c r="Y2058" s="5"/>
      <c r="AJ2058"/>
      <c r="AV2058"/>
      <c r="BB2058" s="5"/>
    </row>
    <row r="2059" spans="1:54" x14ac:dyDescent="0.2">
      <c r="A2059" s="5"/>
      <c r="Y2059" s="5"/>
      <c r="AJ2059"/>
      <c r="AV2059"/>
      <c r="BB2059" s="5"/>
    </row>
    <row r="2060" spans="1:54" x14ac:dyDescent="0.2">
      <c r="A2060" s="5"/>
      <c r="Y2060" s="5"/>
      <c r="AJ2060"/>
      <c r="AV2060"/>
      <c r="BB2060" s="5"/>
    </row>
    <row r="2061" spans="1:54" x14ac:dyDescent="0.2">
      <c r="A2061" s="5"/>
      <c r="Y2061" s="5"/>
      <c r="AJ2061"/>
      <c r="AV2061"/>
      <c r="BB2061" s="5"/>
    </row>
    <row r="2062" spans="1:54" x14ac:dyDescent="0.2">
      <c r="A2062" s="5"/>
      <c r="Y2062" s="5"/>
      <c r="AJ2062"/>
      <c r="AV2062"/>
      <c r="BB2062" s="5"/>
    </row>
    <row r="2063" spans="1:54" x14ac:dyDescent="0.2">
      <c r="A2063" s="5"/>
      <c r="Y2063" s="5"/>
      <c r="AJ2063"/>
      <c r="AV2063"/>
      <c r="BB2063" s="5"/>
    </row>
    <row r="2064" spans="1:54" x14ac:dyDescent="0.2">
      <c r="A2064" s="5"/>
      <c r="Y2064" s="5"/>
      <c r="AJ2064"/>
      <c r="AV2064"/>
      <c r="BB2064" s="5"/>
    </row>
    <row r="2065" spans="1:54" x14ac:dyDescent="0.2">
      <c r="A2065" s="5"/>
      <c r="Y2065" s="5"/>
      <c r="AJ2065"/>
      <c r="AV2065"/>
      <c r="BB2065" s="5"/>
    </row>
    <row r="2066" spans="1:54" x14ac:dyDescent="0.2">
      <c r="A2066" s="5"/>
      <c r="Y2066" s="5"/>
      <c r="AJ2066"/>
      <c r="AV2066"/>
      <c r="BB2066" s="5"/>
    </row>
    <row r="2067" spans="1:54" x14ac:dyDescent="0.2">
      <c r="A2067" s="5"/>
      <c r="Y2067" s="5"/>
      <c r="AJ2067"/>
      <c r="AV2067"/>
      <c r="BB2067" s="5"/>
    </row>
    <row r="2068" spans="1:54" x14ac:dyDescent="0.2">
      <c r="A2068" s="5"/>
      <c r="Y2068" s="5"/>
      <c r="AJ2068"/>
      <c r="AV2068"/>
      <c r="BB2068" s="5"/>
    </row>
    <row r="2069" spans="1:54" x14ac:dyDescent="0.2">
      <c r="A2069" s="5"/>
      <c r="Y2069" s="5"/>
      <c r="AJ2069"/>
      <c r="AV2069"/>
      <c r="BB2069" s="5"/>
    </row>
    <row r="2070" spans="1:54" x14ac:dyDescent="0.2">
      <c r="A2070" s="5"/>
      <c r="Y2070" s="5"/>
      <c r="AJ2070"/>
      <c r="AV2070"/>
      <c r="BB2070" s="5"/>
    </row>
    <row r="2071" spans="1:54" x14ac:dyDescent="0.2">
      <c r="A2071" s="5"/>
      <c r="Y2071" s="5"/>
      <c r="AJ2071"/>
      <c r="AV2071"/>
      <c r="BB2071" s="5"/>
    </row>
    <row r="2072" spans="1:54" x14ac:dyDescent="0.2">
      <c r="A2072" s="5"/>
      <c r="Y2072" s="5"/>
      <c r="AJ2072"/>
      <c r="AV2072"/>
      <c r="BB2072" s="5"/>
    </row>
    <row r="2073" spans="1:54" x14ac:dyDescent="0.2">
      <c r="A2073" s="5"/>
      <c r="Y2073" s="5"/>
      <c r="AJ2073"/>
      <c r="AV2073"/>
      <c r="BB2073" s="5"/>
    </row>
    <row r="2074" spans="1:54" x14ac:dyDescent="0.2">
      <c r="A2074" s="5"/>
      <c r="Y2074" s="5"/>
      <c r="AJ2074"/>
      <c r="AV2074"/>
      <c r="BB2074" s="5"/>
    </row>
    <row r="2075" spans="1:54" x14ac:dyDescent="0.2">
      <c r="A2075" s="5"/>
      <c r="Y2075" s="5"/>
      <c r="AJ2075"/>
      <c r="AV2075"/>
      <c r="BB2075" s="5"/>
    </row>
    <row r="2076" spans="1:54" x14ac:dyDescent="0.2">
      <c r="A2076" s="5"/>
      <c r="Y2076" s="5"/>
      <c r="AJ2076"/>
      <c r="AV2076"/>
      <c r="BB2076" s="5"/>
    </row>
    <row r="2077" spans="1:54" x14ac:dyDescent="0.2">
      <c r="A2077" s="5"/>
      <c r="Y2077" s="5"/>
      <c r="AJ2077"/>
      <c r="AV2077"/>
      <c r="BB2077" s="5"/>
    </row>
    <row r="2078" spans="1:54" x14ac:dyDescent="0.2">
      <c r="A2078" s="5"/>
      <c r="Y2078" s="5"/>
      <c r="AJ2078"/>
      <c r="AV2078"/>
      <c r="BB2078" s="5"/>
    </row>
    <row r="2079" spans="1:54" x14ac:dyDescent="0.2">
      <c r="A2079" s="5"/>
      <c r="Y2079" s="5"/>
      <c r="AJ2079"/>
      <c r="AV2079"/>
      <c r="BB2079" s="5"/>
    </row>
    <row r="2080" spans="1:54" x14ac:dyDescent="0.2">
      <c r="A2080" s="5"/>
      <c r="Y2080" s="5"/>
      <c r="AJ2080"/>
      <c r="AV2080"/>
      <c r="BB2080" s="5"/>
    </row>
    <row r="2081" spans="1:54" x14ac:dyDescent="0.2">
      <c r="A2081" s="5"/>
      <c r="Y2081" s="5"/>
      <c r="AJ2081"/>
      <c r="AV2081"/>
      <c r="BB2081" s="5"/>
    </row>
    <row r="2082" spans="1:54" x14ac:dyDescent="0.2">
      <c r="A2082" s="5"/>
      <c r="Y2082" s="5"/>
      <c r="AJ2082"/>
      <c r="AV2082"/>
      <c r="BB2082" s="5"/>
    </row>
    <row r="2083" spans="1:54" x14ac:dyDescent="0.2">
      <c r="A2083" s="5"/>
      <c r="Y2083" s="5"/>
      <c r="AJ2083"/>
      <c r="AV2083"/>
      <c r="BB2083" s="5"/>
    </row>
    <row r="2084" spans="1:54" x14ac:dyDescent="0.2">
      <c r="A2084" s="5"/>
      <c r="Y2084" s="5"/>
      <c r="AJ2084"/>
      <c r="AV2084"/>
      <c r="BB2084" s="5"/>
    </row>
    <row r="2085" spans="1:54" x14ac:dyDescent="0.2">
      <c r="A2085" s="5"/>
      <c r="Y2085" s="5"/>
      <c r="AJ2085"/>
      <c r="AV2085"/>
      <c r="BB2085" s="5"/>
    </row>
    <row r="2086" spans="1:54" x14ac:dyDescent="0.2">
      <c r="A2086" s="5"/>
      <c r="Y2086" s="5"/>
      <c r="AJ2086"/>
      <c r="AV2086"/>
      <c r="BB2086" s="5"/>
    </row>
    <row r="2087" spans="1:54" x14ac:dyDescent="0.2">
      <c r="A2087" s="5"/>
      <c r="Y2087" s="5"/>
      <c r="AJ2087"/>
      <c r="AV2087"/>
      <c r="BB2087" s="5"/>
    </row>
    <row r="2088" spans="1:54" x14ac:dyDescent="0.2">
      <c r="A2088" s="5"/>
      <c r="Y2088" s="5"/>
      <c r="AJ2088"/>
      <c r="AV2088"/>
      <c r="BB2088" s="5"/>
    </row>
    <row r="2089" spans="1:54" x14ac:dyDescent="0.2">
      <c r="A2089" s="5"/>
      <c r="Y2089" s="5"/>
      <c r="AJ2089"/>
      <c r="AV2089"/>
      <c r="BB2089" s="5"/>
    </row>
    <row r="2090" spans="1:54" x14ac:dyDescent="0.2">
      <c r="A2090" s="5"/>
      <c r="Y2090" s="5"/>
      <c r="AJ2090"/>
      <c r="AV2090"/>
      <c r="BB2090" s="5"/>
    </row>
    <row r="2091" spans="1:54" x14ac:dyDescent="0.2">
      <c r="A2091" s="5"/>
      <c r="Y2091" s="5"/>
      <c r="AJ2091"/>
      <c r="AV2091"/>
      <c r="BB2091" s="5"/>
    </row>
    <row r="2092" spans="1:54" x14ac:dyDescent="0.2">
      <c r="A2092" s="5"/>
      <c r="Y2092" s="5"/>
      <c r="AJ2092"/>
      <c r="AV2092"/>
      <c r="BB2092" s="5"/>
    </row>
    <row r="2093" spans="1:54" x14ac:dyDescent="0.2">
      <c r="A2093" s="5"/>
      <c r="Y2093" s="5"/>
      <c r="AJ2093"/>
      <c r="AV2093"/>
      <c r="BB2093" s="5"/>
    </row>
    <row r="2094" spans="1:54" x14ac:dyDescent="0.2">
      <c r="A2094" s="5"/>
      <c r="Y2094" s="5"/>
      <c r="AJ2094"/>
      <c r="AV2094"/>
      <c r="BB2094" s="5"/>
    </row>
    <row r="2095" spans="1:54" x14ac:dyDescent="0.2">
      <c r="A2095" s="5"/>
      <c r="Y2095" s="5"/>
      <c r="AJ2095"/>
      <c r="AV2095"/>
      <c r="BB2095" s="5"/>
    </row>
    <row r="2096" spans="1:54" x14ac:dyDescent="0.2">
      <c r="A2096" s="5"/>
      <c r="Y2096" s="5"/>
      <c r="AJ2096"/>
      <c r="AV2096"/>
      <c r="BB2096" s="5"/>
    </row>
    <row r="2097" spans="1:54" x14ac:dyDescent="0.2">
      <c r="A2097" s="5"/>
      <c r="Y2097" s="5"/>
      <c r="AJ2097"/>
      <c r="AV2097"/>
      <c r="BB2097" s="5"/>
    </row>
    <row r="2098" spans="1:54" x14ac:dyDescent="0.2">
      <c r="A2098" s="5"/>
      <c r="Y2098" s="5"/>
      <c r="AJ2098"/>
      <c r="AV2098"/>
      <c r="BB2098" s="5"/>
    </row>
    <row r="2099" spans="1:54" x14ac:dyDescent="0.2">
      <c r="A2099" s="5"/>
      <c r="Y2099" s="5"/>
      <c r="AJ2099"/>
      <c r="AV2099"/>
      <c r="BB2099" s="5"/>
    </row>
    <row r="2100" spans="1:54" x14ac:dyDescent="0.2">
      <c r="A2100" s="5"/>
      <c r="Y2100" s="5"/>
      <c r="AJ2100"/>
      <c r="AV2100"/>
      <c r="BB2100" s="5"/>
    </row>
    <row r="2101" spans="1:54" x14ac:dyDescent="0.2">
      <c r="A2101" s="5"/>
      <c r="Y2101" s="5"/>
      <c r="AJ2101"/>
      <c r="AV2101"/>
      <c r="BB2101" s="5"/>
    </row>
    <row r="2102" spans="1:54" x14ac:dyDescent="0.2">
      <c r="A2102" s="5"/>
      <c r="Y2102" s="5"/>
      <c r="AJ2102"/>
      <c r="AV2102"/>
      <c r="BB2102" s="5"/>
    </row>
    <row r="2103" spans="1:54" x14ac:dyDescent="0.2">
      <c r="A2103" s="5"/>
      <c r="Y2103" s="5"/>
      <c r="AJ2103"/>
      <c r="AV2103"/>
      <c r="BB2103" s="5"/>
    </row>
    <row r="2104" spans="1:54" x14ac:dyDescent="0.2">
      <c r="A2104" s="5"/>
      <c r="Y2104" s="5"/>
      <c r="AJ2104"/>
      <c r="AV2104"/>
      <c r="BB2104" s="5"/>
    </row>
    <row r="2105" spans="1:54" x14ac:dyDescent="0.2">
      <c r="A2105" s="5"/>
      <c r="Y2105" s="5"/>
      <c r="AJ2105"/>
      <c r="AV2105"/>
      <c r="BB2105" s="5"/>
    </row>
    <row r="2106" spans="1:54" x14ac:dyDescent="0.2">
      <c r="A2106" s="5"/>
      <c r="Y2106" s="5"/>
      <c r="AJ2106"/>
      <c r="AV2106"/>
      <c r="BB2106" s="5"/>
    </row>
    <row r="2107" spans="1:54" x14ac:dyDescent="0.2">
      <c r="A2107" s="5"/>
      <c r="Y2107" s="5"/>
      <c r="AJ2107"/>
      <c r="AV2107"/>
      <c r="BB2107" s="5"/>
    </row>
    <row r="2108" spans="1:54" x14ac:dyDescent="0.2">
      <c r="A2108" s="5"/>
      <c r="Y2108" s="5"/>
      <c r="AJ2108"/>
      <c r="AV2108"/>
      <c r="BB2108" s="5"/>
    </row>
    <row r="2109" spans="1:54" x14ac:dyDescent="0.2">
      <c r="A2109" s="5"/>
      <c r="Y2109" s="5"/>
      <c r="AJ2109"/>
      <c r="AV2109"/>
      <c r="BB2109" s="5"/>
    </row>
    <row r="2110" spans="1:54" x14ac:dyDescent="0.2">
      <c r="A2110" s="5"/>
      <c r="Y2110" s="5"/>
      <c r="AJ2110"/>
      <c r="AV2110"/>
      <c r="BB2110" s="5"/>
    </row>
    <row r="2111" spans="1:54" x14ac:dyDescent="0.2">
      <c r="A2111" s="5"/>
      <c r="Y2111" s="5"/>
      <c r="AJ2111"/>
      <c r="AV2111"/>
      <c r="BB2111" s="5"/>
    </row>
    <row r="2112" spans="1:54" x14ac:dyDescent="0.2">
      <c r="A2112" s="5"/>
      <c r="Y2112" s="5"/>
      <c r="AJ2112"/>
      <c r="AV2112"/>
      <c r="BB2112" s="5"/>
    </row>
    <row r="2113" spans="1:54" x14ac:dyDescent="0.2">
      <c r="A2113" s="5"/>
      <c r="Y2113" s="5"/>
      <c r="AJ2113"/>
      <c r="AV2113"/>
      <c r="BB2113" s="5"/>
    </row>
    <row r="2114" spans="1:54" x14ac:dyDescent="0.2">
      <c r="A2114" s="5"/>
      <c r="Y2114" s="5"/>
      <c r="AJ2114"/>
      <c r="AV2114"/>
      <c r="BB2114" s="5"/>
    </row>
    <row r="2115" spans="1:54" x14ac:dyDescent="0.2">
      <c r="A2115" s="5"/>
      <c r="Y2115" s="5"/>
      <c r="AJ2115"/>
      <c r="AV2115"/>
      <c r="BB2115" s="5"/>
    </row>
    <row r="2116" spans="1:54" x14ac:dyDescent="0.2">
      <c r="A2116" s="5"/>
      <c r="Y2116" s="5"/>
      <c r="AJ2116"/>
      <c r="AV2116"/>
      <c r="BB2116" s="5"/>
    </row>
    <row r="2117" spans="1:54" x14ac:dyDescent="0.2">
      <c r="A2117" s="5"/>
      <c r="Y2117" s="5"/>
      <c r="AJ2117"/>
      <c r="AV2117"/>
      <c r="BB2117" s="5"/>
    </row>
    <row r="2118" spans="1:54" x14ac:dyDescent="0.2">
      <c r="A2118" s="5"/>
      <c r="Y2118" s="5"/>
      <c r="AJ2118"/>
      <c r="AV2118"/>
      <c r="BB2118" s="5"/>
    </row>
    <row r="2119" spans="1:54" x14ac:dyDescent="0.2">
      <c r="A2119" s="5"/>
      <c r="Y2119" s="5"/>
      <c r="AJ2119"/>
      <c r="AV2119"/>
      <c r="BB2119" s="5"/>
    </row>
    <row r="2120" spans="1:54" x14ac:dyDescent="0.2">
      <c r="A2120" s="5"/>
      <c r="Y2120" s="5"/>
      <c r="AJ2120"/>
      <c r="AV2120"/>
      <c r="BB2120" s="5"/>
    </row>
    <row r="2121" spans="1:54" x14ac:dyDescent="0.2">
      <c r="A2121" s="5"/>
      <c r="Y2121" s="5"/>
      <c r="AJ2121"/>
      <c r="AV2121"/>
      <c r="BB2121" s="5"/>
    </row>
    <row r="2122" spans="1:54" x14ac:dyDescent="0.2">
      <c r="A2122" s="5"/>
      <c r="Y2122" s="5"/>
      <c r="AJ2122"/>
      <c r="AV2122"/>
      <c r="BB2122" s="5"/>
    </row>
    <row r="2123" spans="1:54" x14ac:dyDescent="0.2">
      <c r="A2123" s="5"/>
      <c r="Y2123" s="5"/>
      <c r="AJ2123"/>
      <c r="AV2123"/>
      <c r="BB2123" s="5"/>
    </row>
    <row r="2124" spans="1:54" x14ac:dyDescent="0.2">
      <c r="A2124" s="5"/>
      <c r="Y2124" s="5"/>
      <c r="AJ2124"/>
      <c r="AV2124"/>
      <c r="BB2124" s="5"/>
    </row>
    <row r="2125" spans="1:54" x14ac:dyDescent="0.2">
      <c r="A2125" s="5"/>
      <c r="Y2125" s="5"/>
      <c r="AJ2125"/>
      <c r="AV2125"/>
      <c r="BB2125" s="5"/>
    </row>
    <row r="2126" spans="1:54" x14ac:dyDescent="0.2">
      <c r="A2126" s="5"/>
      <c r="Y2126" s="5"/>
      <c r="AJ2126"/>
      <c r="AV2126"/>
      <c r="BB2126" s="5"/>
    </row>
    <row r="2127" spans="1:54" x14ac:dyDescent="0.2">
      <c r="A2127" s="5"/>
      <c r="Y2127" s="5"/>
      <c r="AJ2127"/>
      <c r="AV2127"/>
      <c r="BB2127" s="5"/>
    </row>
    <row r="2128" spans="1:54" x14ac:dyDescent="0.2">
      <c r="A2128" s="5"/>
      <c r="Y2128" s="5"/>
      <c r="AJ2128"/>
      <c r="AV2128"/>
      <c r="BB2128" s="5"/>
    </row>
    <row r="2129" spans="1:54" x14ac:dyDescent="0.2">
      <c r="A2129" s="5"/>
      <c r="Y2129" s="5"/>
      <c r="AJ2129"/>
      <c r="AV2129"/>
      <c r="BB2129" s="5"/>
    </row>
    <row r="2130" spans="1:54" x14ac:dyDescent="0.2">
      <c r="A2130" s="5"/>
      <c r="Y2130" s="5"/>
      <c r="AJ2130"/>
      <c r="AV2130"/>
      <c r="BB2130" s="5"/>
    </row>
    <row r="2131" spans="1:54" x14ac:dyDescent="0.2">
      <c r="A2131" s="5"/>
      <c r="Y2131" s="5"/>
      <c r="AJ2131"/>
      <c r="AV2131"/>
      <c r="BB2131" s="5"/>
    </row>
    <row r="2132" spans="1:54" x14ac:dyDescent="0.2">
      <c r="A2132" s="5"/>
      <c r="Y2132" s="5"/>
      <c r="AJ2132"/>
      <c r="AV2132"/>
      <c r="BB2132" s="5"/>
    </row>
    <row r="2133" spans="1:54" x14ac:dyDescent="0.2">
      <c r="A2133" s="5"/>
      <c r="Y2133" s="5"/>
      <c r="AJ2133"/>
      <c r="AV2133"/>
      <c r="BB2133" s="5"/>
    </row>
    <row r="2134" spans="1:54" x14ac:dyDescent="0.2">
      <c r="A2134" s="5"/>
      <c r="Y2134" s="5"/>
      <c r="AJ2134"/>
      <c r="AV2134"/>
      <c r="BB2134" s="5"/>
    </row>
    <row r="2135" spans="1:54" x14ac:dyDescent="0.2">
      <c r="A2135" s="5"/>
      <c r="Y2135" s="5"/>
      <c r="AJ2135"/>
      <c r="AV2135"/>
      <c r="BB2135" s="5"/>
    </row>
    <row r="2136" spans="1:54" x14ac:dyDescent="0.2">
      <c r="A2136" s="5"/>
      <c r="Y2136" s="5"/>
      <c r="AJ2136"/>
      <c r="AV2136"/>
      <c r="BB2136" s="5"/>
    </row>
    <row r="2137" spans="1:54" x14ac:dyDescent="0.2">
      <c r="A2137" s="5"/>
      <c r="Y2137" s="5"/>
      <c r="AJ2137"/>
      <c r="AV2137"/>
      <c r="BB2137" s="5"/>
    </row>
    <row r="2138" spans="1:54" x14ac:dyDescent="0.2">
      <c r="A2138" s="5"/>
      <c r="Y2138" s="5"/>
      <c r="AJ2138"/>
      <c r="AV2138"/>
      <c r="BB2138" s="5"/>
    </row>
    <row r="2139" spans="1:54" x14ac:dyDescent="0.2">
      <c r="A2139" s="5"/>
      <c r="Y2139" s="5"/>
      <c r="AJ2139"/>
      <c r="AV2139"/>
      <c r="BB2139" s="5"/>
    </row>
    <row r="2140" spans="1:54" x14ac:dyDescent="0.2">
      <c r="A2140" s="5"/>
      <c r="Y2140" s="5"/>
      <c r="AJ2140"/>
      <c r="AV2140"/>
      <c r="BB2140" s="5"/>
    </row>
    <row r="2141" spans="1:54" x14ac:dyDescent="0.2">
      <c r="A2141" s="5"/>
      <c r="Y2141" s="5"/>
      <c r="AJ2141"/>
      <c r="AV2141"/>
      <c r="BB2141" s="5"/>
    </row>
    <row r="2142" spans="1:54" x14ac:dyDescent="0.2">
      <c r="A2142" s="5"/>
      <c r="Y2142" s="5"/>
      <c r="AJ2142"/>
      <c r="AV2142"/>
      <c r="BB2142" s="5"/>
    </row>
    <row r="2143" spans="1:54" x14ac:dyDescent="0.2">
      <c r="A2143" s="5"/>
      <c r="Y2143" s="5"/>
      <c r="AJ2143"/>
      <c r="AV2143"/>
      <c r="BB2143" s="5"/>
    </row>
    <row r="2144" spans="1:54" x14ac:dyDescent="0.2">
      <c r="A2144" s="5"/>
      <c r="Y2144" s="5"/>
      <c r="AJ2144"/>
      <c r="AV2144"/>
      <c r="BB2144" s="5"/>
    </row>
    <row r="2145" spans="1:54" x14ac:dyDescent="0.2">
      <c r="A2145" s="5"/>
      <c r="Y2145" s="5"/>
      <c r="AJ2145"/>
      <c r="AV2145"/>
      <c r="BB2145" s="5"/>
    </row>
    <row r="2146" spans="1:54" x14ac:dyDescent="0.2">
      <c r="A2146" s="5"/>
      <c r="Y2146" s="5"/>
      <c r="AJ2146"/>
      <c r="AV2146"/>
      <c r="BB2146" s="5"/>
    </row>
    <row r="2147" spans="1:54" x14ac:dyDescent="0.2">
      <c r="A2147" s="5"/>
      <c r="Y2147" s="5"/>
      <c r="AJ2147"/>
      <c r="AV2147"/>
      <c r="BB2147" s="5"/>
    </row>
    <row r="2148" spans="1:54" x14ac:dyDescent="0.2">
      <c r="A2148" s="5"/>
      <c r="Y2148" s="5"/>
      <c r="AJ2148"/>
      <c r="AV2148"/>
      <c r="BB2148" s="5"/>
    </row>
    <row r="2149" spans="1:54" x14ac:dyDescent="0.2">
      <c r="A2149" s="5"/>
      <c r="Y2149" s="5"/>
      <c r="AJ2149"/>
      <c r="AV2149"/>
      <c r="BB2149" s="5"/>
    </row>
    <row r="2150" spans="1:54" x14ac:dyDescent="0.2">
      <c r="A2150" s="5"/>
      <c r="Y2150" s="5"/>
      <c r="AJ2150"/>
      <c r="AV2150"/>
      <c r="BB2150" s="5"/>
    </row>
    <row r="2151" spans="1:54" x14ac:dyDescent="0.2">
      <c r="A2151" s="5"/>
      <c r="Y2151" s="5"/>
      <c r="AJ2151"/>
      <c r="AV2151"/>
      <c r="BB2151" s="5"/>
    </row>
    <row r="2152" spans="1:54" x14ac:dyDescent="0.2">
      <c r="A2152" s="5"/>
      <c r="Y2152" s="5"/>
      <c r="AJ2152"/>
      <c r="AV2152"/>
      <c r="BB2152" s="5"/>
    </row>
    <row r="2153" spans="1:54" x14ac:dyDescent="0.2">
      <c r="A2153" s="5"/>
      <c r="Y2153" s="5"/>
      <c r="AJ2153"/>
      <c r="AV2153"/>
      <c r="BB2153" s="5"/>
    </row>
    <row r="2154" spans="1:54" x14ac:dyDescent="0.2">
      <c r="A2154" s="5"/>
      <c r="Y2154" s="5"/>
      <c r="AJ2154"/>
      <c r="AV2154"/>
      <c r="BB2154" s="5"/>
    </row>
    <row r="2155" spans="1:54" x14ac:dyDescent="0.2">
      <c r="A2155" s="5"/>
      <c r="Y2155" s="5"/>
      <c r="AJ2155"/>
      <c r="AV2155"/>
      <c r="BB2155" s="5"/>
    </row>
    <row r="2156" spans="1:54" x14ac:dyDescent="0.2">
      <c r="A2156" s="5"/>
      <c r="Y2156" s="5"/>
      <c r="AJ2156"/>
      <c r="AV2156"/>
      <c r="BB2156" s="5"/>
    </row>
    <row r="2157" spans="1:54" x14ac:dyDescent="0.2">
      <c r="A2157" s="5"/>
      <c r="Y2157" s="5"/>
      <c r="AJ2157"/>
      <c r="AV2157"/>
      <c r="BB2157" s="5"/>
    </row>
    <row r="2158" spans="1:54" x14ac:dyDescent="0.2">
      <c r="A2158" s="5"/>
      <c r="Y2158" s="5"/>
      <c r="AJ2158"/>
      <c r="AV2158"/>
      <c r="BB2158" s="5"/>
    </row>
    <row r="2159" spans="1:54" x14ac:dyDescent="0.2">
      <c r="A2159" s="5"/>
      <c r="Y2159" s="5"/>
      <c r="AJ2159"/>
      <c r="AV2159"/>
      <c r="BB2159" s="5"/>
    </row>
    <row r="2160" spans="1:54" x14ac:dyDescent="0.2">
      <c r="A2160" s="5"/>
      <c r="Y2160" s="5"/>
      <c r="AJ2160"/>
      <c r="AV2160"/>
      <c r="BB2160" s="5"/>
    </row>
    <row r="2161" spans="1:54" x14ac:dyDescent="0.2">
      <c r="A2161" s="5"/>
      <c r="Y2161" s="5"/>
      <c r="AJ2161"/>
      <c r="AV2161"/>
      <c r="BB2161" s="5"/>
    </row>
    <row r="2162" spans="1:54" x14ac:dyDescent="0.2">
      <c r="A2162" s="5"/>
      <c r="Y2162" s="5"/>
      <c r="AJ2162"/>
      <c r="AV2162"/>
      <c r="BB2162" s="5"/>
    </row>
    <row r="2163" spans="1:54" x14ac:dyDescent="0.2">
      <c r="A2163" s="5"/>
      <c r="Y2163" s="5"/>
      <c r="AJ2163"/>
      <c r="AV2163"/>
      <c r="BB2163" s="5"/>
    </row>
    <row r="2164" spans="1:54" x14ac:dyDescent="0.2">
      <c r="A2164" s="5"/>
      <c r="Y2164" s="5"/>
      <c r="AJ2164"/>
      <c r="AV2164"/>
      <c r="BB2164" s="5"/>
    </row>
    <row r="2165" spans="1:54" x14ac:dyDescent="0.2">
      <c r="A2165" s="5"/>
      <c r="Y2165" s="5"/>
      <c r="AJ2165"/>
      <c r="AV2165"/>
      <c r="BB2165" s="5"/>
    </row>
    <row r="2166" spans="1:54" x14ac:dyDescent="0.2">
      <c r="A2166" s="5"/>
      <c r="Y2166" s="5"/>
      <c r="AJ2166"/>
      <c r="AV2166"/>
      <c r="BB2166" s="5"/>
    </row>
    <row r="2167" spans="1:54" x14ac:dyDescent="0.2">
      <c r="A2167" s="5"/>
      <c r="Y2167" s="5"/>
      <c r="AJ2167"/>
      <c r="AV2167"/>
      <c r="BB2167" s="5"/>
    </row>
    <row r="2168" spans="1:54" x14ac:dyDescent="0.2">
      <c r="A2168" s="5"/>
      <c r="Y2168" s="5"/>
      <c r="AJ2168"/>
      <c r="AV2168"/>
      <c r="BB2168" s="5"/>
    </row>
    <row r="2169" spans="1:54" x14ac:dyDescent="0.2">
      <c r="A2169" s="5"/>
      <c r="Y2169" s="5"/>
      <c r="AJ2169"/>
      <c r="AV2169"/>
      <c r="BB2169" s="5"/>
    </row>
    <row r="2170" spans="1:54" x14ac:dyDescent="0.2">
      <c r="A2170" s="5"/>
      <c r="Y2170" s="5"/>
      <c r="AJ2170"/>
      <c r="AV2170"/>
      <c r="BB2170" s="5"/>
    </row>
    <row r="2171" spans="1:54" x14ac:dyDescent="0.2">
      <c r="A2171" s="5"/>
      <c r="Y2171" s="5"/>
      <c r="AJ2171"/>
      <c r="AV2171"/>
      <c r="BB2171" s="5"/>
    </row>
    <row r="2172" spans="1:54" x14ac:dyDescent="0.2">
      <c r="A2172" s="5"/>
      <c r="Y2172" s="5"/>
      <c r="AJ2172"/>
      <c r="AV2172"/>
      <c r="BB2172" s="5"/>
    </row>
    <row r="2173" spans="1:54" x14ac:dyDescent="0.2">
      <c r="A2173" s="5"/>
      <c r="Y2173" s="5"/>
      <c r="AJ2173"/>
      <c r="AV2173"/>
      <c r="BB2173" s="5"/>
    </row>
    <row r="2174" spans="1:54" x14ac:dyDescent="0.2">
      <c r="A2174" s="5"/>
      <c r="Y2174" s="5"/>
      <c r="AJ2174"/>
      <c r="AV2174"/>
      <c r="BB2174" s="5"/>
    </row>
    <row r="2175" spans="1:54" x14ac:dyDescent="0.2">
      <c r="A2175" s="5"/>
      <c r="Y2175" s="5"/>
      <c r="AJ2175"/>
      <c r="AV2175"/>
      <c r="BB2175" s="5"/>
    </row>
    <row r="2176" spans="1:54" x14ac:dyDescent="0.2">
      <c r="A2176" s="5"/>
      <c r="Y2176" s="5"/>
      <c r="AJ2176"/>
      <c r="AV2176"/>
      <c r="BB2176" s="5"/>
    </row>
    <row r="2177" spans="1:54" x14ac:dyDescent="0.2">
      <c r="A2177" s="5"/>
      <c r="Y2177" s="5"/>
      <c r="AJ2177"/>
      <c r="AV2177"/>
      <c r="BB2177" s="5"/>
    </row>
    <row r="2178" spans="1:54" x14ac:dyDescent="0.2">
      <c r="A2178" s="5"/>
      <c r="Y2178" s="5"/>
      <c r="AJ2178"/>
      <c r="AV2178"/>
      <c r="BB2178" s="5"/>
    </row>
    <row r="2179" spans="1:54" x14ac:dyDescent="0.2">
      <c r="A2179" s="5"/>
      <c r="Y2179" s="5"/>
      <c r="AJ2179"/>
      <c r="AV2179"/>
      <c r="BB2179" s="5"/>
    </row>
    <row r="2180" spans="1:54" x14ac:dyDescent="0.2">
      <c r="A2180" s="5"/>
      <c r="Y2180" s="5"/>
      <c r="AJ2180"/>
      <c r="AV2180"/>
      <c r="BB2180" s="5"/>
    </row>
    <row r="2181" spans="1:54" x14ac:dyDescent="0.2">
      <c r="A2181" s="5"/>
      <c r="Y2181" s="5"/>
      <c r="AJ2181"/>
      <c r="AV2181"/>
      <c r="BB2181" s="5"/>
    </row>
    <row r="2182" spans="1:54" x14ac:dyDescent="0.2">
      <c r="A2182" s="5"/>
      <c r="Y2182" s="5"/>
      <c r="AJ2182"/>
      <c r="AV2182"/>
      <c r="BB2182" s="5"/>
    </row>
    <row r="2183" spans="1:54" x14ac:dyDescent="0.2">
      <c r="A2183" s="5"/>
      <c r="Y2183" s="5"/>
      <c r="AJ2183"/>
      <c r="AV2183"/>
      <c r="BB2183" s="5"/>
    </row>
    <row r="2184" spans="1:54" x14ac:dyDescent="0.2">
      <c r="A2184" s="5"/>
      <c r="Y2184" s="5"/>
      <c r="AJ2184"/>
      <c r="AV2184"/>
      <c r="BB2184" s="5"/>
    </row>
    <row r="2185" spans="1:54" x14ac:dyDescent="0.2">
      <c r="A2185" s="5"/>
      <c r="Y2185" s="5"/>
      <c r="AJ2185"/>
      <c r="AV2185"/>
      <c r="BB2185" s="5"/>
    </row>
    <row r="2186" spans="1:54" x14ac:dyDescent="0.2">
      <c r="A2186" s="5"/>
      <c r="Y2186" s="5"/>
      <c r="AJ2186"/>
      <c r="AV2186"/>
      <c r="BB2186" s="5"/>
    </row>
    <row r="2187" spans="1:54" x14ac:dyDescent="0.2">
      <c r="A2187" s="5"/>
      <c r="Y2187" s="5"/>
      <c r="AJ2187"/>
      <c r="AV2187"/>
      <c r="BB2187" s="5"/>
    </row>
    <row r="2188" spans="1:54" x14ac:dyDescent="0.2">
      <c r="A2188" s="5"/>
      <c r="Y2188" s="5"/>
      <c r="AJ2188"/>
      <c r="AV2188"/>
      <c r="BB2188" s="5"/>
    </row>
    <row r="2189" spans="1:54" x14ac:dyDescent="0.2">
      <c r="A2189" s="5"/>
      <c r="Y2189" s="5"/>
      <c r="AJ2189"/>
      <c r="AV2189"/>
      <c r="BB2189" s="5"/>
    </row>
    <row r="2190" spans="1:54" x14ac:dyDescent="0.2">
      <c r="A2190" s="5"/>
      <c r="Y2190" s="5"/>
      <c r="AJ2190"/>
      <c r="AV2190"/>
      <c r="BB2190" s="5"/>
    </row>
    <row r="2191" spans="1:54" x14ac:dyDescent="0.2">
      <c r="A2191" s="5"/>
      <c r="Y2191" s="5"/>
      <c r="AJ2191"/>
      <c r="AV2191"/>
      <c r="BB2191" s="5"/>
    </row>
    <row r="2192" spans="1:54" x14ac:dyDescent="0.2">
      <c r="A2192" s="5"/>
      <c r="Y2192" s="5"/>
      <c r="AJ2192"/>
      <c r="AV2192"/>
      <c r="BB2192" s="5"/>
    </row>
    <row r="2193" spans="1:54" x14ac:dyDescent="0.2">
      <c r="A2193" s="5"/>
      <c r="Y2193" s="5"/>
      <c r="AJ2193"/>
      <c r="AV2193"/>
      <c r="BB2193" s="5"/>
    </row>
    <row r="2194" spans="1:54" x14ac:dyDescent="0.2">
      <c r="A2194" s="5"/>
      <c r="Y2194" s="5"/>
      <c r="AJ2194"/>
      <c r="AV2194"/>
      <c r="BB2194" s="5"/>
    </row>
    <row r="2195" spans="1:54" x14ac:dyDescent="0.2">
      <c r="A2195" s="5"/>
      <c r="Y2195" s="5"/>
      <c r="AJ2195"/>
      <c r="AV2195"/>
      <c r="BB2195" s="5"/>
    </row>
    <row r="2196" spans="1:54" x14ac:dyDescent="0.2">
      <c r="A2196" s="5"/>
      <c r="Y2196" s="5"/>
      <c r="AJ2196"/>
      <c r="AV2196"/>
      <c r="BB2196" s="5"/>
    </row>
    <row r="2197" spans="1:54" x14ac:dyDescent="0.2">
      <c r="A2197" s="5"/>
      <c r="Y2197" s="5"/>
      <c r="AJ2197"/>
      <c r="AV2197"/>
      <c r="BB2197" s="5"/>
    </row>
    <row r="2198" spans="1:54" x14ac:dyDescent="0.2">
      <c r="A2198" s="5"/>
      <c r="Y2198" s="5"/>
      <c r="AJ2198"/>
      <c r="AV2198"/>
      <c r="BB2198" s="5"/>
    </row>
    <row r="2199" spans="1:54" x14ac:dyDescent="0.2">
      <c r="A2199" s="5"/>
      <c r="Y2199" s="5"/>
      <c r="AJ2199"/>
      <c r="AV2199"/>
      <c r="BB2199" s="5"/>
    </row>
    <row r="2200" spans="1:54" x14ac:dyDescent="0.2">
      <c r="A2200" s="5"/>
      <c r="Y2200" s="5"/>
      <c r="AJ2200"/>
      <c r="AV2200"/>
      <c r="BB2200" s="5"/>
    </row>
    <row r="2201" spans="1:54" x14ac:dyDescent="0.2">
      <c r="A2201" s="5"/>
      <c r="Y2201" s="5"/>
      <c r="AJ2201"/>
      <c r="AV2201"/>
      <c r="BB2201" s="5"/>
    </row>
    <row r="2202" spans="1:54" x14ac:dyDescent="0.2">
      <c r="A2202" s="5"/>
      <c r="Y2202" s="5"/>
      <c r="AJ2202"/>
      <c r="AV2202"/>
      <c r="BB2202" s="5"/>
    </row>
    <row r="2203" spans="1:54" x14ac:dyDescent="0.2">
      <c r="A2203" s="5"/>
      <c r="Y2203" s="5"/>
      <c r="AJ2203"/>
      <c r="AV2203"/>
      <c r="BB2203" s="5"/>
    </row>
    <row r="2204" spans="1:54" x14ac:dyDescent="0.2">
      <c r="A2204" s="5"/>
      <c r="Y2204" s="5"/>
      <c r="AJ2204"/>
      <c r="AV2204"/>
      <c r="BB2204" s="5"/>
    </row>
    <row r="2205" spans="1:54" x14ac:dyDescent="0.2">
      <c r="A2205" s="5"/>
      <c r="Y2205" s="5"/>
      <c r="AJ2205"/>
      <c r="AV2205"/>
      <c r="BB2205" s="5"/>
    </row>
    <row r="2206" spans="1:54" x14ac:dyDescent="0.2">
      <c r="A2206" s="5"/>
      <c r="Y2206" s="5"/>
      <c r="AJ2206"/>
      <c r="AV2206"/>
      <c r="BB2206" s="5"/>
    </row>
    <row r="2207" spans="1:54" x14ac:dyDescent="0.2">
      <c r="A2207" s="5"/>
      <c r="Y2207" s="5"/>
      <c r="AJ2207"/>
      <c r="AV2207"/>
      <c r="BB2207" s="5"/>
    </row>
    <row r="2208" spans="1:54" x14ac:dyDescent="0.2">
      <c r="A2208" s="5"/>
      <c r="Y2208" s="5"/>
      <c r="AJ2208"/>
      <c r="AV2208"/>
      <c r="BB2208" s="5"/>
    </row>
    <row r="2209" spans="1:54" x14ac:dyDescent="0.2">
      <c r="A2209" s="5"/>
      <c r="Y2209" s="5"/>
      <c r="AJ2209"/>
      <c r="AV2209"/>
      <c r="BB2209" s="5"/>
    </row>
    <row r="2210" spans="1:54" x14ac:dyDescent="0.2">
      <c r="A2210" s="5"/>
      <c r="Y2210" s="5"/>
      <c r="AJ2210"/>
      <c r="AV2210"/>
      <c r="BB2210" s="5"/>
    </row>
    <row r="2211" spans="1:54" x14ac:dyDescent="0.2">
      <c r="A2211" s="5"/>
      <c r="Y2211" s="5"/>
      <c r="AJ2211"/>
      <c r="AV2211"/>
      <c r="BB2211" s="5"/>
    </row>
    <row r="2212" spans="1:54" x14ac:dyDescent="0.2">
      <c r="A2212" s="5"/>
      <c r="Y2212" s="5"/>
      <c r="AJ2212"/>
      <c r="AV2212"/>
      <c r="BB2212" s="5"/>
    </row>
    <row r="2213" spans="1:54" x14ac:dyDescent="0.2">
      <c r="A2213" s="5"/>
      <c r="Y2213" s="5"/>
      <c r="AJ2213"/>
      <c r="AV2213"/>
      <c r="BB2213" s="5"/>
    </row>
    <row r="2214" spans="1:54" x14ac:dyDescent="0.2">
      <c r="A2214" s="5"/>
      <c r="Y2214" s="5"/>
      <c r="AJ2214"/>
      <c r="AV2214"/>
      <c r="BB2214" s="5"/>
    </row>
    <row r="2215" spans="1:54" x14ac:dyDescent="0.2">
      <c r="A2215" s="5"/>
      <c r="Y2215" s="5"/>
      <c r="AJ2215"/>
      <c r="AV2215"/>
      <c r="BB2215" s="5"/>
    </row>
    <row r="2216" spans="1:54" x14ac:dyDescent="0.2">
      <c r="A2216" s="5"/>
      <c r="Y2216" s="5"/>
      <c r="AJ2216"/>
      <c r="AV2216"/>
      <c r="BB2216" s="5"/>
    </row>
    <row r="2217" spans="1:54" x14ac:dyDescent="0.2">
      <c r="A2217" s="5"/>
      <c r="Y2217" s="5"/>
      <c r="AJ2217"/>
      <c r="AV2217"/>
      <c r="BB2217" s="5"/>
    </row>
    <row r="2218" spans="1:54" x14ac:dyDescent="0.2">
      <c r="A2218" s="5"/>
      <c r="Y2218" s="5"/>
      <c r="AJ2218"/>
      <c r="AV2218"/>
      <c r="BB2218" s="5"/>
    </row>
    <row r="2219" spans="1:54" x14ac:dyDescent="0.2">
      <c r="A2219" s="5"/>
      <c r="Y2219" s="5"/>
      <c r="AJ2219"/>
      <c r="AV2219"/>
      <c r="BB2219" s="5"/>
    </row>
    <row r="2220" spans="1:54" x14ac:dyDescent="0.2">
      <c r="A2220" s="5"/>
      <c r="Y2220" s="5"/>
      <c r="AJ2220"/>
      <c r="AV2220"/>
      <c r="BB2220" s="5"/>
    </row>
    <row r="2221" spans="1:54" x14ac:dyDescent="0.2">
      <c r="A2221" s="5"/>
      <c r="Y2221" s="5"/>
      <c r="AJ2221"/>
      <c r="AV2221"/>
      <c r="BB2221" s="5"/>
    </row>
    <row r="2222" spans="1:54" x14ac:dyDescent="0.2">
      <c r="A2222" s="5"/>
      <c r="Y2222" s="5"/>
      <c r="AJ2222"/>
      <c r="AV2222"/>
      <c r="BB2222" s="5"/>
    </row>
    <row r="2223" spans="1:54" x14ac:dyDescent="0.2">
      <c r="A2223" s="5"/>
      <c r="Y2223" s="5"/>
      <c r="AJ2223"/>
      <c r="AV2223"/>
      <c r="BB2223" s="5"/>
    </row>
    <row r="2224" spans="1:54" x14ac:dyDescent="0.2">
      <c r="A2224" s="5"/>
      <c r="Y2224" s="5"/>
      <c r="AJ2224"/>
      <c r="AV2224"/>
      <c r="BB2224" s="5"/>
    </row>
    <row r="2225" spans="1:54" x14ac:dyDescent="0.2">
      <c r="A2225" s="5"/>
      <c r="Y2225" s="5"/>
      <c r="AJ2225"/>
      <c r="AV2225"/>
      <c r="BB2225" s="5"/>
    </row>
    <row r="2226" spans="1:54" x14ac:dyDescent="0.2">
      <c r="A2226" s="5"/>
      <c r="Y2226" s="5"/>
      <c r="AJ2226"/>
      <c r="AV2226"/>
      <c r="BB2226" s="5"/>
    </row>
    <row r="2227" spans="1:54" x14ac:dyDescent="0.2">
      <c r="A2227" s="5"/>
      <c r="Y2227" s="5"/>
      <c r="AJ2227"/>
      <c r="AV2227"/>
      <c r="BB2227" s="5"/>
    </row>
    <row r="2228" spans="1:54" x14ac:dyDescent="0.2">
      <c r="A2228" s="5"/>
      <c r="Y2228" s="5"/>
      <c r="AJ2228"/>
      <c r="AV2228"/>
      <c r="BB2228" s="5"/>
    </row>
    <row r="2229" spans="1:54" x14ac:dyDescent="0.2">
      <c r="A2229" s="5"/>
      <c r="Y2229" s="5"/>
      <c r="AJ2229"/>
      <c r="AV2229"/>
      <c r="BB2229" s="5"/>
    </row>
    <row r="2230" spans="1:54" x14ac:dyDescent="0.2">
      <c r="A2230" s="5"/>
      <c r="Y2230" s="5"/>
      <c r="AJ2230"/>
      <c r="AV2230"/>
      <c r="BB2230" s="5"/>
    </row>
    <row r="2231" spans="1:54" x14ac:dyDescent="0.2">
      <c r="A2231" s="5"/>
      <c r="Y2231" s="5"/>
      <c r="AJ2231"/>
      <c r="AV2231"/>
      <c r="BB2231" s="5"/>
    </row>
    <row r="2232" spans="1:54" x14ac:dyDescent="0.2">
      <c r="A2232" s="5"/>
      <c r="Y2232" s="5"/>
      <c r="AJ2232"/>
      <c r="AV2232"/>
      <c r="BB2232" s="5"/>
    </row>
    <row r="2233" spans="1:54" x14ac:dyDescent="0.2">
      <c r="A2233" s="5"/>
      <c r="Y2233" s="5"/>
      <c r="AJ2233"/>
      <c r="AV2233"/>
      <c r="BB2233" s="5"/>
    </row>
    <row r="2234" spans="1:54" x14ac:dyDescent="0.2">
      <c r="A2234" s="5"/>
      <c r="Y2234" s="5"/>
      <c r="AJ2234"/>
      <c r="AV2234"/>
      <c r="BB2234" s="5"/>
    </row>
    <row r="2235" spans="1:54" x14ac:dyDescent="0.2">
      <c r="A2235" s="5"/>
      <c r="Y2235" s="5"/>
      <c r="AJ2235"/>
      <c r="AV2235"/>
      <c r="BB2235" s="5"/>
    </row>
    <row r="2236" spans="1:54" x14ac:dyDescent="0.2">
      <c r="A2236" s="5"/>
      <c r="Y2236" s="5"/>
      <c r="AJ2236"/>
      <c r="AV2236"/>
      <c r="BB2236" s="5"/>
    </row>
    <row r="2237" spans="1:54" x14ac:dyDescent="0.2">
      <c r="A2237" s="5"/>
      <c r="Y2237" s="5"/>
      <c r="AJ2237"/>
      <c r="AV2237"/>
      <c r="BB2237" s="5"/>
    </row>
    <row r="2238" spans="1:54" x14ac:dyDescent="0.2">
      <c r="A2238" s="5"/>
      <c r="Y2238" s="5"/>
      <c r="AJ2238"/>
      <c r="AV2238"/>
      <c r="BB2238" s="5"/>
    </row>
    <row r="2239" spans="1:54" x14ac:dyDescent="0.2">
      <c r="A2239" s="5"/>
      <c r="Y2239" s="5"/>
      <c r="AJ2239"/>
      <c r="AV2239"/>
      <c r="BB2239" s="5"/>
    </row>
    <row r="2240" spans="1:54" x14ac:dyDescent="0.2">
      <c r="A2240" s="5"/>
      <c r="Y2240" s="5"/>
      <c r="AJ2240"/>
      <c r="AV2240"/>
      <c r="BB2240" s="5"/>
    </row>
    <row r="2241" spans="1:54" x14ac:dyDescent="0.2">
      <c r="A2241" s="5"/>
      <c r="Y2241" s="5"/>
      <c r="AJ2241"/>
      <c r="AV2241"/>
      <c r="BB2241" s="5"/>
    </row>
    <row r="2242" spans="1:54" x14ac:dyDescent="0.2">
      <c r="A2242" s="5"/>
      <c r="Y2242" s="5"/>
      <c r="AJ2242"/>
      <c r="AV2242"/>
      <c r="BB2242" s="5"/>
    </row>
    <row r="2243" spans="1:54" x14ac:dyDescent="0.2">
      <c r="A2243" s="5"/>
      <c r="Y2243" s="5"/>
      <c r="AJ2243"/>
      <c r="AV2243"/>
      <c r="BB2243" s="5"/>
    </row>
    <row r="2244" spans="1:54" x14ac:dyDescent="0.2">
      <c r="A2244" s="5"/>
      <c r="Y2244" s="5"/>
      <c r="AJ2244"/>
      <c r="AV2244"/>
      <c r="BB2244" s="5"/>
    </row>
    <row r="2245" spans="1:54" x14ac:dyDescent="0.2">
      <c r="A2245" s="5"/>
      <c r="Y2245" s="5"/>
      <c r="AJ2245"/>
      <c r="AV2245"/>
      <c r="BB2245" s="5"/>
    </row>
    <row r="2246" spans="1:54" x14ac:dyDescent="0.2">
      <c r="A2246" s="5"/>
      <c r="Y2246" s="5"/>
      <c r="AJ2246"/>
      <c r="AV2246"/>
      <c r="BB2246" s="5"/>
    </row>
    <row r="2247" spans="1:54" x14ac:dyDescent="0.2">
      <c r="A2247" s="5"/>
      <c r="Y2247" s="5"/>
      <c r="AJ2247"/>
      <c r="AV2247"/>
      <c r="BB2247" s="5"/>
    </row>
    <row r="2248" spans="1:54" x14ac:dyDescent="0.2">
      <c r="A2248" s="5"/>
      <c r="Y2248" s="5"/>
      <c r="AJ2248"/>
      <c r="AV2248"/>
      <c r="BB2248" s="5"/>
    </row>
    <row r="2249" spans="1:54" x14ac:dyDescent="0.2">
      <c r="A2249" s="5"/>
      <c r="Y2249" s="5"/>
      <c r="AJ2249"/>
      <c r="AV2249"/>
      <c r="BB2249" s="5"/>
    </row>
    <row r="2250" spans="1:54" x14ac:dyDescent="0.2">
      <c r="A2250" s="5"/>
      <c r="Y2250" s="5"/>
      <c r="AJ2250"/>
      <c r="AV2250"/>
      <c r="BB2250" s="5"/>
    </row>
    <row r="2251" spans="1:54" x14ac:dyDescent="0.2">
      <c r="A2251" s="5"/>
      <c r="Y2251" s="5"/>
      <c r="AJ2251"/>
      <c r="AV2251"/>
      <c r="BB2251" s="5"/>
    </row>
    <row r="2252" spans="1:54" x14ac:dyDescent="0.2">
      <c r="A2252" s="5"/>
      <c r="Y2252" s="5"/>
      <c r="AJ2252"/>
      <c r="AV2252"/>
      <c r="BB2252" s="5"/>
    </row>
    <row r="2253" spans="1:54" x14ac:dyDescent="0.2">
      <c r="A2253" s="5"/>
      <c r="Y2253" s="5"/>
      <c r="AJ2253"/>
      <c r="AV2253"/>
      <c r="BB2253" s="5"/>
    </row>
    <row r="2254" spans="1:54" x14ac:dyDescent="0.2">
      <c r="A2254" s="5"/>
      <c r="Y2254" s="5"/>
      <c r="AJ2254"/>
      <c r="AV2254"/>
      <c r="BB2254" s="5"/>
    </row>
    <row r="2255" spans="1:54" x14ac:dyDescent="0.2">
      <c r="A2255" s="5"/>
      <c r="Y2255" s="5"/>
      <c r="AJ2255"/>
      <c r="AV2255"/>
      <c r="BB2255" s="5"/>
    </row>
    <row r="2256" spans="1:54" x14ac:dyDescent="0.2">
      <c r="A2256" s="5"/>
      <c r="Y2256" s="5"/>
      <c r="AJ2256"/>
      <c r="AV2256"/>
      <c r="BB2256" s="5"/>
    </row>
    <row r="2257" spans="1:54" x14ac:dyDescent="0.2">
      <c r="A2257" s="5"/>
      <c r="Y2257" s="5"/>
      <c r="AJ2257"/>
      <c r="AV2257"/>
      <c r="BB2257" s="5"/>
    </row>
    <row r="2258" spans="1:54" x14ac:dyDescent="0.2">
      <c r="A2258" s="5"/>
      <c r="Y2258" s="5"/>
      <c r="AJ2258"/>
      <c r="AV2258"/>
      <c r="BB2258" s="5"/>
    </row>
    <row r="2259" spans="1:54" x14ac:dyDescent="0.2">
      <c r="A2259" s="5"/>
      <c r="Y2259" s="5"/>
      <c r="AJ2259"/>
      <c r="AV2259"/>
      <c r="BB2259" s="5"/>
    </row>
    <row r="2260" spans="1:54" x14ac:dyDescent="0.2">
      <c r="A2260" s="5"/>
      <c r="Y2260" s="5"/>
      <c r="AJ2260"/>
      <c r="AV2260"/>
      <c r="BB2260" s="5"/>
    </row>
    <row r="2261" spans="1:54" x14ac:dyDescent="0.2">
      <c r="A2261" s="5"/>
      <c r="Y2261" s="5"/>
      <c r="AJ2261"/>
      <c r="AV2261"/>
      <c r="BB2261" s="5"/>
    </row>
    <row r="2262" spans="1:54" x14ac:dyDescent="0.2">
      <c r="A2262" s="5"/>
      <c r="Y2262" s="5"/>
      <c r="AJ2262"/>
      <c r="AV2262"/>
      <c r="BB2262" s="5"/>
    </row>
    <row r="2263" spans="1:54" x14ac:dyDescent="0.2">
      <c r="A2263" s="5"/>
      <c r="Y2263" s="5"/>
      <c r="AJ2263"/>
      <c r="AV2263"/>
      <c r="BB2263" s="5"/>
    </row>
    <row r="2264" spans="1:54" x14ac:dyDescent="0.2">
      <c r="A2264" s="5"/>
      <c r="Y2264" s="5"/>
      <c r="AJ2264"/>
      <c r="AV2264"/>
      <c r="BB2264" s="5"/>
    </row>
    <row r="2265" spans="1:54" x14ac:dyDescent="0.2">
      <c r="A2265" s="5"/>
      <c r="Y2265" s="5"/>
      <c r="AJ2265"/>
      <c r="AV2265"/>
      <c r="BB2265" s="5"/>
    </row>
    <row r="2266" spans="1:54" x14ac:dyDescent="0.2">
      <c r="A2266" s="5"/>
      <c r="Y2266" s="5"/>
      <c r="AJ2266"/>
      <c r="AV2266"/>
      <c r="BB2266" s="5"/>
    </row>
    <row r="2267" spans="1:54" x14ac:dyDescent="0.2">
      <c r="A2267" s="5"/>
      <c r="Y2267" s="5"/>
      <c r="AJ2267"/>
      <c r="AV2267"/>
      <c r="BB2267" s="5"/>
    </row>
    <row r="2268" spans="1:54" x14ac:dyDescent="0.2">
      <c r="A2268" s="5"/>
      <c r="Y2268" s="5"/>
      <c r="AJ2268"/>
      <c r="AV2268"/>
      <c r="BB2268" s="5"/>
    </row>
    <row r="2269" spans="1:54" x14ac:dyDescent="0.2">
      <c r="A2269" s="5"/>
      <c r="Y2269" s="5"/>
      <c r="AJ2269"/>
      <c r="AV2269"/>
      <c r="BB2269" s="5"/>
    </row>
    <row r="2270" spans="1:54" x14ac:dyDescent="0.2">
      <c r="A2270" s="5"/>
      <c r="Y2270" s="5"/>
      <c r="AJ2270"/>
      <c r="AV2270"/>
      <c r="BB2270" s="5"/>
    </row>
    <row r="2271" spans="1:54" x14ac:dyDescent="0.2">
      <c r="A2271" s="5"/>
      <c r="Y2271" s="5"/>
      <c r="AJ2271"/>
      <c r="AV2271"/>
      <c r="BB2271" s="5"/>
    </row>
    <row r="2272" spans="1:54" x14ac:dyDescent="0.2">
      <c r="A2272" s="5"/>
      <c r="Y2272" s="5"/>
      <c r="AJ2272"/>
      <c r="AV2272"/>
      <c r="BB2272" s="5"/>
    </row>
    <row r="2273" spans="1:54" x14ac:dyDescent="0.2">
      <c r="A2273" s="5"/>
      <c r="Y2273" s="5"/>
      <c r="AJ2273"/>
      <c r="AV2273"/>
      <c r="BB2273" s="5"/>
    </row>
    <row r="2274" spans="1:54" x14ac:dyDescent="0.2">
      <c r="A2274" s="5"/>
      <c r="Y2274" s="5"/>
      <c r="AJ2274"/>
      <c r="AV2274"/>
      <c r="BB2274" s="5"/>
    </row>
    <row r="2275" spans="1:54" x14ac:dyDescent="0.2">
      <c r="A2275" s="5"/>
      <c r="Y2275" s="5"/>
      <c r="AJ2275"/>
      <c r="AV2275"/>
      <c r="BB2275" s="5"/>
    </row>
    <row r="2276" spans="1:54" x14ac:dyDescent="0.2">
      <c r="A2276" s="5"/>
      <c r="Y2276" s="5"/>
      <c r="AJ2276"/>
      <c r="AV2276"/>
      <c r="BB2276" s="5"/>
    </row>
    <row r="2277" spans="1:54" x14ac:dyDescent="0.2">
      <c r="A2277" s="5"/>
      <c r="Y2277" s="5"/>
      <c r="AJ2277"/>
      <c r="AV2277"/>
      <c r="BB2277" s="5"/>
    </row>
    <row r="2278" spans="1:54" x14ac:dyDescent="0.2">
      <c r="A2278" s="5"/>
      <c r="Y2278" s="5"/>
      <c r="AJ2278"/>
      <c r="AV2278"/>
      <c r="BB2278" s="5"/>
    </row>
    <row r="2279" spans="1:54" x14ac:dyDescent="0.2">
      <c r="A2279" s="5"/>
      <c r="Y2279" s="5"/>
      <c r="AJ2279"/>
      <c r="AV2279"/>
      <c r="BB2279" s="5"/>
    </row>
    <row r="2280" spans="1:54" x14ac:dyDescent="0.2">
      <c r="A2280" s="5"/>
      <c r="Y2280" s="5"/>
      <c r="AJ2280"/>
      <c r="AV2280"/>
      <c r="BB2280" s="5"/>
    </row>
    <row r="2281" spans="1:54" x14ac:dyDescent="0.2">
      <c r="A2281" s="5"/>
      <c r="Y2281" s="5"/>
      <c r="AJ2281"/>
      <c r="AV2281"/>
      <c r="BB2281" s="5"/>
    </row>
    <row r="2282" spans="1:54" x14ac:dyDescent="0.2">
      <c r="A2282" s="5"/>
      <c r="Y2282" s="5"/>
      <c r="AJ2282"/>
      <c r="AV2282"/>
      <c r="BB2282" s="5"/>
    </row>
    <row r="2283" spans="1:54" x14ac:dyDescent="0.2">
      <c r="A2283" s="5"/>
      <c r="Y2283" s="5"/>
      <c r="AJ2283"/>
      <c r="AV2283"/>
      <c r="BB2283" s="5"/>
    </row>
    <row r="2284" spans="1:54" x14ac:dyDescent="0.2">
      <c r="A2284" s="5"/>
      <c r="Y2284" s="5"/>
      <c r="AJ2284"/>
      <c r="AV2284"/>
      <c r="BB2284" s="5"/>
    </row>
    <row r="2285" spans="1:54" x14ac:dyDescent="0.2">
      <c r="A2285" s="5"/>
      <c r="Y2285" s="5"/>
      <c r="AJ2285"/>
      <c r="AV2285"/>
      <c r="BB2285" s="5"/>
    </row>
    <row r="2286" spans="1:54" x14ac:dyDescent="0.2">
      <c r="A2286" s="5"/>
      <c r="Y2286" s="5"/>
      <c r="AJ2286"/>
      <c r="AV2286"/>
      <c r="BB2286" s="5"/>
    </row>
    <row r="2287" spans="1:54" x14ac:dyDescent="0.2">
      <c r="A2287" s="5"/>
      <c r="Y2287" s="5"/>
      <c r="AJ2287"/>
      <c r="AV2287"/>
      <c r="BB2287" s="5"/>
    </row>
    <row r="2288" spans="1:54" x14ac:dyDescent="0.2">
      <c r="A2288" s="5"/>
      <c r="Y2288" s="5"/>
      <c r="AJ2288"/>
      <c r="AV2288"/>
      <c r="BB2288" s="5"/>
    </row>
    <row r="2289" spans="1:54" x14ac:dyDescent="0.2">
      <c r="A2289" s="5"/>
      <c r="Y2289" s="5"/>
      <c r="AJ2289"/>
      <c r="AV2289"/>
      <c r="BB2289" s="5"/>
    </row>
    <row r="2290" spans="1:54" x14ac:dyDescent="0.2">
      <c r="A2290" s="5"/>
      <c r="Y2290" s="5"/>
      <c r="AJ2290"/>
      <c r="AV2290"/>
      <c r="BB2290" s="5"/>
    </row>
    <row r="2291" spans="1:54" x14ac:dyDescent="0.2">
      <c r="A2291" s="5"/>
      <c r="Y2291" s="5"/>
      <c r="AJ2291"/>
      <c r="AV2291"/>
      <c r="BB2291" s="5"/>
    </row>
    <row r="2292" spans="1:54" x14ac:dyDescent="0.2">
      <c r="A2292" s="5"/>
      <c r="Y2292" s="5"/>
      <c r="AJ2292"/>
      <c r="AV2292"/>
      <c r="BB2292" s="5"/>
    </row>
    <row r="2293" spans="1:54" x14ac:dyDescent="0.2">
      <c r="A2293" s="5"/>
      <c r="Y2293" s="5"/>
      <c r="AJ2293"/>
      <c r="AV2293"/>
      <c r="BB2293" s="5"/>
    </row>
    <row r="2294" spans="1:54" x14ac:dyDescent="0.2">
      <c r="A2294" s="5"/>
      <c r="Y2294" s="5"/>
      <c r="AJ2294"/>
      <c r="AV2294"/>
      <c r="BB2294" s="5"/>
    </row>
    <row r="2295" spans="1:54" x14ac:dyDescent="0.2">
      <c r="A2295" s="5"/>
      <c r="Y2295" s="5"/>
      <c r="AJ2295"/>
      <c r="AV2295"/>
      <c r="BB2295" s="5"/>
    </row>
    <row r="2296" spans="1:54" x14ac:dyDescent="0.2">
      <c r="A2296" s="5"/>
      <c r="Y2296" s="5"/>
      <c r="AJ2296"/>
      <c r="AV2296"/>
      <c r="BB2296" s="5"/>
    </row>
    <row r="2297" spans="1:54" x14ac:dyDescent="0.2">
      <c r="A2297" s="5"/>
      <c r="Y2297" s="5"/>
      <c r="AJ2297"/>
      <c r="AV2297"/>
      <c r="BB2297" s="5"/>
    </row>
    <row r="2298" spans="1:54" x14ac:dyDescent="0.2">
      <c r="A2298" s="5"/>
      <c r="Y2298" s="5"/>
      <c r="AJ2298"/>
      <c r="AV2298"/>
      <c r="BB2298" s="5"/>
    </row>
    <row r="2299" spans="1:54" x14ac:dyDescent="0.2">
      <c r="A2299" s="5"/>
      <c r="Y2299" s="5"/>
      <c r="AJ2299"/>
      <c r="AV2299"/>
      <c r="BB2299" s="5"/>
    </row>
    <row r="2300" spans="1:54" x14ac:dyDescent="0.2">
      <c r="A2300" s="5"/>
      <c r="Y2300" s="5"/>
      <c r="AJ2300"/>
      <c r="AV2300"/>
      <c r="BB2300" s="5"/>
    </row>
    <row r="2301" spans="1:54" x14ac:dyDescent="0.2">
      <c r="A2301" s="5"/>
      <c r="Y2301" s="5"/>
      <c r="AJ2301"/>
      <c r="AV2301"/>
      <c r="BB2301" s="5"/>
    </row>
    <row r="2302" spans="1:54" x14ac:dyDescent="0.2">
      <c r="A2302" s="5"/>
      <c r="Y2302" s="5"/>
      <c r="AJ2302"/>
      <c r="AV2302"/>
      <c r="BB2302" s="5"/>
    </row>
    <row r="2303" spans="1:54" x14ac:dyDescent="0.2">
      <c r="A2303" s="5"/>
      <c r="Y2303" s="5"/>
      <c r="AJ2303"/>
      <c r="AV2303"/>
      <c r="BB2303" s="5"/>
    </row>
    <row r="2304" spans="1:54" x14ac:dyDescent="0.2">
      <c r="A2304" s="5"/>
      <c r="Y2304" s="5"/>
      <c r="AJ2304"/>
      <c r="AV2304"/>
      <c r="BB2304" s="5"/>
    </row>
    <row r="2305" spans="1:54" x14ac:dyDescent="0.2">
      <c r="A2305" s="5"/>
      <c r="Y2305" s="5"/>
      <c r="AJ2305"/>
      <c r="AV2305"/>
      <c r="BB2305" s="5"/>
    </row>
    <row r="2306" spans="1:54" x14ac:dyDescent="0.2">
      <c r="A2306" s="5"/>
      <c r="Y2306" s="5"/>
      <c r="AJ2306"/>
      <c r="AV2306"/>
      <c r="BB2306" s="5"/>
    </row>
    <row r="2307" spans="1:54" x14ac:dyDescent="0.2">
      <c r="A2307" s="5"/>
      <c r="Y2307" s="5"/>
      <c r="AJ2307"/>
      <c r="AV2307"/>
      <c r="BB2307" s="5"/>
    </row>
    <row r="2308" spans="1:54" x14ac:dyDescent="0.2">
      <c r="A2308" s="5"/>
      <c r="Y2308" s="5"/>
      <c r="AJ2308"/>
      <c r="AV2308"/>
      <c r="BB2308" s="5"/>
    </row>
    <row r="2309" spans="1:54" x14ac:dyDescent="0.2">
      <c r="A2309" s="5"/>
      <c r="Y2309" s="5"/>
      <c r="AJ2309"/>
      <c r="AV2309"/>
      <c r="BB2309" s="5"/>
    </row>
    <row r="2310" spans="1:54" x14ac:dyDescent="0.2">
      <c r="A2310" s="5"/>
      <c r="Y2310" s="5"/>
      <c r="AJ2310"/>
      <c r="AV2310"/>
      <c r="BB2310" s="5"/>
    </row>
    <row r="2311" spans="1:54" x14ac:dyDescent="0.2">
      <c r="A2311" s="5"/>
      <c r="Y2311" s="5"/>
      <c r="AJ2311"/>
      <c r="AV2311"/>
      <c r="BB2311" s="5"/>
    </row>
    <row r="2312" spans="1:54" x14ac:dyDescent="0.2">
      <c r="A2312" s="5"/>
      <c r="Y2312" s="5"/>
      <c r="AJ2312"/>
      <c r="AV2312"/>
      <c r="BB2312" s="5"/>
    </row>
    <row r="2313" spans="1:54" x14ac:dyDescent="0.2">
      <c r="A2313" s="5"/>
      <c r="Y2313" s="5"/>
      <c r="AJ2313"/>
      <c r="AV2313"/>
      <c r="BB2313" s="5"/>
    </row>
    <row r="2314" spans="1:54" x14ac:dyDescent="0.2">
      <c r="A2314" s="5"/>
      <c r="Y2314" s="5"/>
      <c r="AJ2314"/>
      <c r="AV2314"/>
      <c r="BB2314" s="5"/>
    </row>
    <row r="2315" spans="1:54" x14ac:dyDescent="0.2">
      <c r="A2315" s="5"/>
      <c r="Y2315" s="5"/>
      <c r="AJ2315"/>
      <c r="AV2315"/>
      <c r="BB2315" s="5"/>
    </row>
    <row r="2316" spans="1:54" x14ac:dyDescent="0.2">
      <c r="A2316" s="5"/>
      <c r="Y2316" s="5"/>
      <c r="AJ2316"/>
      <c r="AV2316"/>
      <c r="BB2316" s="5"/>
    </row>
    <row r="2317" spans="1:54" x14ac:dyDescent="0.2">
      <c r="A2317" s="5"/>
      <c r="Y2317" s="5"/>
      <c r="AJ2317"/>
      <c r="AV2317"/>
      <c r="BB2317" s="5"/>
    </row>
    <row r="2318" spans="1:54" x14ac:dyDescent="0.2">
      <c r="A2318" s="5"/>
      <c r="Y2318" s="5"/>
      <c r="AJ2318"/>
      <c r="AV2318"/>
      <c r="BB2318" s="5"/>
    </row>
    <row r="2319" spans="1:54" x14ac:dyDescent="0.2">
      <c r="A2319" s="5"/>
      <c r="Y2319" s="5"/>
      <c r="AJ2319"/>
      <c r="AV2319"/>
      <c r="BB2319" s="5"/>
    </row>
    <row r="2320" spans="1:54" x14ac:dyDescent="0.2">
      <c r="A2320" s="5"/>
      <c r="Y2320" s="5"/>
      <c r="AJ2320"/>
      <c r="AV2320"/>
      <c r="BB2320" s="5"/>
    </row>
    <row r="2321" spans="1:54" x14ac:dyDescent="0.2">
      <c r="A2321" s="5"/>
      <c r="Y2321" s="5"/>
      <c r="AJ2321"/>
      <c r="AV2321"/>
      <c r="BB2321" s="5"/>
    </row>
    <row r="2322" spans="1:54" x14ac:dyDescent="0.2">
      <c r="A2322" s="5"/>
      <c r="Y2322" s="5"/>
      <c r="AJ2322"/>
      <c r="AV2322"/>
      <c r="BB2322" s="5"/>
    </row>
    <row r="2323" spans="1:54" x14ac:dyDescent="0.2">
      <c r="A2323" s="5"/>
      <c r="Y2323" s="5"/>
      <c r="AJ2323"/>
      <c r="AV2323"/>
      <c r="BB2323" s="5"/>
    </row>
    <row r="2324" spans="1:54" x14ac:dyDescent="0.2">
      <c r="A2324" s="5"/>
      <c r="Y2324" s="5"/>
      <c r="AJ2324"/>
      <c r="AV2324"/>
      <c r="BB2324" s="5"/>
    </row>
    <row r="2325" spans="1:54" x14ac:dyDescent="0.2">
      <c r="A2325" s="5"/>
      <c r="Y2325" s="5"/>
      <c r="AJ2325"/>
      <c r="AV2325"/>
      <c r="BB2325" s="5"/>
    </row>
    <row r="2326" spans="1:54" x14ac:dyDescent="0.2">
      <c r="A2326" s="5"/>
      <c r="Y2326" s="5"/>
      <c r="AJ2326"/>
      <c r="AV2326"/>
      <c r="BB2326" s="5"/>
    </row>
    <row r="2327" spans="1:54" x14ac:dyDescent="0.2">
      <c r="A2327" s="5"/>
      <c r="Y2327" s="5"/>
      <c r="AJ2327"/>
      <c r="AV2327"/>
      <c r="BB2327" s="5"/>
    </row>
    <row r="2328" spans="1:54" x14ac:dyDescent="0.2">
      <c r="A2328" s="5"/>
      <c r="Y2328" s="5"/>
      <c r="AJ2328"/>
      <c r="AV2328"/>
      <c r="BB2328" s="5"/>
    </row>
    <row r="2329" spans="1:54" x14ac:dyDescent="0.2">
      <c r="A2329" s="5"/>
      <c r="Y2329" s="5"/>
      <c r="AJ2329"/>
      <c r="AV2329"/>
      <c r="BB2329" s="5"/>
    </row>
    <row r="2330" spans="1:54" x14ac:dyDescent="0.2">
      <c r="A2330" s="5"/>
      <c r="Y2330" s="5"/>
      <c r="AJ2330"/>
      <c r="AV2330"/>
      <c r="BB2330" s="5"/>
    </row>
    <row r="2331" spans="1:54" x14ac:dyDescent="0.2">
      <c r="A2331" s="5"/>
      <c r="Y2331" s="5"/>
      <c r="AJ2331"/>
      <c r="AV2331"/>
      <c r="BB2331" s="5"/>
    </row>
    <row r="2332" spans="1:54" x14ac:dyDescent="0.2">
      <c r="A2332" s="5"/>
      <c r="Y2332" s="5"/>
      <c r="AJ2332"/>
      <c r="AV2332"/>
      <c r="BB2332" s="5"/>
    </row>
    <row r="2333" spans="1:54" x14ac:dyDescent="0.2">
      <c r="A2333" s="5"/>
      <c r="Y2333" s="5"/>
      <c r="AJ2333"/>
      <c r="AV2333"/>
      <c r="BB2333" s="5"/>
    </row>
    <row r="2334" spans="1:54" x14ac:dyDescent="0.2">
      <c r="A2334" s="5"/>
      <c r="Y2334" s="5"/>
      <c r="AJ2334"/>
      <c r="AV2334"/>
      <c r="BB2334" s="5"/>
    </row>
    <row r="2335" spans="1:54" x14ac:dyDescent="0.2">
      <c r="A2335" s="5"/>
      <c r="Y2335" s="5"/>
      <c r="AJ2335"/>
      <c r="AV2335"/>
      <c r="BB2335" s="5"/>
    </row>
    <row r="2336" spans="1:54" x14ac:dyDescent="0.2">
      <c r="A2336" s="5"/>
      <c r="Y2336" s="5"/>
      <c r="AJ2336"/>
      <c r="AV2336"/>
      <c r="BB2336" s="5"/>
    </row>
    <row r="2337" spans="1:54" x14ac:dyDescent="0.2">
      <c r="A2337" s="5"/>
      <c r="Y2337" s="5"/>
      <c r="AJ2337"/>
      <c r="AV2337"/>
      <c r="BB2337" s="5"/>
    </row>
    <row r="2338" spans="1:54" x14ac:dyDescent="0.2">
      <c r="A2338" s="5"/>
      <c r="Y2338" s="5"/>
      <c r="AJ2338"/>
      <c r="AV2338"/>
      <c r="BB2338" s="5"/>
    </row>
    <row r="2339" spans="1:54" x14ac:dyDescent="0.2">
      <c r="A2339" s="5"/>
      <c r="Y2339" s="5"/>
      <c r="AJ2339"/>
      <c r="AV2339"/>
      <c r="BB2339" s="5"/>
    </row>
    <row r="2340" spans="1:54" x14ac:dyDescent="0.2">
      <c r="A2340" s="5"/>
      <c r="Y2340" s="5"/>
      <c r="AJ2340"/>
      <c r="AV2340"/>
      <c r="BB2340" s="5"/>
    </row>
    <row r="2341" spans="1:54" x14ac:dyDescent="0.2">
      <c r="A2341" s="5"/>
      <c r="Y2341" s="5"/>
      <c r="AJ2341"/>
      <c r="AV2341"/>
      <c r="BB2341" s="5"/>
    </row>
    <row r="2342" spans="1:54" x14ac:dyDescent="0.2">
      <c r="A2342" s="5"/>
      <c r="Y2342" s="5"/>
      <c r="AJ2342"/>
      <c r="AV2342"/>
      <c r="BB2342" s="5"/>
    </row>
    <row r="2343" spans="1:54" x14ac:dyDescent="0.2">
      <c r="A2343" s="5"/>
      <c r="Y2343" s="5"/>
      <c r="AJ2343"/>
      <c r="AV2343"/>
      <c r="BB2343" s="5"/>
    </row>
    <row r="2344" spans="1:54" x14ac:dyDescent="0.2">
      <c r="A2344" s="5"/>
      <c r="Y2344" s="5"/>
      <c r="AJ2344"/>
      <c r="AV2344"/>
      <c r="BB2344" s="5"/>
    </row>
    <row r="2345" spans="1:54" x14ac:dyDescent="0.2">
      <c r="A2345" s="5"/>
      <c r="Y2345" s="5"/>
      <c r="AJ2345"/>
      <c r="AV2345"/>
      <c r="BB2345" s="5"/>
    </row>
    <row r="2346" spans="1:54" x14ac:dyDescent="0.2">
      <c r="A2346" s="5"/>
      <c r="Y2346" s="5"/>
      <c r="AJ2346"/>
      <c r="AV2346"/>
      <c r="BB2346" s="5"/>
    </row>
    <row r="2347" spans="1:54" x14ac:dyDescent="0.2">
      <c r="A2347" s="5"/>
      <c r="Y2347" s="5"/>
      <c r="AJ2347"/>
      <c r="AV2347"/>
      <c r="BB2347" s="5"/>
    </row>
    <row r="2348" spans="1:54" x14ac:dyDescent="0.2">
      <c r="A2348" s="5"/>
      <c r="Y2348" s="5"/>
      <c r="AJ2348"/>
      <c r="AV2348"/>
      <c r="BB2348" s="5"/>
    </row>
    <row r="2349" spans="1:54" x14ac:dyDescent="0.2">
      <c r="A2349" s="5"/>
      <c r="Y2349" s="5"/>
      <c r="AJ2349"/>
      <c r="AV2349"/>
      <c r="BB2349" s="5"/>
    </row>
    <row r="2350" spans="1:54" x14ac:dyDescent="0.2">
      <c r="A2350" s="5"/>
      <c r="Y2350" s="5"/>
      <c r="AJ2350"/>
      <c r="AV2350"/>
      <c r="BB2350" s="5"/>
    </row>
    <row r="2351" spans="1:54" x14ac:dyDescent="0.2">
      <c r="A2351" s="5"/>
      <c r="Y2351" s="5"/>
      <c r="AJ2351"/>
      <c r="AV2351"/>
      <c r="BB2351" s="5"/>
    </row>
    <row r="2352" spans="1:54" x14ac:dyDescent="0.2">
      <c r="A2352" s="5"/>
      <c r="Y2352" s="5"/>
      <c r="AJ2352"/>
      <c r="AV2352"/>
      <c r="BB2352" s="5"/>
    </row>
    <row r="2353" spans="1:54" x14ac:dyDescent="0.2">
      <c r="A2353" s="5"/>
      <c r="Y2353" s="5"/>
      <c r="AJ2353"/>
      <c r="AV2353"/>
      <c r="BB2353" s="5"/>
    </row>
    <row r="2354" spans="1:54" x14ac:dyDescent="0.2">
      <c r="A2354" s="5"/>
      <c r="Y2354" s="5"/>
      <c r="AJ2354"/>
      <c r="AV2354"/>
      <c r="BB2354" s="5"/>
    </row>
    <row r="2355" spans="1:54" x14ac:dyDescent="0.2">
      <c r="A2355" s="5"/>
      <c r="Y2355" s="5"/>
      <c r="AJ2355"/>
      <c r="AV2355"/>
      <c r="BB2355" s="5"/>
    </row>
    <row r="2356" spans="1:54" x14ac:dyDescent="0.2">
      <c r="A2356" s="5"/>
      <c r="Y2356" s="5"/>
      <c r="AJ2356"/>
      <c r="AV2356"/>
      <c r="BB2356" s="5"/>
    </row>
    <row r="2357" spans="1:54" x14ac:dyDescent="0.2">
      <c r="A2357" s="5"/>
      <c r="Y2357" s="5"/>
      <c r="AJ2357"/>
      <c r="AV2357"/>
      <c r="BB2357" s="5"/>
    </row>
    <row r="2358" spans="1:54" x14ac:dyDescent="0.2">
      <c r="A2358" s="5"/>
      <c r="Y2358" s="5"/>
      <c r="AJ2358"/>
      <c r="AV2358"/>
      <c r="BB2358" s="5"/>
    </row>
    <row r="2359" spans="1:54" x14ac:dyDescent="0.2">
      <c r="A2359" s="5"/>
      <c r="Y2359" s="5"/>
      <c r="AJ2359"/>
      <c r="AV2359"/>
      <c r="BB2359" s="5"/>
    </row>
    <row r="2360" spans="1:54" x14ac:dyDescent="0.2">
      <c r="A2360" s="5"/>
      <c r="Y2360" s="5"/>
      <c r="AJ2360"/>
      <c r="AV2360"/>
      <c r="BB2360" s="5"/>
    </row>
    <row r="2361" spans="1:54" x14ac:dyDescent="0.2">
      <c r="A2361" s="5"/>
      <c r="Y2361" s="5"/>
      <c r="AJ2361"/>
      <c r="AV2361"/>
      <c r="BB2361" s="5"/>
    </row>
    <row r="2362" spans="1:54" x14ac:dyDescent="0.2">
      <c r="A2362" s="5"/>
      <c r="Y2362" s="5"/>
      <c r="AJ2362"/>
      <c r="AV2362"/>
      <c r="BB2362" s="5"/>
    </row>
    <row r="2363" spans="1:54" x14ac:dyDescent="0.2">
      <c r="A2363" s="5"/>
      <c r="Y2363" s="5"/>
      <c r="AJ2363"/>
      <c r="AV2363"/>
      <c r="BB2363" s="5"/>
    </row>
    <row r="2364" spans="1:54" x14ac:dyDescent="0.2">
      <c r="A2364" s="5"/>
      <c r="Y2364" s="5"/>
      <c r="AJ2364"/>
      <c r="AV2364"/>
      <c r="BB2364" s="5"/>
    </row>
    <row r="2365" spans="1:54" x14ac:dyDescent="0.2">
      <c r="A2365" s="5"/>
      <c r="Y2365" s="5"/>
      <c r="AJ2365"/>
      <c r="AV2365"/>
      <c r="BB2365" s="5"/>
    </row>
    <row r="2366" spans="1:54" x14ac:dyDescent="0.2">
      <c r="A2366" s="5"/>
      <c r="Y2366" s="5"/>
      <c r="AJ2366"/>
      <c r="AV2366"/>
      <c r="BB2366" s="5"/>
    </row>
    <row r="2367" spans="1:54" x14ac:dyDescent="0.2">
      <c r="A2367" s="5"/>
      <c r="Y2367" s="5"/>
      <c r="AJ2367"/>
      <c r="AV2367"/>
      <c r="BB2367" s="5"/>
    </row>
    <row r="2368" spans="1:54" x14ac:dyDescent="0.2">
      <c r="A2368" s="5"/>
      <c r="Y2368" s="5"/>
      <c r="AJ2368"/>
      <c r="AV2368"/>
      <c r="BB2368" s="5"/>
    </row>
    <row r="2369" spans="1:54" x14ac:dyDescent="0.2">
      <c r="A2369" s="5"/>
      <c r="Y2369" s="5"/>
      <c r="AJ2369"/>
      <c r="AV2369"/>
      <c r="BB2369" s="5"/>
    </row>
    <row r="2370" spans="1:54" x14ac:dyDescent="0.2">
      <c r="A2370" s="5"/>
      <c r="Y2370" s="5"/>
      <c r="AJ2370"/>
      <c r="AV2370"/>
      <c r="BB2370" s="5"/>
    </row>
    <row r="2371" spans="1:54" x14ac:dyDescent="0.2">
      <c r="A2371" s="5"/>
      <c r="Y2371" s="5"/>
      <c r="AJ2371"/>
      <c r="AV2371"/>
      <c r="BB2371" s="5"/>
    </row>
    <row r="2372" spans="1:54" x14ac:dyDescent="0.2">
      <c r="A2372" s="5"/>
      <c r="Y2372" s="5"/>
      <c r="AJ2372"/>
      <c r="AV2372"/>
      <c r="BB2372" s="5"/>
    </row>
    <row r="2373" spans="1:54" x14ac:dyDescent="0.2">
      <c r="A2373" s="5"/>
      <c r="Y2373" s="5"/>
      <c r="AJ2373"/>
      <c r="AV2373"/>
      <c r="BB2373" s="5"/>
    </row>
    <row r="2374" spans="1:54" x14ac:dyDescent="0.2">
      <c r="A2374" s="5"/>
      <c r="Y2374" s="5"/>
      <c r="AJ2374"/>
      <c r="AV2374"/>
      <c r="BB2374" s="5"/>
    </row>
    <row r="2375" spans="1:54" x14ac:dyDescent="0.2">
      <c r="A2375" s="5"/>
      <c r="Y2375" s="5"/>
      <c r="AJ2375"/>
      <c r="AV2375"/>
      <c r="BB2375" s="5"/>
    </row>
    <row r="2376" spans="1:54" x14ac:dyDescent="0.2">
      <c r="A2376" s="5"/>
      <c r="Y2376" s="5"/>
      <c r="AJ2376"/>
      <c r="AV2376"/>
      <c r="BB2376" s="5"/>
    </row>
    <row r="2377" spans="1:54" x14ac:dyDescent="0.2">
      <c r="A2377" s="5"/>
      <c r="Y2377" s="5"/>
      <c r="AJ2377"/>
      <c r="AV2377"/>
      <c r="BB2377" s="5"/>
    </row>
    <row r="2378" spans="1:54" x14ac:dyDescent="0.2">
      <c r="A2378" s="5"/>
      <c r="Y2378" s="5"/>
      <c r="AJ2378"/>
      <c r="AV2378"/>
      <c r="BB2378" s="5"/>
    </row>
    <row r="2379" spans="1:54" x14ac:dyDescent="0.2">
      <c r="A2379" s="5"/>
      <c r="Y2379" s="5"/>
      <c r="AJ2379"/>
      <c r="AV2379"/>
      <c r="BB2379" s="5"/>
    </row>
    <row r="2380" spans="1:54" x14ac:dyDescent="0.2">
      <c r="A2380" s="5"/>
      <c r="Y2380" s="5"/>
      <c r="AJ2380"/>
      <c r="AV2380"/>
      <c r="BB2380" s="5"/>
    </row>
    <row r="2381" spans="1:54" x14ac:dyDescent="0.2">
      <c r="A2381" s="5"/>
      <c r="Y2381" s="5"/>
      <c r="AJ2381"/>
      <c r="AV2381"/>
      <c r="BB2381" s="5"/>
    </row>
    <row r="2382" spans="1:54" x14ac:dyDescent="0.2">
      <c r="A2382" s="5"/>
      <c r="Y2382" s="5"/>
      <c r="AJ2382"/>
      <c r="AV2382"/>
      <c r="BB2382" s="5"/>
    </row>
    <row r="2383" spans="1:54" x14ac:dyDescent="0.2">
      <c r="A2383" s="5"/>
      <c r="Y2383" s="5"/>
      <c r="AJ2383"/>
      <c r="AV2383"/>
      <c r="BB2383" s="5"/>
    </row>
    <row r="2384" spans="1:54" x14ac:dyDescent="0.2">
      <c r="A2384" s="5"/>
      <c r="Y2384" s="5"/>
      <c r="AJ2384"/>
      <c r="AV2384"/>
      <c r="BB2384" s="5"/>
    </row>
    <row r="2385" spans="1:54" x14ac:dyDescent="0.2">
      <c r="A2385" s="5"/>
      <c r="Y2385" s="5"/>
      <c r="AJ2385"/>
      <c r="AV2385"/>
      <c r="BB2385" s="5"/>
    </row>
    <row r="2386" spans="1:54" x14ac:dyDescent="0.2">
      <c r="A2386" s="5"/>
      <c r="Y2386" s="5"/>
      <c r="AJ2386"/>
      <c r="AV2386"/>
      <c r="BB2386" s="5"/>
    </row>
    <row r="2387" spans="1:54" x14ac:dyDescent="0.2">
      <c r="A2387" s="5"/>
      <c r="Y2387" s="5"/>
      <c r="AJ2387"/>
      <c r="AV2387"/>
      <c r="BB2387" s="5"/>
    </row>
    <row r="2388" spans="1:54" x14ac:dyDescent="0.2">
      <c r="A2388" s="5"/>
      <c r="Y2388" s="5"/>
      <c r="AJ2388"/>
      <c r="AV2388"/>
      <c r="BB2388" s="5"/>
    </row>
    <row r="2389" spans="1:54" x14ac:dyDescent="0.2">
      <c r="A2389" s="5"/>
      <c r="Y2389" s="5"/>
      <c r="AJ2389"/>
      <c r="AV2389"/>
      <c r="BB2389" s="5"/>
    </row>
    <row r="2390" spans="1:54" x14ac:dyDescent="0.2">
      <c r="A2390" s="5"/>
      <c r="Y2390" s="5"/>
      <c r="AJ2390"/>
      <c r="AV2390"/>
      <c r="BB2390" s="5"/>
    </row>
    <row r="2391" spans="1:54" x14ac:dyDescent="0.2">
      <c r="A2391" s="5"/>
      <c r="Y2391" s="5"/>
      <c r="AJ2391"/>
      <c r="AV2391"/>
      <c r="BB2391" s="5"/>
    </row>
    <row r="2392" spans="1:54" x14ac:dyDescent="0.2">
      <c r="A2392" s="5"/>
      <c r="Y2392" s="5"/>
      <c r="AJ2392"/>
      <c r="AV2392"/>
      <c r="BB2392" s="5"/>
    </row>
    <row r="2393" spans="1:54" x14ac:dyDescent="0.2">
      <c r="A2393" s="5"/>
      <c r="Y2393" s="5"/>
      <c r="AJ2393"/>
      <c r="AV2393"/>
      <c r="BB2393" s="5"/>
    </row>
    <row r="2394" spans="1:54" x14ac:dyDescent="0.2">
      <c r="A2394" s="5"/>
      <c r="Y2394" s="5"/>
      <c r="AJ2394"/>
      <c r="AV2394"/>
      <c r="BB2394" s="5"/>
    </row>
    <row r="2395" spans="1:54" x14ac:dyDescent="0.2">
      <c r="A2395" s="5"/>
      <c r="Y2395" s="5"/>
      <c r="AJ2395"/>
      <c r="AV2395"/>
      <c r="BB2395" s="5"/>
    </row>
    <row r="2396" spans="1:54" x14ac:dyDescent="0.2">
      <c r="A2396" s="5"/>
      <c r="Y2396" s="5"/>
      <c r="AJ2396"/>
      <c r="AV2396"/>
      <c r="BB2396" s="5"/>
    </row>
    <row r="2397" spans="1:54" x14ac:dyDescent="0.2">
      <c r="A2397" s="5"/>
      <c r="Y2397" s="5"/>
      <c r="AJ2397"/>
      <c r="AV2397"/>
      <c r="BB2397" s="5"/>
    </row>
    <row r="2398" spans="1:54" x14ac:dyDescent="0.2">
      <c r="A2398" s="5"/>
      <c r="Y2398" s="5"/>
      <c r="AJ2398"/>
      <c r="AV2398"/>
      <c r="BB2398" s="5"/>
    </row>
    <row r="2399" spans="1:54" x14ac:dyDescent="0.2">
      <c r="A2399" s="5"/>
      <c r="Y2399" s="5"/>
      <c r="AJ2399"/>
      <c r="AV2399"/>
      <c r="BB2399" s="5"/>
    </row>
    <row r="2400" spans="1:54" x14ac:dyDescent="0.2">
      <c r="A2400" s="5"/>
      <c r="Y2400" s="5"/>
      <c r="AJ2400"/>
      <c r="AV2400"/>
      <c r="BB2400" s="5"/>
    </row>
    <row r="2401" spans="1:54" x14ac:dyDescent="0.2">
      <c r="A2401" s="5"/>
      <c r="Y2401" s="5"/>
      <c r="AJ2401"/>
      <c r="AV2401"/>
      <c r="BB2401" s="5"/>
    </row>
    <row r="2402" spans="1:54" x14ac:dyDescent="0.2">
      <c r="A2402" s="5"/>
      <c r="Y2402" s="5"/>
      <c r="AJ2402"/>
      <c r="AV2402"/>
      <c r="BB2402" s="5"/>
    </row>
    <row r="2403" spans="1:54" x14ac:dyDescent="0.2">
      <c r="A2403" s="5"/>
      <c r="Y2403" s="5"/>
      <c r="AJ2403"/>
      <c r="AV2403"/>
      <c r="BB2403" s="5"/>
    </row>
    <row r="2404" spans="1:54" x14ac:dyDescent="0.2">
      <c r="A2404" s="5"/>
      <c r="Y2404" s="5"/>
      <c r="AJ2404"/>
      <c r="AV2404"/>
      <c r="BB2404" s="5"/>
    </row>
    <row r="2405" spans="1:54" x14ac:dyDescent="0.2">
      <c r="A2405" s="5"/>
      <c r="Y2405" s="5"/>
      <c r="AJ2405"/>
      <c r="AV2405"/>
      <c r="BB2405" s="5"/>
    </row>
    <row r="2406" spans="1:54" x14ac:dyDescent="0.2">
      <c r="A2406" s="5"/>
      <c r="Y2406" s="5"/>
      <c r="AJ2406"/>
      <c r="AV2406"/>
      <c r="BB2406" s="5"/>
    </row>
    <row r="2407" spans="1:54" x14ac:dyDescent="0.2">
      <c r="A2407" s="5"/>
      <c r="Y2407" s="5"/>
      <c r="AJ2407"/>
      <c r="AV2407"/>
      <c r="BB2407" s="5"/>
    </row>
    <row r="2408" spans="1:54" x14ac:dyDescent="0.2">
      <c r="A2408" s="5"/>
      <c r="Y2408" s="5"/>
      <c r="AJ2408"/>
      <c r="AV2408"/>
      <c r="BB2408" s="5"/>
    </row>
    <row r="2409" spans="1:54" x14ac:dyDescent="0.2">
      <c r="A2409" s="5"/>
      <c r="Y2409" s="5"/>
      <c r="AJ2409"/>
      <c r="AV2409"/>
      <c r="BB2409" s="5"/>
    </row>
    <row r="2410" spans="1:54" x14ac:dyDescent="0.2">
      <c r="A2410" s="5"/>
      <c r="Y2410" s="5"/>
      <c r="AJ2410"/>
      <c r="AV2410"/>
      <c r="BB2410" s="5"/>
    </row>
    <row r="2411" spans="1:54" x14ac:dyDescent="0.2">
      <c r="A2411" s="5"/>
      <c r="Y2411" s="5"/>
      <c r="AJ2411"/>
      <c r="AV2411"/>
      <c r="BB2411" s="5"/>
    </row>
    <row r="2412" spans="1:54" x14ac:dyDescent="0.2">
      <c r="A2412" s="5"/>
      <c r="Y2412" s="5"/>
      <c r="AJ2412"/>
      <c r="AV2412"/>
      <c r="BB2412" s="5"/>
    </row>
    <row r="2413" spans="1:54" x14ac:dyDescent="0.2">
      <c r="A2413" s="5"/>
      <c r="Y2413" s="5"/>
      <c r="AJ2413"/>
      <c r="AV2413"/>
      <c r="BB2413" s="5"/>
    </row>
    <row r="2414" spans="1:54" x14ac:dyDescent="0.2">
      <c r="A2414" s="5"/>
      <c r="Y2414" s="5"/>
      <c r="AJ2414"/>
      <c r="AV2414"/>
      <c r="BB2414" s="5"/>
    </row>
    <row r="2415" spans="1:54" x14ac:dyDescent="0.2">
      <c r="A2415" s="5"/>
      <c r="Y2415" s="5"/>
      <c r="AJ2415"/>
      <c r="AV2415"/>
      <c r="BB2415" s="5"/>
    </row>
    <row r="2416" spans="1:54" x14ac:dyDescent="0.2">
      <c r="A2416" s="5"/>
      <c r="Y2416" s="5"/>
      <c r="AJ2416"/>
      <c r="AV2416"/>
      <c r="BB2416" s="5"/>
    </row>
    <row r="2417" spans="1:54" x14ac:dyDescent="0.2">
      <c r="A2417" s="5"/>
      <c r="Y2417" s="5"/>
      <c r="AJ2417"/>
      <c r="AV2417"/>
      <c r="BB2417" s="5"/>
    </row>
    <row r="2418" spans="1:54" x14ac:dyDescent="0.2">
      <c r="A2418" s="5"/>
      <c r="Y2418" s="5"/>
      <c r="AJ2418"/>
      <c r="AV2418"/>
      <c r="BB2418" s="5"/>
    </row>
    <row r="2419" spans="1:54" x14ac:dyDescent="0.2">
      <c r="A2419" s="5"/>
      <c r="Y2419" s="5"/>
      <c r="AJ2419"/>
      <c r="AV2419"/>
      <c r="BB2419" s="5"/>
    </row>
    <row r="2420" spans="1:54" x14ac:dyDescent="0.2">
      <c r="A2420" s="5"/>
      <c r="Y2420" s="5"/>
      <c r="AJ2420"/>
      <c r="AV2420"/>
      <c r="BB2420" s="5"/>
    </row>
    <row r="2421" spans="1:54" x14ac:dyDescent="0.2">
      <c r="A2421" s="5"/>
      <c r="Y2421" s="5"/>
      <c r="AJ2421"/>
      <c r="AV2421"/>
      <c r="BB2421" s="5"/>
    </row>
    <row r="2422" spans="1:54" x14ac:dyDescent="0.2">
      <c r="A2422" s="5"/>
      <c r="Y2422" s="5"/>
      <c r="AJ2422"/>
      <c r="AV2422"/>
      <c r="BB2422" s="5"/>
    </row>
    <row r="2423" spans="1:54" x14ac:dyDescent="0.2">
      <c r="A2423" s="5"/>
      <c r="Y2423" s="5"/>
      <c r="AJ2423"/>
      <c r="AV2423"/>
      <c r="BB2423" s="5"/>
    </row>
    <row r="2424" spans="1:54" x14ac:dyDescent="0.2">
      <c r="A2424" s="5"/>
      <c r="Y2424" s="5"/>
      <c r="AJ2424"/>
      <c r="AV2424"/>
      <c r="BB2424" s="5"/>
    </row>
    <row r="2425" spans="1:54" x14ac:dyDescent="0.2">
      <c r="A2425" s="5"/>
      <c r="Y2425" s="5"/>
      <c r="AJ2425"/>
      <c r="AV2425"/>
      <c r="BB2425" s="5"/>
    </row>
    <row r="2426" spans="1:54" x14ac:dyDescent="0.2">
      <c r="A2426" s="5"/>
      <c r="Y2426" s="5"/>
      <c r="AJ2426"/>
      <c r="AV2426"/>
      <c r="BB2426" s="5"/>
    </row>
    <row r="2427" spans="1:54" x14ac:dyDescent="0.2">
      <c r="A2427" s="5"/>
      <c r="Y2427" s="5"/>
      <c r="AJ2427"/>
      <c r="AV2427"/>
      <c r="BB2427" s="5"/>
    </row>
    <row r="2428" spans="1:54" x14ac:dyDescent="0.2">
      <c r="A2428" s="5"/>
      <c r="Y2428" s="5"/>
      <c r="AJ2428"/>
      <c r="AV2428"/>
      <c r="BB2428" s="5"/>
    </row>
    <row r="2429" spans="1:54" x14ac:dyDescent="0.2">
      <c r="A2429" s="5"/>
      <c r="Y2429" s="5"/>
      <c r="AJ2429"/>
      <c r="AV2429"/>
      <c r="BB2429" s="5"/>
    </row>
    <row r="2430" spans="1:54" x14ac:dyDescent="0.2">
      <c r="A2430" s="5"/>
      <c r="Y2430" s="5"/>
      <c r="AJ2430"/>
      <c r="AV2430"/>
      <c r="BB2430" s="5"/>
    </row>
    <row r="2431" spans="1:54" x14ac:dyDescent="0.2">
      <c r="A2431" s="5"/>
      <c r="Y2431" s="5"/>
      <c r="AJ2431"/>
      <c r="AV2431"/>
      <c r="BB2431" s="5"/>
    </row>
    <row r="2432" spans="1:54" x14ac:dyDescent="0.2">
      <c r="A2432" s="5"/>
      <c r="Y2432" s="5"/>
      <c r="AJ2432"/>
      <c r="AV2432"/>
      <c r="BB2432" s="5"/>
    </row>
    <row r="2433" spans="1:54" x14ac:dyDescent="0.2">
      <c r="A2433" s="5"/>
      <c r="Y2433" s="5"/>
      <c r="AJ2433"/>
      <c r="AV2433"/>
      <c r="BB2433" s="5"/>
    </row>
    <row r="2434" spans="1:54" x14ac:dyDescent="0.2">
      <c r="A2434" s="5"/>
      <c r="Y2434" s="5"/>
      <c r="AJ2434"/>
      <c r="AV2434"/>
      <c r="BB2434" s="5"/>
    </row>
    <row r="2435" spans="1:54" x14ac:dyDescent="0.2">
      <c r="A2435" s="5"/>
      <c r="Y2435" s="5"/>
      <c r="AJ2435"/>
      <c r="AV2435"/>
      <c r="BB2435" s="5"/>
    </row>
    <row r="2436" spans="1:54" x14ac:dyDescent="0.2">
      <c r="A2436" s="5"/>
      <c r="Y2436" s="5"/>
      <c r="AJ2436"/>
      <c r="AV2436"/>
      <c r="BB2436" s="5"/>
    </row>
    <row r="2437" spans="1:54" x14ac:dyDescent="0.2">
      <c r="A2437" s="5"/>
      <c r="Y2437" s="5"/>
      <c r="AJ2437"/>
      <c r="AV2437"/>
      <c r="BB2437" s="5"/>
    </row>
    <row r="2438" spans="1:54" x14ac:dyDescent="0.2">
      <c r="A2438" s="5"/>
      <c r="Y2438" s="5"/>
      <c r="AJ2438"/>
      <c r="AV2438"/>
      <c r="BB2438" s="5"/>
    </row>
    <row r="2439" spans="1:54" x14ac:dyDescent="0.2">
      <c r="A2439" s="5"/>
      <c r="Y2439" s="5"/>
      <c r="AJ2439"/>
      <c r="AV2439"/>
      <c r="BB2439" s="5"/>
    </row>
    <row r="2440" spans="1:54" x14ac:dyDescent="0.2">
      <c r="A2440" s="5"/>
      <c r="Y2440" s="5"/>
      <c r="AJ2440"/>
      <c r="AV2440"/>
      <c r="BB2440" s="5"/>
    </row>
    <row r="2441" spans="1:54" x14ac:dyDescent="0.2">
      <c r="A2441" s="5"/>
      <c r="Y2441" s="5"/>
      <c r="AJ2441"/>
      <c r="AV2441"/>
      <c r="BB2441" s="5"/>
    </row>
    <row r="2442" spans="1:54" x14ac:dyDescent="0.2">
      <c r="A2442" s="5"/>
      <c r="Y2442" s="5"/>
      <c r="AJ2442"/>
      <c r="AV2442"/>
      <c r="BB2442" s="5"/>
    </row>
    <row r="2443" spans="1:54" x14ac:dyDescent="0.2">
      <c r="A2443" s="5"/>
      <c r="Y2443" s="5"/>
      <c r="AJ2443"/>
      <c r="AV2443"/>
      <c r="BB2443" s="5"/>
    </row>
    <row r="2444" spans="1:54" x14ac:dyDescent="0.2">
      <c r="A2444" s="5"/>
      <c r="Y2444" s="5"/>
      <c r="AJ2444"/>
      <c r="AV2444"/>
      <c r="BB2444" s="5"/>
    </row>
    <row r="2445" spans="1:54" x14ac:dyDescent="0.2">
      <c r="A2445" s="5"/>
      <c r="Y2445" s="5"/>
      <c r="AJ2445"/>
      <c r="AV2445"/>
      <c r="BB2445" s="5"/>
    </row>
    <row r="2446" spans="1:54" x14ac:dyDescent="0.2">
      <c r="A2446" s="5"/>
      <c r="Y2446" s="5"/>
      <c r="AJ2446"/>
      <c r="AV2446"/>
      <c r="BB2446" s="5"/>
    </row>
    <row r="2447" spans="1:54" x14ac:dyDescent="0.2">
      <c r="A2447" s="5"/>
      <c r="Y2447" s="5"/>
      <c r="AJ2447"/>
      <c r="AV2447"/>
      <c r="BB2447" s="5"/>
    </row>
    <row r="2448" spans="1:54" x14ac:dyDescent="0.2">
      <c r="A2448" s="5"/>
      <c r="Y2448" s="5"/>
      <c r="AJ2448"/>
      <c r="AV2448"/>
      <c r="BB2448" s="5"/>
    </row>
    <row r="2449" spans="1:54" x14ac:dyDescent="0.2">
      <c r="A2449" s="5"/>
      <c r="Y2449" s="5"/>
      <c r="AJ2449"/>
      <c r="AV2449"/>
      <c r="BB2449" s="5"/>
    </row>
    <row r="2450" spans="1:54" x14ac:dyDescent="0.2">
      <c r="A2450" s="5"/>
      <c r="Y2450" s="5"/>
      <c r="AJ2450"/>
      <c r="AV2450"/>
      <c r="BB2450" s="5"/>
    </row>
    <row r="2451" spans="1:54" x14ac:dyDescent="0.2">
      <c r="A2451" s="5"/>
      <c r="Y2451" s="5"/>
      <c r="AJ2451"/>
      <c r="AV2451"/>
      <c r="BB2451" s="5"/>
    </row>
    <row r="2452" spans="1:54" x14ac:dyDescent="0.2">
      <c r="A2452" s="5"/>
      <c r="Y2452" s="5"/>
      <c r="AJ2452"/>
      <c r="AV2452"/>
      <c r="BB2452" s="5"/>
    </row>
    <row r="2453" spans="1:54" x14ac:dyDescent="0.2">
      <c r="A2453" s="5"/>
      <c r="Y2453" s="5"/>
      <c r="AJ2453"/>
      <c r="AV2453"/>
      <c r="BB2453" s="5"/>
    </row>
    <row r="2454" spans="1:54" x14ac:dyDescent="0.2">
      <c r="A2454" s="5"/>
      <c r="Y2454" s="5"/>
      <c r="AJ2454"/>
      <c r="AV2454"/>
      <c r="BB2454" s="5"/>
    </row>
    <row r="2455" spans="1:54" x14ac:dyDescent="0.2">
      <c r="A2455" s="5"/>
      <c r="Y2455" s="5"/>
      <c r="AJ2455"/>
      <c r="AV2455"/>
      <c r="BB2455" s="5"/>
    </row>
    <row r="2456" spans="1:54" x14ac:dyDescent="0.2">
      <c r="A2456" s="5"/>
      <c r="Y2456" s="5"/>
      <c r="AJ2456"/>
      <c r="AV2456"/>
      <c r="BB2456" s="5"/>
    </row>
    <row r="2457" spans="1:54" x14ac:dyDescent="0.2">
      <c r="A2457" s="5"/>
      <c r="Y2457" s="5"/>
      <c r="AJ2457"/>
      <c r="AV2457"/>
      <c r="BB2457" s="5"/>
    </row>
    <row r="2458" spans="1:54" x14ac:dyDescent="0.2">
      <c r="A2458" s="5"/>
      <c r="Y2458" s="5"/>
      <c r="AJ2458"/>
      <c r="AV2458"/>
      <c r="BB2458" s="5"/>
    </row>
    <row r="2459" spans="1:54" x14ac:dyDescent="0.2">
      <c r="A2459" s="5"/>
      <c r="Y2459" s="5"/>
      <c r="AJ2459"/>
      <c r="AV2459"/>
      <c r="BB2459" s="5"/>
    </row>
    <row r="2460" spans="1:54" x14ac:dyDescent="0.2">
      <c r="A2460" s="5"/>
      <c r="Y2460" s="5"/>
      <c r="AJ2460"/>
      <c r="AV2460"/>
      <c r="BB2460" s="5"/>
    </row>
    <row r="2461" spans="1:54" x14ac:dyDescent="0.2">
      <c r="A2461" s="5"/>
      <c r="Y2461" s="5"/>
      <c r="AJ2461"/>
      <c r="AV2461"/>
      <c r="BB2461" s="5"/>
    </row>
    <row r="2462" spans="1:54" x14ac:dyDescent="0.2">
      <c r="A2462" s="5"/>
      <c r="Y2462" s="5"/>
      <c r="AJ2462"/>
      <c r="AV2462"/>
      <c r="BB2462" s="5"/>
    </row>
    <row r="2463" spans="1:54" x14ac:dyDescent="0.2">
      <c r="A2463" s="5"/>
      <c r="Y2463" s="5"/>
      <c r="AJ2463"/>
      <c r="AV2463"/>
      <c r="BB2463" s="5"/>
    </row>
    <row r="2464" spans="1:54" x14ac:dyDescent="0.2">
      <c r="A2464" s="5"/>
      <c r="Y2464" s="5"/>
      <c r="AJ2464"/>
      <c r="AV2464"/>
      <c r="BB2464" s="5"/>
    </row>
    <row r="2465" spans="1:54" x14ac:dyDescent="0.2">
      <c r="A2465" s="5"/>
      <c r="Y2465" s="5"/>
      <c r="AJ2465"/>
      <c r="AV2465"/>
      <c r="BB2465" s="5"/>
    </row>
    <row r="2466" spans="1:54" x14ac:dyDescent="0.2">
      <c r="A2466" s="5"/>
      <c r="Y2466" s="5"/>
      <c r="AJ2466"/>
      <c r="AV2466"/>
      <c r="BB2466" s="5"/>
    </row>
    <row r="2467" spans="1:54" x14ac:dyDescent="0.2">
      <c r="A2467" s="5"/>
      <c r="Y2467" s="5"/>
      <c r="AJ2467"/>
      <c r="AV2467"/>
      <c r="BB2467" s="5"/>
    </row>
    <row r="2468" spans="1:54" x14ac:dyDescent="0.2">
      <c r="A2468" s="5"/>
      <c r="Y2468" s="5"/>
      <c r="AJ2468"/>
      <c r="AV2468"/>
      <c r="BB2468" s="5"/>
    </row>
    <row r="2469" spans="1:54" x14ac:dyDescent="0.2">
      <c r="A2469" s="5"/>
      <c r="Y2469" s="5"/>
      <c r="AJ2469"/>
      <c r="AV2469"/>
      <c r="BB2469" s="5"/>
    </row>
    <row r="2470" spans="1:54" x14ac:dyDescent="0.2">
      <c r="A2470" s="5"/>
      <c r="Y2470" s="5"/>
      <c r="AJ2470"/>
      <c r="AV2470"/>
      <c r="BB2470" s="5"/>
    </row>
    <row r="2471" spans="1:54" x14ac:dyDescent="0.2">
      <c r="A2471" s="5"/>
      <c r="Y2471" s="5"/>
      <c r="AJ2471"/>
      <c r="AV2471"/>
      <c r="BB2471" s="5"/>
    </row>
    <row r="2472" spans="1:54" x14ac:dyDescent="0.2">
      <c r="A2472" s="5"/>
      <c r="Y2472" s="5"/>
      <c r="AJ2472"/>
      <c r="AV2472"/>
      <c r="BB2472" s="5"/>
    </row>
    <row r="2473" spans="1:54" x14ac:dyDescent="0.2">
      <c r="A2473" s="5"/>
      <c r="Y2473" s="5"/>
      <c r="AJ2473"/>
      <c r="AV2473"/>
      <c r="BB2473" s="5"/>
    </row>
    <row r="2474" spans="1:54" x14ac:dyDescent="0.2">
      <c r="A2474" s="5"/>
      <c r="Y2474" s="5"/>
      <c r="AJ2474"/>
      <c r="AV2474"/>
      <c r="BB2474" s="5"/>
    </row>
    <row r="2475" spans="1:54" x14ac:dyDescent="0.2">
      <c r="A2475" s="5"/>
      <c r="Y2475" s="5"/>
      <c r="AJ2475"/>
      <c r="AV2475"/>
      <c r="BB2475" s="5"/>
    </row>
    <row r="2476" spans="1:54" x14ac:dyDescent="0.2">
      <c r="A2476" s="5"/>
      <c r="Y2476" s="5"/>
      <c r="AJ2476"/>
      <c r="AV2476"/>
      <c r="BB2476" s="5"/>
    </row>
    <row r="2477" spans="1:54" x14ac:dyDescent="0.2">
      <c r="A2477" s="5"/>
      <c r="Y2477" s="5"/>
      <c r="AJ2477"/>
      <c r="AV2477"/>
      <c r="BB2477" s="5"/>
    </row>
    <row r="2478" spans="1:54" x14ac:dyDescent="0.2">
      <c r="A2478" s="5"/>
      <c r="Y2478" s="5"/>
      <c r="AJ2478"/>
      <c r="AV2478"/>
      <c r="BB2478" s="5"/>
    </row>
    <row r="2479" spans="1:54" x14ac:dyDescent="0.2">
      <c r="A2479" s="5"/>
      <c r="Y2479" s="5"/>
      <c r="AJ2479"/>
      <c r="AV2479"/>
      <c r="BB2479" s="5"/>
    </row>
    <row r="2480" spans="1:54" x14ac:dyDescent="0.2">
      <c r="A2480" s="5"/>
      <c r="Y2480" s="5"/>
      <c r="AJ2480"/>
      <c r="AV2480"/>
      <c r="BB2480" s="5"/>
    </row>
    <row r="2481" spans="1:54" x14ac:dyDescent="0.2">
      <c r="A2481" s="5"/>
      <c r="Y2481" s="5"/>
      <c r="AJ2481"/>
      <c r="AV2481"/>
      <c r="BB2481" s="5"/>
    </row>
    <row r="2482" spans="1:54" x14ac:dyDescent="0.2">
      <c r="A2482" s="5"/>
      <c r="Y2482" s="5"/>
      <c r="AJ2482"/>
      <c r="AV2482"/>
      <c r="BB2482" s="5"/>
    </row>
    <row r="2483" spans="1:54" x14ac:dyDescent="0.2">
      <c r="A2483" s="5"/>
      <c r="Y2483" s="5"/>
      <c r="AJ2483"/>
      <c r="AV2483"/>
      <c r="BB2483" s="5"/>
    </row>
    <row r="2484" spans="1:54" x14ac:dyDescent="0.2">
      <c r="A2484" s="5"/>
      <c r="Y2484" s="5"/>
      <c r="AJ2484"/>
      <c r="AV2484"/>
      <c r="BB2484" s="5"/>
    </row>
    <row r="2485" spans="1:54" x14ac:dyDescent="0.2">
      <c r="A2485" s="5"/>
      <c r="Y2485" s="5"/>
      <c r="AJ2485"/>
      <c r="AV2485"/>
      <c r="BB2485" s="5"/>
    </row>
    <row r="2486" spans="1:54" x14ac:dyDescent="0.2">
      <c r="A2486" s="5"/>
      <c r="Y2486" s="5"/>
      <c r="AJ2486"/>
      <c r="AV2486"/>
      <c r="BB2486" s="5"/>
    </row>
    <row r="2487" spans="1:54" x14ac:dyDescent="0.2">
      <c r="A2487" s="5"/>
      <c r="Y2487" s="5"/>
      <c r="AJ2487"/>
      <c r="AV2487"/>
      <c r="BB2487" s="5"/>
    </row>
    <row r="2488" spans="1:54" x14ac:dyDescent="0.2">
      <c r="A2488" s="5"/>
      <c r="Y2488" s="5"/>
      <c r="AJ2488"/>
      <c r="AV2488"/>
      <c r="BB2488" s="5"/>
    </row>
    <row r="2489" spans="1:54" x14ac:dyDescent="0.2">
      <c r="A2489" s="5"/>
      <c r="Y2489" s="5"/>
      <c r="AJ2489"/>
      <c r="AV2489"/>
      <c r="BB2489" s="5"/>
    </row>
    <row r="2490" spans="1:54" x14ac:dyDescent="0.2">
      <c r="A2490" s="5"/>
      <c r="Y2490" s="5"/>
      <c r="AJ2490"/>
      <c r="AV2490"/>
      <c r="BB2490" s="5"/>
    </row>
    <row r="2491" spans="1:54" x14ac:dyDescent="0.2">
      <c r="A2491" s="5"/>
      <c r="Y2491" s="5"/>
      <c r="AJ2491"/>
      <c r="AV2491"/>
      <c r="BB2491" s="5"/>
    </row>
    <row r="2492" spans="1:54" x14ac:dyDescent="0.2">
      <c r="A2492" s="5"/>
      <c r="Y2492" s="5"/>
      <c r="AJ2492"/>
      <c r="AV2492"/>
      <c r="BB2492" s="5"/>
    </row>
    <row r="2493" spans="1:54" x14ac:dyDescent="0.2">
      <c r="A2493" s="5"/>
      <c r="Y2493" s="5"/>
      <c r="AJ2493"/>
      <c r="AV2493"/>
      <c r="BB2493" s="5"/>
    </row>
    <row r="2494" spans="1:54" x14ac:dyDescent="0.2">
      <c r="A2494" s="5"/>
      <c r="Y2494" s="5"/>
      <c r="AJ2494"/>
      <c r="AV2494"/>
      <c r="BB2494" s="5"/>
    </row>
    <row r="2495" spans="1:54" x14ac:dyDescent="0.2">
      <c r="A2495" s="5"/>
      <c r="Y2495" s="5"/>
      <c r="AJ2495"/>
      <c r="AV2495"/>
      <c r="BB2495" s="5"/>
    </row>
    <row r="2496" spans="1:54" x14ac:dyDescent="0.2">
      <c r="A2496" s="5"/>
      <c r="Y2496" s="5"/>
      <c r="AJ2496"/>
      <c r="AV2496"/>
      <c r="BB2496" s="5"/>
    </row>
    <row r="2497" spans="1:54" x14ac:dyDescent="0.2">
      <c r="A2497" s="5"/>
      <c r="Y2497" s="5"/>
      <c r="AJ2497"/>
      <c r="AV2497"/>
      <c r="BB2497" s="5"/>
    </row>
    <row r="2498" spans="1:54" x14ac:dyDescent="0.2">
      <c r="A2498" s="5"/>
      <c r="Y2498" s="5"/>
      <c r="AJ2498"/>
      <c r="AV2498"/>
      <c r="BB2498" s="5"/>
    </row>
    <row r="2499" spans="1:54" x14ac:dyDescent="0.2">
      <c r="A2499" s="5"/>
      <c r="Y2499" s="5"/>
      <c r="AJ2499"/>
      <c r="AV2499"/>
      <c r="BB2499" s="5"/>
    </row>
    <row r="2500" spans="1:54" x14ac:dyDescent="0.2">
      <c r="A2500" s="5"/>
      <c r="Y2500" s="5"/>
      <c r="AJ2500"/>
      <c r="AV2500"/>
      <c r="BB2500" s="5"/>
    </row>
    <row r="2501" spans="1:54" x14ac:dyDescent="0.2">
      <c r="A2501" s="5"/>
      <c r="Y2501" s="5"/>
      <c r="AJ2501"/>
      <c r="AV2501"/>
      <c r="BB2501" s="5"/>
    </row>
    <row r="2502" spans="1:54" x14ac:dyDescent="0.2">
      <c r="A2502" s="5"/>
      <c r="Y2502" s="5"/>
      <c r="AJ2502"/>
      <c r="AV2502"/>
      <c r="BB2502" s="5"/>
    </row>
    <row r="2503" spans="1:54" x14ac:dyDescent="0.2">
      <c r="A2503" s="5"/>
      <c r="Y2503" s="5"/>
      <c r="AJ2503"/>
      <c r="AV2503"/>
      <c r="BB2503" s="5"/>
    </row>
    <row r="2504" spans="1:54" x14ac:dyDescent="0.2">
      <c r="A2504" s="5"/>
      <c r="Y2504" s="5"/>
      <c r="AJ2504"/>
      <c r="AV2504"/>
      <c r="BB2504" s="5"/>
    </row>
    <row r="2505" spans="1:54" x14ac:dyDescent="0.2">
      <c r="A2505" s="5"/>
      <c r="Y2505" s="5"/>
      <c r="AJ2505"/>
      <c r="AV2505"/>
      <c r="BB2505" s="5"/>
    </row>
    <row r="2506" spans="1:54" x14ac:dyDescent="0.2">
      <c r="A2506" s="5"/>
      <c r="Y2506" s="5"/>
      <c r="AJ2506"/>
      <c r="AV2506"/>
      <c r="BB2506" s="5"/>
    </row>
    <row r="2507" spans="1:54" x14ac:dyDescent="0.2">
      <c r="A2507" s="5"/>
      <c r="Y2507" s="5"/>
      <c r="AJ2507"/>
      <c r="AV2507"/>
      <c r="BB2507" s="5"/>
    </row>
    <row r="2508" spans="1:54" x14ac:dyDescent="0.2">
      <c r="A2508" s="5"/>
      <c r="Y2508" s="5"/>
      <c r="AJ2508"/>
      <c r="AV2508"/>
      <c r="BB2508" s="5"/>
    </row>
    <row r="2509" spans="1:54" x14ac:dyDescent="0.2">
      <c r="A2509" s="5"/>
      <c r="Y2509" s="5"/>
      <c r="AJ2509"/>
      <c r="AV2509"/>
      <c r="BB2509" s="5"/>
    </row>
    <row r="2510" spans="1:54" x14ac:dyDescent="0.2">
      <c r="A2510" s="5"/>
      <c r="Y2510" s="5"/>
      <c r="AJ2510"/>
      <c r="AV2510"/>
      <c r="BB2510" s="5"/>
    </row>
    <row r="2511" spans="1:54" x14ac:dyDescent="0.2">
      <c r="A2511" s="5"/>
      <c r="Y2511" s="5"/>
      <c r="AJ2511"/>
      <c r="AV2511"/>
      <c r="BB2511" s="5"/>
    </row>
    <row r="2512" spans="1:54" x14ac:dyDescent="0.2">
      <c r="A2512" s="5"/>
      <c r="Y2512" s="5"/>
      <c r="AJ2512"/>
      <c r="AV2512"/>
      <c r="BB2512" s="5"/>
    </row>
    <row r="2513" spans="1:54" x14ac:dyDescent="0.2">
      <c r="A2513" s="5"/>
      <c r="Y2513" s="5"/>
      <c r="AJ2513"/>
      <c r="AV2513"/>
      <c r="BB2513" s="5"/>
    </row>
    <row r="2514" spans="1:54" x14ac:dyDescent="0.2">
      <c r="A2514" s="5"/>
      <c r="Y2514" s="5"/>
      <c r="AJ2514"/>
      <c r="AV2514"/>
      <c r="BB2514" s="5"/>
    </row>
    <row r="2515" spans="1:54" x14ac:dyDescent="0.2">
      <c r="A2515" s="5"/>
      <c r="Y2515" s="5"/>
      <c r="AJ2515"/>
      <c r="AV2515"/>
      <c r="BB2515" s="5"/>
    </row>
    <row r="2516" spans="1:54" x14ac:dyDescent="0.2">
      <c r="A2516" s="5"/>
      <c r="Y2516" s="5"/>
      <c r="AJ2516"/>
      <c r="AV2516"/>
      <c r="BB2516" s="5"/>
    </row>
    <row r="2517" spans="1:54" x14ac:dyDescent="0.2">
      <c r="A2517" s="5"/>
      <c r="Y2517" s="5"/>
      <c r="AJ2517"/>
      <c r="AV2517"/>
      <c r="BB2517" s="5"/>
    </row>
    <row r="2518" spans="1:54" x14ac:dyDescent="0.2">
      <c r="A2518" s="5"/>
      <c r="Y2518" s="5"/>
      <c r="AJ2518"/>
      <c r="AV2518"/>
      <c r="BB2518" s="5"/>
    </row>
    <row r="2519" spans="1:54" x14ac:dyDescent="0.2">
      <c r="A2519" s="5"/>
      <c r="Y2519" s="5"/>
      <c r="AJ2519"/>
      <c r="AV2519"/>
      <c r="BB2519" s="5"/>
    </row>
    <row r="2520" spans="1:54" x14ac:dyDescent="0.2">
      <c r="A2520" s="5"/>
      <c r="Y2520" s="5"/>
      <c r="AJ2520"/>
      <c r="AV2520"/>
      <c r="BB2520" s="5"/>
    </row>
    <row r="2521" spans="1:54" x14ac:dyDescent="0.2">
      <c r="A2521" s="5"/>
      <c r="Y2521" s="5"/>
      <c r="AJ2521"/>
      <c r="AV2521"/>
      <c r="BB2521" s="5"/>
    </row>
    <row r="2522" spans="1:54" x14ac:dyDescent="0.2">
      <c r="A2522" s="5"/>
      <c r="Y2522" s="5"/>
      <c r="AJ2522"/>
      <c r="AV2522"/>
      <c r="BB2522" s="5"/>
    </row>
    <row r="2523" spans="1:54" x14ac:dyDescent="0.2">
      <c r="A2523" s="5"/>
      <c r="Y2523" s="5"/>
      <c r="AJ2523"/>
      <c r="AV2523"/>
      <c r="BB2523" s="5"/>
    </row>
    <row r="2524" spans="1:54" x14ac:dyDescent="0.2">
      <c r="A2524" s="5"/>
      <c r="Y2524" s="5"/>
      <c r="AJ2524"/>
      <c r="AV2524"/>
      <c r="BB2524" s="5"/>
    </row>
    <row r="2525" spans="1:54" x14ac:dyDescent="0.2">
      <c r="A2525" s="5"/>
      <c r="Y2525" s="5"/>
      <c r="AJ2525"/>
      <c r="AV2525"/>
      <c r="BB2525" s="5"/>
    </row>
    <row r="2526" spans="1:54" x14ac:dyDescent="0.2">
      <c r="A2526" s="5"/>
      <c r="Y2526" s="5"/>
      <c r="AJ2526"/>
      <c r="AV2526"/>
      <c r="BB2526" s="5"/>
    </row>
    <row r="2527" spans="1:54" x14ac:dyDescent="0.2">
      <c r="A2527" s="5"/>
      <c r="Y2527" s="5"/>
      <c r="AJ2527"/>
      <c r="AV2527"/>
      <c r="BB2527" s="5"/>
    </row>
    <row r="2528" spans="1:54" x14ac:dyDescent="0.2">
      <c r="A2528" s="5"/>
      <c r="Y2528" s="5"/>
      <c r="AJ2528"/>
      <c r="AV2528"/>
      <c r="BB2528" s="5"/>
    </row>
    <row r="2529" spans="1:54" x14ac:dyDescent="0.2">
      <c r="A2529" s="5"/>
      <c r="Y2529" s="5"/>
      <c r="AJ2529"/>
      <c r="AV2529"/>
      <c r="BB2529" s="5"/>
    </row>
    <row r="2530" spans="1:54" x14ac:dyDescent="0.2">
      <c r="A2530" s="5"/>
      <c r="Y2530" s="5"/>
      <c r="AJ2530"/>
      <c r="AV2530"/>
      <c r="BB2530" s="5"/>
    </row>
    <row r="2531" spans="1:54" x14ac:dyDescent="0.2">
      <c r="A2531" s="5"/>
      <c r="Y2531" s="5"/>
      <c r="AJ2531"/>
      <c r="AV2531"/>
      <c r="BB2531" s="5"/>
    </row>
    <row r="2532" spans="1:54" x14ac:dyDescent="0.2">
      <c r="A2532" s="5"/>
      <c r="Y2532" s="5"/>
      <c r="AJ2532"/>
      <c r="AV2532"/>
      <c r="BB2532" s="5"/>
    </row>
    <row r="2533" spans="1:54" x14ac:dyDescent="0.2">
      <c r="A2533" s="5"/>
      <c r="Y2533" s="5"/>
      <c r="AJ2533"/>
      <c r="AV2533"/>
      <c r="BB2533" s="5"/>
    </row>
    <row r="2534" spans="1:54" x14ac:dyDescent="0.2">
      <c r="A2534" s="5"/>
      <c r="Y2534" s="5"/>
      <c r="AJ2534"/>
      <c r="AV2534"/>
      <c r="BB2534" s="5"/>
    </row>
    <row r="2535" spans="1:54" x14ac:dyDescent="0.2">
      <c r="A2535" s="5"/>
      <c r="Y2535" s="5"/>
      <c r="AJ2535"/>
      <c r="AV2535"/>
      <c r="BB2535" s="5"/>
    </row>
    <row r="2536" spans="1:54" x14ac:dyDescent="0.2">
      <c r="A2536" s="5"/>
      <c r="Y2536" s="5"/>
      <c r="AJ2536"/>
      <c r="AV2536"/>
      <c r="BB2536" s="5"/>
    </row>
    <row r="2537" spans="1:54" x14ac:dyDescent="0.2">
      <c r="A2537" s="5"/>
      <c r="Y2537" s="5"/>
      <c r="AJ2537"/>
      <c r="AV2537"/>
      <c r="BB2537" s="5"/>
    </row>
    <row r="2538" spans="1:54" x14ac:dyDescent="0.2">
      <c r="A2538" s="5"/>
      <c r="Y2538" s="5"/>
      <c r="AJ2538"/>
      <c r="AV2538"/>
      <c r="BB2538" s="5"/>
    </row>
    <row r="2539" spans="1:54" x14ac:dyDescent="0.2">
      <c r="A2539" s="5"/>
      <c r="Y2539" s="5"/>
      <c r="AJ2539"/>
      <c r="AV2539"/>
      <c r="BB2539" s="5"/>
    </row>
    <row r="2540" spans="1:54" x14ac:dyDescent="0.2">
      <c r="A2540" s="5"/>
      <c r="Y2540" s="5"/>
      <c r="AJ2540"/>
      <c r="AV2540"/>
      <c r="BB2540" s="5"/>
    </row>
    <row r="2541" spans="1:54" x14ac:dyDescent="0.2">
      <c r="A2541" s="5"/>
      <c r="Y2541" s="5"/>
      <c r="AJ2541"/>
      <c r="AV2541"/>
      <c r="BB2541" s="5"/>
    </row>
    <row r="2542" spans="1:54" x14ac:dyDescent="0.2">
      <c r="A2542" s="5"/>
      <c r="Y2542" s="5"/>
      <c r="AJ2542"/>
      <c r="AV2542"/>
      <c r="BB2542" s="5"/>
    </row>
    <row r="2543" spans="1:54" x14ac:dyDescent="0.2">
      <c r="A2543" s="5"/>
      <c r="Y2543" s="5"/>
      <c r="AJ2543"/>
      <c r="AV2543"/>
      <c r="BB2543" s="5"/>
    </row>
    <row r="2544" spans="1:54" x14ac:dyDescent="0.2">
      <c r="A2544" s="5"/>
      <c r="Y2544" s="5"/>
      <c r="AJ2544"/>
      <c r="AV2544"/>
      <c r="BB2544" s="5"/>
    </row>
    <row r="2545" spans="1:54" x14ac:dyDescent="0.2">
      <c r="A2545" s="5"/>
      <c r="Y2545" s="5"/>
      <c r="AJ2545"/>
      <c r="AV2545"/>
      <c r="BB2545" s="5"/>
    </row>
    <row r="2546" spans="1:54" x14ac:dyDescent="0.2">
      <c r="A2546" s="5"/>
      <c r="Y2546" s="5"/>
      <c r="AJ2546"/>
      <c r="AV2546"/>
      <c r="BB2546" s="5"/>
    </row>
    <row r="2547" spans="1:54" x14ac:dyDescent="0.2">
      <c r="A2547" s="5"/>
      <c r="Y2547" s="5"/>
      <c r="AJ2547"/>
      <c r="AV2547"/>
      <c r="BB2547" s="5"/>
    </row>
    <row r="2548" spans="1:54" x14ac:dyDescent="0.2">
      <c r="A2548" s="5"/>
      <c r="Y2548" s="5"/>
      <c r="AJ2548"/>
      <c r="AV2548"/>
      <c r="BB2548" s="5"/>
    </row>
    <row r="2549" spans="1:54" x14ac:dyDescent="0.2">
      <c r="A2549" s="5"/>
      <c r="Y2549" s="5"/>
      <c r="AJ2549"/>
      <c r="AV2549"/>
      <c r="BB2549" s="5"/>
    </row>
    <row r="2550" spans="1:54" x14ac:dyDescent="0.2">
      <c r="A2550" s="5"/>
      <c r="Y2550" s="5"/>
      <c r="AJ2550"/>
      <c r="AV2550"/>
      <c r="BB2550" s="5"/>
    </row>
    <row r="2551" spans="1:54" x14ac:dyDescent="0.2">
      <c r="A2551" s="5"/>
      <c r="Y2551" s="5"/>
      <c r="AJ2551"/>
      <c r="AV2551"/>
      <c r="BB2551" s="5"/>
    </row>
    <row r="2552" spans="1:54" x14ac:dyDescent="0.2">
      <c r="A2552" s="5"/>
      <c r="Y2552" s="5"/>
      <c r="AJ2552"/>
      <c r="AV2552"/>
      <c r="BB2552" s="5"/>
    </row>
    <row r="2553" spans="1:54" x14ac:dyDescent="0.2">
      <c r="A2553" s="5"/>
      <c r="Y2553" s="5"/>
      <c r="AJ2553"/>
      <c r="AV2553"/>
      <c r="BB2553" s="5"/>
    </row>
    <row r="2554" spans="1:54" x14ac:dyDescent="0.2">
      <c r="A2554" s="5"/>
      <c r="Y2554" s="5"/>
      <c r="AJ2554"/>
      <c r="AV2554"/>
      <c r="BB2554" s="5"/>
    </row>
    <row r="2555" spans="1:54" x14ac:dyDescent="0.2">
      <c r="A2555" s="5"/>
      <c r="Y2555" s="5"/>
      <c r="AJ2555"/>
      <c r="AV2555"/>
      <c r="BB2555" s="5"/>
    </row>
    <row r="2556" spans="1:54" x14ac:dyDescent="0.2">
      <c r="A2556" s="5"/>
      <c r="Y2556" s="5"/>
      <c r="AJ2556"/>
      <c r="AV2556"/>
      <c r="BB2556" s="5"/>
    </row>
    <row r="2557" spans="1:54" x14ac:dyDescent="0.2">
      <c r="A2557" s="5"/>
      <c r="Y2557" s="5"/>
      <c r="AJ2557"/>
      <c r="AV2557"/>
      <c r="BB2557" s="5"/>
    </row>
    <row r="2558" spans="1:54" x14ac:dyDescent="0.2">
      <c r="A2558" s="5"/>
      <c r="Y2558" s="5"/>
      <c r="AJ2558"/>
      <c r="AV2558"/>
      <c r="BB2558" s="5"/>
    </row>
    <row r="2559" spans="1:54" x14ac:dyDescent="0.2">
      <c r="A2559" s="5"/>
      <c r="Y2559" s="5"/>
      <c r="AJ2559"/>
      <c r="AV2559"/>
      <c r="BB2559" s="5"/>
    </row>
    <row r="2560" spans="1:54" x14ac:dyDescent="0.2">
      <c r="A2560" s="5"/>
      <c r="Y2560" s="5"/>
      <c r="AJ2560"/>
      <c r="AV2560"/>
      <c r="BB2560" s="5"/>
    </row>
    <row r="2561" spans="1:54" x14ac:dyDescent="0.2">
      <c r="A2561" s="5"/>
      <c r="Y2561" s="5"/>
      <c r="AJ2561"/>
      <c r="AV2561"/>
      <c r="BB2561" s="5"/>
    </row>
    <row r="2562" spans="1:54" x14ac:dyDescent="0.2">
      <c r="A2562" s="5"/>
      <c r="Y2562" s="5"/>
      <c r="AJ2562"/>
      <c r="AV2562"/>
      <c r="BB2562" s="5"/>
    </row>
    <row r="2563" spans="1:54" x14ac:dyDescent="0.2">
      <c r="A2563" s="5"/>
      <c r="Y2563" s="5"/>
      <c r="AJ2563"/>
      <c r="AV2563"/>
      <c r="BB2563" s="5"/>
    </row>
    <row r="2564" spans="1:54" x14ac:dyDescent="0.2">
      <c r="A2564" s="5"/>
      <c r="Y2564" s="5"/>
      <c r="AJ2564"/>
      <c r="AV2564"/>
      <c r="BB2564" s="5"/>
    </row>
    <row r="2565" spans="1:54" x14ac:dyDescent="0.2">
      <c r="A2565" s="5"/>
      <c r="Y2565" s="5"/>
      <c r="AJ2565"/>
      <c r="AV2565"/>
      <c r="BB2565" s="5"/>
    </row>
    <row r="2566" spans="1:54" x14ac:dyDescent="0.2">
      <c r="A2566" s="5"/>
      <c r="Y2566" s="5"/>
      <c r="AJ2566"/>
      <c r="AV2566"/>
      <c r="BB2566" s="5"/>
    </row>
    <row r="2567" spans="1:54" x14ac:dyDescent="0.2">
      <c r="A2567" s="5"/>
      <c r="Y2567" s="5"/>
      <c r="AJ2567"/>
      <c r="AV2567"/>
      <c r="BB2567" s="5"/>
    </row>
    <row r="2568" spans="1:54" x14ac:dyDescent="0.2">
      <c r="A2568" s="5"/>
      <c r="Y2568" s="5"/>
      <c r="AJ2568"/>
      <c r="AV2568"/>
      <c r="BB2568" s="5"/>
    </row>
    <row r="2569" spans="1:54" x14ac:dyDescent="0.2">
      <c r="A2569" s="5"/>
      <c r="Y2569" s="5"/>
      <c r="AJ2569"/>
      <c r="AV2569"/>
      <c r="BB2569" s="5"/>
    </row>
    <row r="2570" spans="1:54" x14ac:dyDescent="0.2">
      <c r="A2570" s="5"/>
      <c r="Y2570" s="5"/>
      <c r="AJ2570"/>
      <c r="AV2570"/>
      <c r="BB2570" s="5"/>
    </row>
    <row r="2571" spans="1:54" x14ac:dyDescent="0.2">
      <c r="A2571" s="5"/>
      <c r="Y2571" s="5"/>
      <c r="AJ2571"/>
      <c r="AV2571"/>
      <c r="BB2571" s="5"/>
    </row>
    <row r="2572" spans="1:54" x14ac:dyDescent="0.2">
      <c r="A2572" s="5"/>
      <c r="Y2572" s="5"/>
      <c r="AJ2572"/>
      <c r="AV2572"/>
      <c r="BB2572" s="5"/>
    </row>
    <row r="2573" spans="1:54" x14ac:dyDescent="0.2">
      <c r="A2573" s="5"/>
      <c r="Y2573" s="5"/>
      <c r="AJ2573"/>
      <c r="AV2573"/>
      <c r="BB2573" s="5"/>
    </row>
    <row r="2574" spans="1:54" x14ac:dyDescent="0.2">
      <c r="A2574" s="5"/>
      <c r="Y2574" s="5"/>
      <c r="AJ2574"/>
      <c r="AV2574"/>
      <c r="BB2574" s="5"/>
    </row>
    <row r="2575" spans="1:54" x14ac:dyDescent="0.2">
      <c r="A2575" s="5"/>
      <c r="Y2575" s="5"/>
      <c r="AJ2575"/>
      <c r="AV2575"/>
      <c r="BB2575" s="5"/>
    </row>
    <row r="2576" spans="1:54" x14ac:dyDescent="0.2">
      <c r="A2576" s="5"/>
      <c r="Y2576" s="5"/>
      <c r="AJ2576"/>
      <c r="AV2576"/>
      <c r="BB2576" s="5"/>
    </row>
    <row r="2577" spans="1:54" x14ac:dyDescent="0.2">
      <c r="A2577" s="5"/>
      <c r="Y2577" s="5"/>
      <c r="AJ2577"/>
      <c r="AV2577"/>
      <c r="BB2577" s="5"/>
    </row>
    <row r="2578" spans="1:54" x14ac:dyDescent="0.2">
      <c r="A2578" s="5"/>
      <c r="Y2578" s="5"/>
      <c r="AJ2578"/>
      <c r="AV2578"/>
      <c r="BB2578" s="5"/>
    </row>
    <row r="2579" spans="1:54" x14ac:dyDescent="0.2">
      <c r="A2579" s="5"/>
      <c r="Y2579" s="5"/>
      <c r="AJ2579"/>
      <c r="AV2579"/>
      <c r="BB2579" s="5"/>
    </row>
    <row r="2580" spans="1:54" x14ac:dyDescent="0.2">
      <c r="A2580" s="5"/>
      <c r="Y2580" s="5"/>
      <c r="AJ2580"/>
      <c r="AV2580"/>
      <c r="BB2580" s="5"/>
    </row>
    <row r="2581" spans="1:54" x14ac:dyDescent="0.2">
      <c r="A2581" s="5"/>
      <c r="Y2581" s="5"/>
      <c r="AJ2581"/>
      <c r="AV2581"/>
      <c r="BB2581" s="5"/>
    </row>
    <row r="2582" spans="1:54" x14ac:dyDescent="0.2">
      <c r="A2582" s="5"/>
      <c r="Y2582" s="5"/>
      <c r="AJ2582"/>
      <c r="AV2582"/>
      <c r="BB2582" s="5"/>
    </row>
    <row r="2583" spans="1:54" x14ac:dyDescent="0.2">
      <c r="A2583" s="5"/>
      <c r="Y2583" s="5"/>
      <c r="AJ2583"/>
      <c r="AV2583"/>
      <c r="BB2583" s="5"/>
    </row>
    <row r="2584" spans="1:54" x14ac:dyDescent="0.2">
      <c r="A2584" s="5"/>
      <c r="Y2584" s="5"/>
      <c r="AJ2584"/>
      <c r="AV2584"/>
      <c r="BB2584" s="5"/>
    </row>
    <row r="2585" spans="1:54" x14ac:dyDescent="0.2">
      <c r="A2585" s="5"/>
      <c r="Y2585" s="5"/>
      <c r="AJ2585"/>
      <c r="AV2585"/>
      <c r="BB2585" s="5"/>
    </row>
    <row r="2586" spans="1:54" x14ac:dyDescent="0.2">
      <c r="A2586" s="5"/>
      <c r="Y2586" s="5"/>
      <c r="AJ2586"/>
      <c r="AV2586"/>
      <c r="BB2586" s="5"/>
    </row>
    <row r="2587" spans="1:54" x14ac:dyDescent="0.2">
      <c r="A2587" s="5"/>
      <c r="Y2587" s="5"/>
      <c r="AJ2587"/>
      <c r="AV2587"/>
      <c r="BB2587" s="5"/>
    </row>
    <row r="2588" spans="1:54" x14ac:dyDescent="0.2">
      <c r="A2588" s="5"/>
      <c r="Y2588" s="5"/>
      <c r="AJ2588"/>
      <c r="AV2588"/>
      <c r="BB2588" s="5"/>
    </row>
    <row r="2589" spans="1:54" x14ac:dyDescent="0.2">
      <c r="A2589" s="5"/>
      <c r="Y2589" s="5"/>
      <c r="AJ2589"/>
      <c r="AV2589"/>
      <c r="BB2589" s="5"/>
    </row>
    <row r="2590" spans="1:54" x14ac:dyDescent="0.2">
      <c r="A2590" s="5"/>
      <c r="Y2590" s="5"/>
      <c r="AJ2590"/>
      <c r="AV2590"/>
      <c r="BB2590" s="5"/>
    </row>
    <row r="2591" spans="1:54" x14ac:dyDescent="0.2">
      <c r="A2591" s="5"/>
      <c r="Y2591" s="5"/>
      <c r="AJ2591"/>
      <c r="AV2591"/>
      <c r="BB2591" s="5"/>
    </row>
    <row r="2592" spans="1:54" x14ac:dyDescent="0.2">
      <c r="A2592" s="5"/>
      <c r="Y2592" s="5"/>
      <c r="AJ2592"/>
      <c r="AV2592"/>
      <c r="BB2592" s="5"/>
    </row>
    <row r="2593" spans="1:54" x14ac:dyDescent="0.2">
      <c r="A2593" s="5"/>
      <c r="Y2593" s="5"/>
      <c r="AJ2593"/>
      <c r="AV2593"/>
      <c r="BB2593" s="5"/>
    </row>
    <row r="2594" spans="1:54" x14ac:dyDescent="0.2">
      <c r="A2594" s="5"/>
      <c r="Y2594" s="5"/>
      <c r="AJ2594"/>
      <c r="AV2594"/>
      <c r="BB2594" s="5"/>
    </row>
    <row r="2595" spans="1:54" x14ac:dyDescent="0.2">
      <c r="A2595" s="5"/>
      <c r="Y2595" s="5"/>
      <c r="AJ2595"/>
      <c r="AV2595"/>
      <c r="BB2595" s="5"/>
    </row>
    <row r="2596" spans="1:54" x14ac:dyDescent="0.2">
      <c r="A2596" s="5"/>
      <c r="Y2596" s="5"/>
      <c r="AJ2596"/>
      <c r="AV2596"/>
      <c r="BB2596" s="5"/>
    </row>
    <row r="2597" spans="1:54" x14ac:dyDescent="0.2">
      <c r="A2597" s="5"/>
      <c r="Y2597" s="5"/>
      <c r="AJ2597"/>
      <c r="AV2597"/>
      <c r="BB2597" s="5"/>
    </row>
    <row r="2598" spans="1:54" x14ac:dyDescent="0.2">
      <c r="A2598" s="5"/>
      <c r="Y2598" s="5"/>
      <c r="AJ2598"/>
      <c r="AV2598"/>
      <c r="BB2598" s="5"/>
    </row>
    <row r="2599" spans="1:54" x14ac:dyDescent="0.2">
      <c r="A2599" s="5"/>
      <c r="Y2599" s="5"/>
      <c r="AJ2599"/>
      <c r="AV2599"/>
      <c r="BB2599" s="5"/>
    </row>
    <row r="2600" spans="1:54" x14ac:dyDescent="0.2">
      <c r="A2600" s="5"/>
      <c r="Y2600" s="5"/>
      <c r="AJ2600"/>
      <c r="AV2600"/>
      <c r="BB2600" s="5"/>
    </row>
    <row r="2601" spans="1:54" x14ac:dyDescent="0.2">
      <c r="A2601" s="5"/>
      <c r="Y2601" s="5"/>
      <c r="AJ2601"/>
      <c r="AV2601"/>
      <c r="BB2601" s="5"/>
    </row>
    <row r="2602" spans="1:54" x14ac:dyDescent="0.2">
      <c r="A2602" s="5"/>
      <c r="Y2602" s="5"/>
      <c r="AJ2602"/>
      <c r="AV2602"/>
      <c r="BB2602" s="5"/>
    </row>
    <row r="2603" spans="1:54" x14ac:dyDescent="0.2">
      <c r="A2603" s="5"/>
      <c r="Y2603" s="5"/>
      <c r="AJ2603"/>
      <c r="AV2603"/>
      <c r="BB2603" s="5"/>
    </row>
    <row r="2604" spans="1:54" x14ac:dyDescent="0.2">
      <c r="A2604" s="5"/>
      <c r="Y2604" s="5"/>
      <c r="AJ2604"/>
      <c r="AV2604"/>
      <c r="BB2604" s="5"/>
    </row>
    <row r="2605" spans="1:54" x14ac:dyDescent="0.2">
      <c r="A2605" s="5"/>
      <c r="Y2605" s="5"/>
      <c r="AJ2605"/>
      <c r="AV2605"/>
      <c r="BB2605" s="5"/>
    </row>
    <row r="2606" spans="1:54" x14ac:dyDescent="0.2">
      <c r="A2606" s="5"/>
      <c r="Y2606" s="5"/>
      <c r="AJ2606"/>
      <c r="AV2606"/>
      <c r="BB2606" s="5"/>
    </row>
    <row r="2607" spans="1:54" x14ac:dyDescent="0.2">
      <c r="A2607" s="5"/>
      <c r="Y2607" s="5"/>
      <c r="AJ2607"/>
      <c r="AV2607"/>
      <c r="BB2607" s="5"/>
    </row>
    <row r="2608" spans="1:54" x14ac:dyDescent="0.2">
      <c r="A2608" s="5"/>
      <c r="Y2608" s="5"/>
      <c r="AJ2608"/>
      <c r="AV2608"/>
      <c r="BB2608" s="5"/>
    </row>
    <row r="2609" spans="1:54" x14ac:dyDescent="0.2">
      <c r="A2609" s="5"/>
      <c r="Y2609" s="5"/>
      <c r="AJ2609"/>
      <c r="AV2609"/>
      <c r="BB2609" s="5"/>
    </row>
    <row r="2610" spans="1:54" x14ac:dyDescent="0.2">
      <c r="A2610" s="5"/>
      <c r="Y2610" s="5"/>
      <c r="AJ2610"/>
      <c r="AV2610"/>
      <c r="BB2610" s="5"/>
    </row>
    <row r="2611" spans="1:54" x14ac:dyDescent="0.2">
      <c r="A2611" s="5"/>
      <c r="Y2611" s="5"/>
      <c r="AJ2611"/>
      <c r="AV2611"/>
      <c r="BB2611" s="5"/>
    </row>
    <row r="2612" spans="1:54" x14ac:dyDescent="0.2">
      <c r="A2612" s="5"/>
      <c r="Y2612" s="5"/>
      <c r="AJ2612"/>
      <c r="AV2612"/>
      <c r="BB2612" s="5"/>
    </row>
    <row r="2613" spans="1:54" x14ac:dyDescent="0.2">
      <c r="A2613" s="5"/>
      <c r="Y2613" s="5"/>
      <c r="AJ2613"/>
      <c r="AV2613"/>
      <c r="BB2613" s="5"/>
    </row>
    <row r="2614" spans="1:54" x14ac:dyDescent="0.2">
      <c r="A2614" s="5"/>
      <c r="Y2614" s="5"/>
      <c r="AJ2614"/>
      <c r="AV2614"/>
      <c r="BB2614" s="5"/>
    </row>
    <row r="2615" spans="1:54" x14ac:dyDescent="0.2">
      <c r="A2615" s="5"/>
      <c r="Y2615" s="5"/>
      <c r="AJ2615"/>
      <c r="AV2615"/>
      <c r="BB2615" s="5"/>
    </row>
    <row r="2616" spans="1:54" x14ac:dyDescent="0.2">
      <c r="A2616" s="5"/>
      <c r="Y2616" s="5"/>
      <c r="AJ2616"/>
      <c r="AV2616"/>
      <c r="BB2616" s="5"/>
    </row>
    <row r="2617" spans="1:54" x14ac:dyDescent="0.2">
      <c r="A2617" s="5"/>
      <c r="Y2617" s="5"/>
      <c r="AJ2617"/>
      <c r="AV2617"/>
      <c r="BB2617" s="5"/>
    </row>
    <row r="2618" spans="1:54" x14ac:dyDescent="0.2">
      <c r="A2618" s="5"/>
      <c r="Y2618" s="5"/>
      <c r="AJ2618"/>
      <c r="AV2618"/>
      <c r="BB2618" s="5"/>
    </row>
    <row r="2619" spans="1:54" x14ac:dyDescent="0.2">
      <c r="A2619" s="5"/>
      <c r="Y2619" s="5"/>
      <c r="AJ2619"/>
      <c r="AV2619"/>
      <c r="BB2619" s="5"/>
    </row>
    <row r="2620" spans="1:54" x14ac:dyDescent="0.2">
      <c r="A2620" s="5"/>
      <c r="Y2620" s="5"/>
      <c r="AJ2620"/>
      <c r="AV2620"/>
      <c r="BB2620" s="5"/>
    </row>
    <row r="2621" spans="1:54" x14ac:dyDescent="0.2">
      <c r="A2621" s="5"/>
      <c r="Y2621" s="5"/>
      <c r="AJ2621"/>
      <c r="AV2621"/>
      <c r="BB2621" s="5"/>
    </row>
    <row r="2622" spans="1:54" x14ac:dyDescent="0.2">
      <c r="A2622" s="5"/>
      <c r="Y2622" s="5"/>
      <c r="AJ2622"/>
      <c r="AV2622"/>
      <c r="BB2622" s="5"/>
    </row>
    <row r="2623" spans="1:54" x14ac:dyDescent="0.2">
      <c r="A2623" s="5"/>
      <c r="Y2623" s="5"/>
      <c r="AJ2623"/>
      <c r="AV2623"/>
      <c r="BB2623" s="5"/>
    </row>
    <row r="2624" spans="1:54" x14ac:dyDescent="0.2">
      <c r="A2624" s="5"/>
      <c r="Y2624" s="5"/>
      <c r="AJ2624"/>
      <c r="AV2624"/>
      <c r="BB2624" s="5"/>
    </row>
    <row r="2625" spans="1:54" x14ac:dyDescent="0.2">
      <c r="A2625" s="5"/>
      <c r="Y2625" s="5"/>
      <c r="AJ2625"/>
      <c r="AV2625"/>
      <c r="BB2625" s="5"/>
    </row>
    <row r="2626" spans="1:54" x14ac:dyDescent="0.2">
      <c r="A2626" s="5"/>
      <c r="Y2626" s="5"/>
      <c r="AJ2626"/>
      <c r="AV2626"/>
      <c r="BB2626" s="5"/>
    </row>
    <row r="2627" spans="1:54" x14ac:dyDescent="0.2">
      <c r="A2627" s="5"/>
      <c r="Y2627" s="5"/>
      <c r="AJ2627"/>
      <c r="AV2627"/>
      <c r="BB2627" s="5"/>
    </row>
    <row r="2628" spans="1:54" x14ac:dyDescent="0.2">
      <c r="A2628" s="5"/>
      <c r="Y2628" s="5"/>
      <c r="AJ2628"/>
      <c r="AV2628"/>
      <c r="BB2628" s="5"/>
    </row>
    <row r="2629" spans="1:54" x14ac:dyDescent="0.2">
      <c r="A2629" s="5"/>
      <c r="Y2629" s="5"/>
      <c r="AJ2629"/>
      <c r="AV2629"/>
      <c r="BB2629" s="5"/>
    </row>
    <row r="2630" spans="1:54" x14ac:dyDescent="0.2">
      <c r="A2630" s="5"/>
      <c r="Y2630" s="5"/>
      <c r="AJ2630"/>
      <c r="AV2630"/>
      <c r="BB2630" s="5"/>
    </row>
    <row r="2631" spans="1:54" x14ac:dyDescent="0.2">
      <c r="A2631" s="5"/>
      <c r="Y2631" s="5"/>
      <c r="AJ2631"/>
      <c r="AV2631"/>
      <c r="BB2631" s="5"/>
    </row>
    <row r="2632" spans="1:54" x14ac:dyDescent="0.2">
      <c r="A2632" s="5"/>
      <c r="Y2632" s="5"/>
      <c r="AJ2632"/>
      <c r="AV2632"/>
      <c r="BB2632" s="5"/>
    </row>
    <row r="2633" spans="1:54" x14ac:dyDescent="0.2">
      <c r="A2633" s="5"/>
      <c r="Y2633" s="5"/>
      <c r="AJ2633"/>
      <c r="AV2633"/>
      <c r="BB2633" s="5"/>
    </row>
    <row r="2634" spans="1:54" x14ac:dyDescent="0.2">
      <c r="A2634" s="5"/>
      <c r="Y2634" s="5"/>
      <c r="AJ2634"/>
      <c r="AV2634"/>
      <c r="BB2634" s="5"/>
    </row>
    <row r="2635" spans="1:54" x14ac:dyDescent="0.2">
      <c r="A2635" s="5"/>
      <c r="Y2635" s="5"/>
      <c r="AJ2635"/>
      <c r="AV2635"/>
      <c r="BB2635" s="5"/>
    </row>
    <row r="2636" spans="1:54" x14ac:dyDescent="0.2">
      <c r="A2636" s="5"/>
      <c r="Y2636" s="5"/>
      <c r="AJ2636"/>
      <c r="AV2636"/>
      <c r="BB2636" s="5"/>
    </row>
    <row r="2637" spans="1:54" x14ac:dyDescent="0.2">
      <c r="A2637" s="5"/>
      <c r="Y2637" s="5"/>
      <c r="AJ2637"/>
      <c r="AV2637"/>
      <c r="BB2637" s="5"/>
    </row>
    <row r="2638" spans="1:54" x14ac:dyDescent="0.2">
      <c r="A2638" s="5"/>
      <c r="Y2638" s="5"/>
      <c r="AJ2638"/>
      <c r="AV2638"/>
      <c r="BB2638" s="5"/>
    </row>
    <row r="2639" spans="1:54" x14ac:dyDescent="0.2">
      <c r="A2639" s="5"/>
      <c r="Y2639" s="5"/>
      <c r="AJ2639"/>
      <c r="AV2639"/>
      <c r="BB2639" s="5"/>
    </row>
    <row r="2640" spans="1:54" x14ac:dyDescent="0.2">
      <c r="A2640" s="5"/>
      <c r="Y2640" s="5"/>
      <c r="AJ2640"/>
      <c r="AV2640"/>
      <c r="BB2640" s="5"/>
    </row>
    <row r="2641" spans="1:54" x14ac:dyDescent="0.2">
      <c r="A2641" s="5"/>
      <c r="Y2641" s="5"/>
      <c r="AJ2641"/>
      <c r="AV2641"/>
      <c r="BB2641" s="5"/>
    </row>
    <row r="2642" spans="1:54" x14ac:dyDescent="0.2">
      <c r="A2642" s="5"/>
      <c r="Y2642" s="5"/>
      <c r="AJ2642"/>
      <c r="AV2642"/>
      <c r="BB2642" s="5"/>
    </row>
    <row r="2643" spans="1:54" x14ac:dyDescent="0.2">
      <c r="A2643" s="5"/>
      <c r="Y2643" s="5"/>
      <c r="AJ2643"/>
      <c r="AV2643"/>
      <c r="BB2643" s="5"/>
    </row>
    <row r="2644" spans="1:54" x14ac:dyDescent="0.2">
      <c r="A2644" s="5"/>
      <c r="Y2644" s="5"/>
      <c r="AJ2644"/>
      <c r="AV2644"/>
      <c r="BB2644" s="5"/>
    </row>
    <row r="2645" spans="1:54" x14ac:dyDescent="0.2">
      <c r="A2645" s="5"/>
      <c r="Y2645" s="5"/>
      <c r="AJ2645"/>
      <c r="AV2645"/>
      <c r="BB2645" s="5"/>
    </row>
    <row r="2646" spans="1:54" x14ac:dyDescent="0.2">
      <c r="A2646" s="5"/>
      <c r="Y2646" s="5"/>
      <c r="AJ2646"/>
      <c r="AV2646"/>
      <c r="BB2646" s="5"/>
    </row>
    <row r="2647" spans="1:54" x14ac:dyDescent="0.2">
      <c r="A2647" s="5"/>
      <c r="Y2647" s="5"/>
      <c r="AJ2647"/>
      <c r="AV2647"/>
      <c r="BB2647" s="5"/>
    </row>
    <row r="2648" spans="1:54" x14ac:dyDescent="0.2">
      <c r="A2648" s="5"/>
      <c r="Y2648" s="5"/>
      <c r="AJ2648"/>
      <c r="AV2648"/>
      <c r="BB2648" s="5"/>
    </row>
    <row r="2649" spans="1:54" x14ac:dyDescent="0.2">
      <c r="A2649" s="5"/>
      <c r="Y2649" s="5"/>
      <c r="AJ2649"/>
      <c r="AV2649"/>
      <c r="BB2649" s="5"/>
    </row>
    <row r="2650" spans="1:54" x14ac:dyDescent="0.2">
      <c r="A2650" s="5"/>
      <c r="Y2650" s="5"/>
      <c r="AJ2650"/>
      <c r="AV2650"/>
      <c r="BB2650" s="5"/>
    </row>
    <row r="2651" spans="1:54" x14ac:dyDescent="0.2">
      <c r="A2651" s="5"/>
      <c r="Y2651" s="5"/>
      <c r="AJ2651"/>
      <c r="AV2651"/>
      <c r="BB2651" s="5"/>
    </row>
    <row r="2652" spans="1:54" x14ac:dyDescent="0.2">
      <c r="A2652" s="5"/>
      <c r="Y2652" s="5"/>
      <c r="AJ2652"/>
      <c r="AV2652"/>
      <c r="BB2652" s="5"/>
    </row>
    <row r="2653" spans="1:54" x14ac:dyDescent="0.2">
      <c r="A2653" s="5"/>
      <c r="Y2653" s="5"/>
      <c r="AJ2653"/>
      <c r="AV2653"/>
      <c r="BB2653" s="5"/>
    </row>
    <row r="2654" spans="1:54" x14ac:dyDescent="0.2">
      <c r="A2654" s="5"/>
      <c r="Y2654" s="5"/>
      <c r="AJ2654"/>
      <c r="AV2654"/>
      <c r="BB2654" s="5"/>
    </row>
    <row r="2655" spans="1:54" x14ac:dyDescent="0.2">
      <c r="A2655" s="5"/>
      <c r="Y2655" s="5"/>
      <c r="AJ2655"/>
      <c r="AV2655"/>
      <c r="BB2655" s="5"/>
    </row>
    <row r="2656" spans="1:54" x14ac:dyDescent="0.2">
      <c r="A2656" s="5"/>
      <c r="Y2656" s="5"/>
      <c r="AJ2656"/>
      <c r="AV2656"/>
      <c r="BB2656" s="5"/>
    </row>
    <row r="2657" spans="1:54" x14ac:dyDescent="0.2">
      <c r="A2657" s="5"/>
      <c r="Y2657" s="5"/>
      <c r="AJ2657"/>
      <c r="AV2657"/>
      <c r="BB2657" s="5"/>
    </row>
    <row r="2658" spans="1:54" x14ac:dyDescent="0.2">
      <c r="A2658" s="5"/>
      <c r="Y2658" s="5"/>
      <c r="AJ2658"/>
      <c r="AV2658"/>
      <c r="BB2658" s="5"/>
    </row>
    <row r="2659" spans="1:54" x14ac:dyDescent="0.2">
      <c r="A2659" s="5"/>
      <c r="Y2659" s="5"/>
      <c r="AJ2659"/>
      <c r="AV2659"/>
      <c r="BB2659" s="5"/>
    </row>
    <row r="2660" spans="1:54" x14ac:dyDescent="0.2">
      <c r="A2660" s="5"/>
      <c r="Y2660" s="5"/>
      <c r="AJ2660"/>
      <c r="AV2660"/>
      <c r="BB2660" s="5"/>
    </row>
    <row r="2661" spans="1:54" x14ac:dyDescent="0.2">
      <c r="A2661" s="5"/>
      <c r="Y2661" s="5"/>
      <c r="AJ2661"/>
      <c r="AV2661"/>
      <c r="BB2661" s="5"/>
    </row>
    <row r="2662" spans="1:54" x14ac:dyDescent="0.2">
      <c r="A2662" s="5"/>
      <c r="Y2662" s="5"/>
      <c r="AJ2662"/>
      <c r="AV2662"/>
      <c r="BB2662" s="5"/>
    </row>
    <row r="2663" spans="1:54" x14ac:dyDescent="0.2">
      <c r="A2663" s="5"/>
      <c r="Y2663" s="5"/>
      <c r="AJ2663"/>
      <c r="AV2663"/>
      <c r="BB2663" s="5"/>
    </row>
    <row r="2664" spans="1:54" x14ac:dyDescent="0.2">
      <c r="A2664" s="5"/>
      <c r="Y2664" s="5"/>
      <c r="AJ2664"/>
      <c r="AV2664"/>
      <c r="BB2664" s="5"/>
    </row>
    <row r="2665" spans="1:54" x14ac:dyDescent="0.2">
      <c r="A2665" s="5"/>
      <c r="Y2665" s="5"/>
      <c r="AJ2665"/>
      <c r="AV2665"/>
      <c r="BB2665" s="5"/>
    </row>
    <row r="2666" spans="1:54" x14ac:dyDescent="0.2">
      <c r="A2666" s="5"/>
      <c r="Y2666" s="5"/>
      <c r="AJ2666"/>
      <c r="AV2666"/>
      <c r="BB2666" s="5"/>
    </row>
    <row r="2667" spans="1:54" x14ac:dyDescent="0.2">
      <c r="A2667" s="5"/>
      <c r="Y2667" s="5"/>
      <c r="AJ2667"/>
      <c r="AV2667"/>
      <c r="BB2667" s="5"/>
    </row>
    <row r="2668" spans="1:54" x14ac:dyDescent="0.2">
      <c r="A2668" s="5"/>
      <c r="Y2668" s="5"/>
      <c r="AJ2668"/>
      <c r="AV2668"/>
      <c r="BB2668" s="5"/>
    </row>
    <row r="2669" spans="1:54" x14ac:dyDescent="0.2">
      <c r="A2669" s="5"/>
      <c r="Y2669" s="5"/>
      <c r="AJ2669"/>
      <c r="AV2669"/>
      <c r="BB2669" s="5"/>
    </row>
    <row r="2670" spans="1:54" x14ac:dyDescent="0.2">
      <c r="A2670" s="5"/>
      <c r="Y2670" s="5"/>
      <c r="AJ2670"/>
      <c r="AV2670"/>
      <c r="BB2670" s="5"/>
    </row>
    <row r="2671" spans="1:54" x14ac:dyDescent="0.2">
      <c r="A2671" s="5"/>
      <c r="Y2671" s="5"/>
      <c r="AJ2671"/>
      <c r="AV2671"/>
      <c r="BB2671" s="5"/>
    </row>
    <row r="2672" spans="1:54" x14ac:dyDescent="0.2">
      <c r="A2672" s="5"/>
      <c r="Y2672" s="5"/>
      <c r="AJ2672"/>
      <c r="AV2672"/>
      <c r="BB2672" s="5"/>
    </row>
    <row r="2673" spans="1:54" x14ac:dyDescent="0.2">
      <c r="A2673" s="5"/>
      <c r="Y2673" s="5"/>
      <c r="AJ2673"/>
      <c r="AV2673"/>
      <c r="BB2673" s="5"/>
    </row>
    <row r="2674" spans="1:54" x14ac:dyDescent="0.2">
      <c r="A2674" s="5"/>
      <c r="Y2674" s="5"/>
      <c r="AJ2674"/>
      <c r="AV2674"/>
      <c r="BB2674" s="5"/>
    </row>
    <row r="2675" spans="1:54" x14ac:dyDescent="0.2">
      <c r="A2675" s="5"/>
      <c r="Y2675" s="5"/>
      <c r="AJ2675"/>
      <c r="AV2675"/>
      <c r="BB2675" s="5"/>
    </row>
    <row r="2676" spans="1:54" x14ac:dyDescent="0.2">
      <c r="A2676" s="5"/>
      <c r="Y2676" s="5"/>
      <c r="AJ2676"/>
      <c r="AV2676"/>
      <c r="BB2676" s="5"/>
    </row>
    <row r="2677" spans="1:54" x14ac:dyDescent="0.2">
      <c r="A2677" s="5"/>
      <c r="Y2677" s="5"/>
      <c r="AJ2677"/>
      <c r="AV2677"/>
      <c r="BB2677" s="5"/>
    </row>
    <row r="2678" spans="1:54" x14ac:dyDescent="0.2">
      <c r="A2678" s="5"/>
      <c r="Y2678" s="5"/>
      <c r="AJ2678"/>
      <c r="AV2678"/>
      <c r="BB2678" s="5"/>
    </row>
    <row r="2679" spans="1:54" x14ac:dyDescent="0.2">
      <c r="A2679" s="5"/>
      <c r="Y2679" s="5"/>
      <c r="AJ2679"/>
      <c r="AV2679"/>
      <c r="BB2679" s="5"/>
    </row>
    <row r="2680" spans="1:54" x14ac:dyDescent="0.2">
      <c r="A2680" s="5"/>
      <c r="Y2680" s="5"/>
      <c r="AJ2680"/>
      <c r="AV2680"/>
      <c r="BB2680" s="5"/>
    </row>
    <row r="2681" spans="1:54" x14ac:dyDescent="0.2">
      <c r="A2681" s="5"/>
      <c r="Y2681" s="5"/>
      <c r="AJ2681"/>
      <c r="AV2681"/>
      <c r="BB2681" s="5"/>
    </row>
    <row r="2682" spans="1:54" x14ac:dyDescent="0.2">
      <c r="A2682" s="5"/>
      <c r="Y2682" s="5"/>
      <c r="AJ2682"/>
      <c r="AV2682"/>
      <c r="BB2682" s="5"/>
    </row>
    <row r="2683" spans="1:54" x14ac:dyDescent="0.2">
      <c r="A2683" s="5"/>
      <c r="Y2683" s="5"/>
      <c r="AJ2683"/>
      <c r="AV2683"/>
      <c r="BB2683" s="5"/>
    </row>
    <row r="2684" spans="1:54" x14ac:dyDescent="0.2">
      <c r="A2684" s="5"/>
      <c r="Y2684" s="5"/>
      <c r="AJ2684"/>
      <c r="AV2684"/>
      <c r="BB2684" s="5"/>
    </row>
    <row r="2685" spans="1:54" x14ac:dyDescent="0.2">
      <c r="A2685" s="5"/>
      <c r="Y2685" s="5"/>
      <c r="AJ2685"/>
      <c r="AV2685"/>
      <c r="BB2685" s="5"/>
    </row>
    <row r="2686" spans="1:54" x14ac:dyDescent="0.2">
      <c r="A2686" s="5"/>
      <c r="Y2686" s="5"/>
      <c r="AJ2686"/>
      <c r="AV2686"/>
      <c r="BB2686" s="5"/>
    </row>
    <row r="2687" spans="1:54" x14ac:dyDescent="0.2">
      <c r="A2687" s="5"/>
      <c r="Y2687" s="5"/>
      <c r="AJ2687"/>
      <c r="AV2687"/>
      <c r="BB2687" s="5"/>
    </row>
    <row r="2688" spans="1:54" x14ac:dyDescent="0.2">
      <c r="A2688" s="5"/>
      <c r="Y2688" s="5"/>
      <c r="AJ2688"/>
      <c r="AV2688"/>
      <c r="BB2688" s="5"/>
    </row>
    <row r="2689" spans="1:54" x14ac:dyDescent="0.2">
      <c r="A2689" s="5"/>
      <c r="Y2689" s="5"/>
      <c r="AJ2689"/>
      <c r="AV2689"/>
      <c r="BB2689" s="5"/>
    </row>
    <row r="2690" spans="1:54" x14ac:dyDescent="0.2">
      <c r="A2690" s="5"/>
      <c r="Y2690" s="5"/>
      <c r="AJ2690"/>
      <c r="AV2690"/>
      <c r="BB2690" s="5"/>
    </row>
    <row r="2691" spans="1:54" x14ac:dyDescent="0.2">
      <c r="A2691" s="5"/>
      <c r="Y2691" s="5"/>
      <c r="AJ2691"/>
      <c r="AV2691"/>
      <c r="BB2691" s="5"/>
    </row>
    <row r="2692" spans="1:54" x14ac:dyDescent="0.2">
      <c r="A2692" s="5"/>
      <c r="Y2692" s="5"/>
      <c r="AJ2692"/>
      <c r="AV2692"/>
      <c r="BB2692" s="5"/>
    </row>
    <row r="2693" spans="1:54" x14ac:dyDescent="0.2">
      <c r="A2693" s="5"/>
      <c r="Y2693" s="5"/>
      <c r="AJ2693"/>
      <c r="AV2693"/>
      <c r="BB2693" s="5"/>
    </row>
    <row r="2694" spans="1:54" x14ac:dyDescent="0.2">
      <c r="A2694" s="5"/>
      <c r="Y2694" s="5"/>
      <c r="AJ2694"/>
      <c r="AV2694"/>
      <c r="BB2694" s="5"/>
    </row>
    <row r="2695" spans="1:54" x14ac:dyDescent="0.2">
      <c r="A2695" s="5"/>
      <c r="Y2695" s="5"/>
      <c r="AJ2695"/>
      <c r="AV2695"/>
      <c r="BB2695" s="5"/>
    </row>
    <row r="2696" spans="1:54" x14ac:dyDescent="0.2">
      <c r="A2696" s="5"/>
      <c r="Y2696" s="5"/>
      <c r="AJ2696"/>
      <c r="AV2696"/>
      <c r="BB2696" s="5"/>
    </row>
    <row r="2697" spans="1:54" x14ac:dyDescent="0.2">
      <c r="A2697" s="5"/>
      <c r="Y2697" s="5"/>
      <c r="AJ2697"/>
      <c r="AV2697"/>
      <c r="BB2697" s="5"/>
    </row>
    <row r="2698" spans="1:54" x14ac:dyDescent="0.2">
      <c r="A2698" s="5"/>
      <c r="Y2698" s="5"/>
      <c r="AJ2698"/>
      <c r="AV2698"/>
      <c r="BB2698" s="5"/>
    </row>
    <row r="2699" spans="1:54" x14ac:dyDescent="0.2">
      <c r="A2699" s="5"/>
      <c r="Y2699" s="5"/>
      <c r="AJ2699"/>
      <c r="AV2699"/>
      <c r="BB2699" s="5"/>
    </row>
    <row r="2700" spans="1:54" x14ac:dyDescent="0.2">
      <c r="A2700" s="5"/>
      <c r="Y2700" s="5"/>
      <c r="AJ2700"/>
      <c r="AV2700"/>
      <c r="BB2700" s="5"/>
    </row>
    <row r="2701" spans="1:54" x14ac:dyDescent="0.2">
      <c r="A2701" s="5"/>
      <c r="Y2701" s="5"/>
      <c r="AJ2701"/>
      <c r="AV2701"/>
      <c r="BB2701" s="5"/>
    </row>
    <row r="2702" spans="1:54" x14ac:dyDescent="0.2">
      <c r="A2702" s="5"/>
      <c r="Y2702" s="5"/>
      <c r="AJ2702"/>
      <c r="AV2702"/>
      <c r="BB2702" s="5"/>
    </row>
    <row r="2703" spans="1:54" x14ac:dyDescent="0.2">
      <c r="A2703" s="5"/>
      <c r="Y2703" s="5"/>
      <c r="AJ2703"/>
      <c r="AV2703"/>
      <c r="BB2703" s="5"/>
    </row>
    <row r="2704" spans="1:54" x14ac:dyDescent="0.2">
      <c r="A2704" s="5"/>
      <c r="Y2704" s="5"/>
      <c r="AJ2704"/>
      <c r="AV2704"/>
      <c r="BB2704" s="5"/>
    </row>
    <row r="2705" spans="1:54" x14ac:dyDescent="0.2">
      <c r="A2705" s="5"/>
      <c r="Y2705" s="5"/>
      <c r="AJ2705"/>
      <c r="AV2705"/>
      <c r="BB2705" s="5"/>
    </row>
    <row r="2706" spans="1:54" x14ac:dyDescent="0.2">
      <c r="A2706" s="5"/>
      <c r="Y2706" s="5"/>
      <c r="AJ2706"/>
      <c r="AV2706"/>
      <c r="BB2706" s="5"/>
    </row>
    <row r="2707" spans="1:54" x14ac:dyDescent="0.2">
      <c r="A2707" s="5"/>
      <c r="Y2707" s="5"/>
      <c r="AJ2707"/>
      <c r="AV2707"/>
      <c r="BB2707" s="5"/>
    </row>
    <row r="2708" spans="1:54" x14ac:dyDescent="0.2">
      <c r="A2708" s="5"/>
      <c r="Y2708" s="5"/>
      <c r="AJ2708"/>
      <c r="AV2708"/>
      <c r="BB2708" s="5"/>
    </row>
    <row r="2709" spans="1:54" x14ac:dyDescent="0.2">
      <c r="A2709" s="5"/>
      <c r="Y2709" s="5"/>
      <c r="AJ2709"/>
      <c r="AV2709"/>
      <c r="BB2709" s="5"/>
    </row>
    <row r="2710" spans="1:54" x14ac:dyDescent="0.2">
      <c r="A2710" s="5"/>
      <c r="Y2710" s="5"/>
      <c r="AJ2710"/>
      <c r="AV2710"/>
      <c r="BB2710" s="5"/>
    </row>
    <row r="2711" spans="1:54" x14ac:dyDescent="0.2">
      <c r="A2711" s="5"/>
      <c r="Y2711" s="5"/>
      <c r="AJ2711"/>
      <c r="AV2711"/>
      <c r="BB2711" s="5"/>
    </row>
    <row r="2712" spans="1:54" x14ac:dyDescent="0.2">
      <c r="A2712" s="5"/>
      <c r="Y2712" s="5"/>
      <c r="AJ2712"/>
      <c r="AV2712"/>
      <c r="BB2712" s="5"/>
    </row>
    <row r="2713" spans="1:54" x14ac:dyDescent="0.2">
      <c r="A2713" s="5"/>
      <c r="Y2713" s="5"/>
      <c r="AJ2713"/>
      <c r="AV2713"/>
      <c r="BB2713" s="5"/>
    </row>
    <row r="2714" spans="1:54" x14ac:dyDescent="0.2">
      <c r="A2714" s="5"/>
      <c r="Y2714" s="5"/>
      <c r="AJ2714"/>
      <c r="AV2714"/>
      <c r="BB2714" s="5"/>
    </row>
    <row r="2715" spans="1:54" x14ac:dyDescent="0.2">
      <c r="A2715" s="5"/>
      <c r="Y2715" s="5"/>
      <c r="AJ2715"/>
      <c r="AV2715"/>
      <c r="BB2715" s="5"/>
    </row>
    <row r="2716" spans="1:54" x14ac:dyDescent="0.2">
      <c r="A2716" s="5"/>
      <c r="Y2716" s="5"/>
      <c r="AJ2716"/>
      <c r="AV2716"/>
      <c r="BB2716" s="5"/>
    </row>
    <row r="2717" spans="1:54" x14ac:dyDescent="0.2">
      <c r="A2717" s="5"/>
      <c r="Y2717" s="5"/>
      <c r="AJ2717"/>
      <c r="AV2717"/>
      <c r="BB2717" s="5"/>
    </row>
    <row r="2718" spans="1:54" x14ac:dyDescent="0.2">
      <c r="A2718" s="5"/>
      <c r="Y2718" s="5"/>
      <c r="AJ2718"/>
      <c r="AV2718"/>
      <c r="BB2718" s="5"/>
    </row>
    <row r="2719" spans="1:54" x14ac:dyDescent="0.2">
      <c r="A2719" s="5"/>
      <c r="Y2719" s="5"/>
      <c r="AJ2719"/>
      <c r="AV2719"/>
      <c r="BB2719" s="5"/>
    </row>
    <row r="2720" spans="1:54" x14ac:dyDescent="0.2">
      <c r="A2720" s="5"/>
      <c r="Y2720" s="5"/>
      <c r="AJ2720"/>
      <c r="AV2720"/>
      <c r="BB2720" s="5"/>
    </row>
    <row r="2721" spans="1:54" x14ac:dyDescent="0.2">
      <c r="A2721" s="5"/>
      <c r="Y2721" s="5"/>
      <c r="AJ2721"/>
      <c r="AV2721"/>
      <c r="BB2721" s="5"/>
    </row>
    <row r="2722" spans="1:54" x14ac:dyDescent="0.2">
      <c r="A2722" s="5"/>
      <c r="Y2722" s="5"/>
      <c r="AJ2722"/>
      <c r="AV2722"/>
      <c r="BB2722" s="5"/>
    </row>
    <row r="2723" spans="1:54" x14ac:dyDescent="0.2">
      <c r="A2723" s="5"/>
      <c r="Y2723" s="5"/>
      <c r="AJ2723"/>
      <c r="AV2723"/>
      <c r="BB2723" s="5"/>
    </row>
    <row r="2724" spans="1:54" x14ac:dyDescent="0.2">
      <c r="A2724" s="5"/>
      <c r="Y2724" s="5"/>
      <c r="AJ2724"/>
      <c r="AV2724"/>
      <c r="BB2724" s="5"/>
    </row>
    <row r="2725" spans="1:54" x14ac:dyDescent="0.2">
      <c r="A2725" s="5"/>
      <c r="Y2725" s="5"/>
      <c r="AJ2725"/>
      <c r="AV2725"/>
      <c r="BB2725" s="5"/>
    </row>
    <row r="2726" spans="1:54" x14ac:dyDescent="0.2">
      <c r="A2726" s="5"/>
      <c r="Y2726" s="5"/>
      <c r="AJ2726"/>
      <c r="AV2726"/>
      <c r="BB2726" s="5"/>
    </row>
    <row r="2727" spans="1:54" x14ac:dyDescent="0.2">
      <c r="A2727" s="5"/>
      <c r="Y2727" s="5"/>
      <c r="AJ2727"/>
      <c r="AV2727"/>
      <c r="BB2727" s="5"/>
    </row>
    <row r="2728" spans="1:54" x14ac:dyDescent="0.2">
      <c r="A2728" s="5"/>
      <c r="Y2728" s="5"/>
      <c r="AJ2728"/>
      <c r="AV2728"/>
      <c r="BB2728" s="5"/>
    </row>
    <row r="2729" spans="1:54" x14ac:dyDescent="0.2">
      <c r="A2729" s="5"/>
      <c r="Y2729" s="5"/>
      <c r="AJ2729"/>
      <c r="AV2729"/>
      <c r="BB2729" s="5"/>
    </row>
    <row r="2730" spans="1:54" x14ac:dyDescent="0.2">
      <c r="A2730" s="5"/>
      <c r="Y2730" s="5"/>
      <c r="AJ2730"/>
      <c r="AV2730"/>
      <c r="BB2730" s="5"/>
    </row>
    <row r="2731" spans="1:54" x14ac:dyDescent="0.2">
      <c r="A2731" s="5"/>
      <c r="Y2731" s="5"/>
      <c r="AJ2731"/>
      <c r="AV2731"/>
      <c r="BB2731" s="5"/>
    </row>
    <row r="2732" spans="1:54" x14ac:dyDescent="0.2">
      <c r="A2732" s="5"/>
      <c r="Y2732" s="5"/>
      <c r="AJ2732"/>
      <c r="AV2732"/>
      <c r="BB2732" s="5"/>
    </row>
    <row r="2733" spans="1:54" x14ac:dyDescent="0.2">
      <c r="A2733" s="5"/>
      <c r="Y2733" s="5"/>
      <c r="AJ2733"/>
      <c r="AV2733"/>
      <c r="BB2733" s="5"/>
    </row>
    <row r="2734" spans="1:54" x14ac:dyDescent="0.2">
      <c r="A2734" s="5"/>
      <c r="Y2734" s="5"/>
      <c r="AJ2734"/>
      <c r="AV2734"/>
      <c r="BB2734" s="5"/>
    </row>
    <row r="2735" spans="1:54" x14ac:dyDescent="0.2">
      <c r="A2735" s="5"/>
      <c r="Y2735" s="5"/>
      <c r="AJ2735"/>
      <c r="AV2735"/>
      <c r="BB2735" s="5"/>
    </row>
    <row r="2736" spans="1:54" x14ac:dyDescent="0.2">
      <c r="A2736" s="5"/>
      <c r="Y2736" s="5"/>
      <c r="AJ2736"/>
      <c r="AV2736"/>
      <c r="BB2736" s="5"/>
    </row>
    <row r="2737" spans="1:54" x14ac:dyDescent="0.2">
      <c r="A2737" s="5"/>
      <c r="Y2737" s="5"/>
      <c r="AJ2737"/>
      <c r="AV2737"/>
      <c r="BB2737" s="5"/>
    </row>
    <row r="2738" spans="1:54" x14ac:dyDescent="0.2">
      <c r="A2738" s="5"/>
      <c r="Y2738" s="5"/>
      <c r="AJ2738"/>
      <c r="AV2738"/>
      <c r="BB2738" s="5"/>
    </row>
    <row r="2739" spans="1:54" x14ac:dyDescent="0.2">
      <c r="A2739" s="5"/>
      <c r="Y2739" s="5"/>
      <c r="AJ2739"/>
      <c r="AV2739"/>
      <c r="BB2739" s="5"/>
    </row>
    <row r="2740" spans="1:54" x14ac:dyDescent="0.2">
      <c r="A2740" s="5"/>
      <c r="Y2740" s="5"/>
      <c r="AJ2740"/>
      <c r="AV2740"/>
      <c r="BB2740" s="5"/>
    </row>
    <row r="2741" spans="1:54" x14ac:dyDescent="0.2">
      <c r="A2741" s="5"/>
      <c r="Y2741" s="5"/>
      <c r="AJ2741"/>
      <c r="AV2741"/>
      <c r="BB2741" s="5"/>
    </row>
    <row r="2742" spans="1:54" x14ac:dyDescent="0.2">
      <c r="A2742" s="5"/>
      <c r="Y2742" s="5"/>
      <c r="AJ2742"/>
      <c r="AV2742"/>
      <c r="BB2742" s="5"/>
    </row>
    <row r="2743" spans="1:54" x14ac:dyDescent="0.2">
      <c r="A2743" s="5"/>
      <c r="Y2743" s="5"/>
      <c r="AJ2743"/>
      <c r="AV2743"/>
      <c r="BB2743" s="5"/>
    </row>
    <row r="2744" spans="1:54" x14ac:dyDescent="0.2">
      <c r="A2744" s="5"/>
      <c r="Y2744" s="5"/>
      <c r="AJ2744"/>
      <c r="AV2744"/>
      <c r="BB2744" s="5"/>
    </row>
    <row r="2745" spans="1:54" x14ac:dyDescent="0.2">
      <c r="A2745" s="5"/>
      <c r="Y2745" s="5"/>
      <c r="AJ2745"/>
      <c r="AV2745"/>
      <c r="BB2745" s="5"/>
    </row>
    <row r="2746" spans="1:54" x14ac:dyDescent="0.2">
      <c r="A2746" s="5"/>
      <c r="Y2746" s="5"/>
      <c r="AJ2746"/>
      <c r="AV2746"/>
      <c r="BB2746" s="5"/>
    </row>
    <row r="2747" spans="1:54" x14ac:dyDescent="0.2">
      <c r="A2747" s="5"/>
      <c r="Y2747" s="5"/>
      <c r="AJ2747"/>
      <c r="AV2747"/>
      <c r="BB2747" s="5"/>
    </row>
    <row r="2748" spans="1:54" x14ac:dyDescent="0.2">
      <c r="A2748" s="5"/>
      <c r="Y2748" s="5"/>
      <c r="AJ2748"/>
      <c r="AV2748"/>
      <c r="BB2748" s="5"/>
    </row>
    <row r="2749" spans="1:54" x14ac:dyDescent="0.2">
      <c r="A2749" s="5"/>
      <c r="Y2749" s="5"/>
      <c r="AJ2749"/>
      <c r="AV2749"/>
      <c r="BB2749" s="5"/>
    </row>
    <row r="2750" spans="1:54" x14ac:dyDescent="0.2">
      <c r="A2750" s="5"/>
      <c r="Y2750" s="5"/>
      <c r="AJ2750"/>
      <c r="AV2750"/>
      <c r="BB2750" s="5"/>
    </row>
    <row r="2751" spans="1:54" x14ac:dyDescent="0.2">
      <c r="A2751" s="5"/>
      <c r="Y2751" s="5"/>
      <c r="AJ2751"/>
      <c r="AV2751"/>
      <c r="BB2751" s="5"/>
    </row>
    <row r="2752" spans="1:54" x14ac:dyDescent="0.2">
      <c r="A2752" s="5"/>
      <c r="Y2752" s="5"/>
      <c r="AJ2752"/>
      <c r="AV2752"/>
      <c r="BB2752" s="5"/>
    </row>
    <row r="2753" spans="1:54" x14ac:dyDescent="0.2">
      <c r="A2753" s="5"/>
      <c r="Y2753" s="5"/>
      <c r="AJ2753"/>
      <c r="AV2753"/>
      <c r="BB2753" s="5"/>
    </row>
    <row r="2754" spans="1:54" x14ac:dyDescent="0.2">
      <c r="A2754" s="5"/>
      <c r="Y2754" s="5"/>
      <c r="AJ2754"/>
      <c r="AV2754"/>
      <c r="BB2754" s="5"/>
    </row>
    <row r="2755" spans="1:54" x14ac:dyDescent="0.2">
      <c r="A2755" s="5"/>
      <c r="Y2755" s="5"/>
      <c r="AJ2755"/>
      <c r="AV2755"/>
      <c r="BB2755" s="5"/>
    </row>
    <row r="2756" spans="1:54" x14ac:dyDescent="0.2">
      <c r="A2756" s="5"/>
      <c r="Y2756" s="5"/>
      <c r="AJ2756"/>
      <c r="AV2756"/>
      <c r="BB2756" s="5"/>
    </row>
    <row r="2757" spans="1:54" x14ac:dyDescent="0.2">
      <c r="A2757" s="5"/>
      <c r="Y2757" s="5"/>
      <c r="AJ2757"/>
      <c r="AV2757"/>
      <c r="BB2757" s="5"/>
    </row>
    <row r="2758" spans="1:54" x14ac:dyDescent="0.2">
      <c r="A2758" s="5"/>
      <c r="Y2758" s="5"/>
      <c r="AJ2758"/>
      <c r="AV2758"/>
      <c r="BB2758" s="5"/>
    </row>
    <row r="2759" spans="1:54" x14ac:dyDescent="0.2">
      <c r="A2759" s="5"/>
      <c r="Y2759" s="5"/>
      <c r="AJ2759"/>
      <c r="AV2759"/>
      <c r="BB2759" s="5"/>
    </row>
    <row r="2760" spans="1:54" x14ac:dyDescent="0.2">
      <c r="A2760" s="5"/>
      <c r="Y2760" s="5"/>
      <c r="AJ2760"/>
      <c r="AV2760"/>
      <c r="BB2760" s="5"/>
    </row>
    <row r="2761" spans="1:54" x14ac:dyDescent="0.2">
      <c r="A2761" s="5"/>
      <c r="Y2761" s="5"/>
      <c r="AJ2761"/>
      <c r="AV2761"/>
      <c r="BB2761" s="5"/>
    </row>
    <row r="2762" spans="1:54" x14ac:dyDescent="0.2">
      <c r="A2762" s="5"/>
      <c r="Y2762" s="5"/>
      <c r="AJ2762"/>
      <c r="AV2762"/>
      <c r="BB2762" s="5"/>
    </row>
    <row r="2763" spans="1:54" x14ac:dyDescent="0.2">
      <c r="A2763" s="5"/>
      <c r="Y2763" s="5"/>
      <c r="AJ2763"/>
      <c r="AV2763"/>
      <c r="BB2763" s="5"/>
    </row>
    <row r="2764" spans="1:54" x14ac:dyDescent="0.2">
      <c r="A2764" s="5"/>
      <c r="Y2764" s="5"/>
      <c r="AJ2764"/>
      <c r="AV2764"/>
      <c r="BB2764" s="5"/>
    </row>
    <row r="2765" spans="1:54" x14ac:dyDescent="0.2">
      <c r="A2765" s="5"/>
      <c r="Y2765" s="5"/>
      <c r="AJ2765"/>
      <c r="AV2765"/>
      <c r="BB2765" s="5"/>
    </row>
    <row r="2766" spans="1:54" x14ac:dyDescent="0.2">
      <c r="A2766" s="5"/>
      <c r="Y2766" s="5"/>
      <c r="AJ2766"/>
      <c r="AV2766"/>
      <c r="BB2766" s="5"/>
    </row>
    <row r="2767" spans="1:54" x14ac:dyDescent="0.2">
      <c r="A2767" s="5"/>
      <c r="Y2767" s="5"/>
      <c r="AJ2767"/>
      <c r="AV2767"/>
      <c r="BB2767" s="5"/>
    </row>
    <row r="2768" spans="1:54" x14ac:dyDescent="0.2">
      <c r="A2768" s="5"/>
      <c r="Y2768" s="5"/>
      <c r="AJ2768"/>
      <c r="AV2768"/>
      <c r="BB2768" s="5"/>
    </row>
    <row r="2769" spans="1:54" x14ac:dyDescent="0.2">
      <c r="A2769" s="5"/>
      <c r="Y2769" s="5"/>
      <c r="AJ2769"/>
      <c r="AV2769"/>
      <c r="BB2769" s="5"/>
    </row>
    <row r="2770" spans="1:54" x14ac:dyDescent="0.2">
      <c r="A2770" s="5"/>
      <c r="Y2770" s="5"/>
      <c r="AJ2770"/>
      <c r="AV2770"/>
      <c r="BB2770" s="5"/>
    </row>
    <row r="2771" spans="1:54" x14ac:dyDescent="0.2">
      <c r="A2771" s="5"/>
      <c r="Y2771" s="5"/>
      <c r="AJ2771"/>
      <c r="AV2771"/>
      <c r="BB2771" s="5"/>
    </row>
    <row r="2772" spans="1:54" x14ac:dyDescent="0.2">
      <c r="A2772" s="5"/>
      <c r="Y2772" s="5"/>
      <c r="AJ2772"/>
      <c r="AV2772"/>
      <c r="BB2772" s="5"/>
    </row>
    <row r="2773" spans="1:54" x14ac:dyDescent="0.2">
      <c r="A2773" s="5"/>
      <c r="Y2773" s="5"/>
      <c r="AJ2773"/>
      <c r="AV2773"/>
      <c r="BB2773" s="5"/>
    </row>
    <row r="2774" spans="1:54" x14ac:dyDescent="0.2">
      <c r="A2774" s="5"/>
      <c r="Y2774" s="5"/>
      <c r="AJ2774"/>
      <c r="AV2774"/>
      <c r="BB2774" s="5"/>
    </row>
    <row r="2775" spans="1:54" x14ac:dyDescent="0.2">
      <c r="A2775" s="5"/>
      <c r="Y2775" s="5"/>
      <c r="AJ2775"/>
      <c r="AV2775"/>
      <c r="BB2775" s="5"/>
    </row>
    <row r="2776" spans="1:54" x14ac:dyDescent="0.2">
      <c r="A2776" s="5"/>
      <c r="Y2776" s="5"/>
      <c r="AJ2776"/>
      <c r="AV2776"/>
      <c r="BB2776" s="5"/>
    </row>
    <row r="2777" spans="1:54" x14ac:dyDescent="0.2">
      <c r="A2777" s="5"/>
      <c r="Y2777" s="5"/>
      <c r="AJ2777"/>
      <c r="AV2777"/>
      <c r="BB2777" s="5"/>
    </row>
    <row r="2778" spans="1:54" x14ac:dyDescent="0.2">
      <c r="A2778" s="5"/>
      <c r="Y2778" s="5"/>
      <c r="AJ2778"/>
      <c r="AV2778"/>
      <c r="BB2778" s="5"/>
    </row>
    <row r="2779" spans="1:54" x14ac:dyDescent="0.2">
      <c r="A2779" s="5"/>
      <c r="Y2779" s="5"/>
      <c r="AJ2779"/>
      <c r="AV2779"/>
      <c r="BB2779" s="5"/>
    </row>
    <row r="2780" spans="1:54" x14ac:dyDescent="0.2">
      <c r="A2780" s="5"/>
      <c r="Y2780" s="5"/>
      <c r="AJ2780"/>
      <c r="AV2780"/>
      <c r="BB2780" s="5"/>
    </row>
    <row r="2781" spans="1:54" x14ac:dyDescent="0.2">
      <c r="A2781" s="5"/>
      <c r="Y2781" s="5"/>
      <c r="AJ2781"/>
      <c r="AV2781"/>
      <c r="BB2781" s="5"/>
    </row>
    <row r="2782" spans="1:54" x14ac:dyDescent="0.2">
      <c r="A2782" s="5"/>
      <c r="Y2782" s="5"/>
      <c r="AJ2782"/>
      <c r="AV2782"/>
      <c r="BB2782" s="5"/>
    </row>
    <row r="2783" spans="1:54" x14ac:dyDescent="0.2">
      <c r="A2783" s="5"/>
      <c r="Y2783" s="5"/>
      <c r="AJ2783"/>
      <c r="AV2783"/>
      <c r="BB2783" s="5"/>
    </row>
    <row r="2784" spans="1:54" x14ac:dyDescent="0.2">
      <c r="A2784" s="5"/>
      <c r="Y2784" s="5"/>
      <c r="AJ2784"/>
      <c r="AV2784"/>
      <c r="BB2784" s="5"/>
    </row>
    <row r="2785" spans="1:54" x14ac:dyDescent="0.2">
      <c r="A2785" s="5"/>
      <c r="Y2785" s="5"/>
      <c r="AJ2785"/>
      <c r="AV2785"/>
      <c r="BB2785" s="5"/>
    </row>
    <row r="2786" spans="1:54" x14ac:dyDescent="0.2">
      <c r="A2786" s="5"/>
      <c r="Y2786" s="5"/>
      <c r="AJ2786"/>
      <c r="AV2786"/>
      <c r="BB2786" s="5"/>
    </row>
    <row r="2787" spans="1:54" x14ac:dyDescent="0.2">
      <c r="A2787" s="5"/>
      <c r="Y2787" s="5"/>
      <c r="AJ2787"/>
      <c r="AV2787"/>
      <c r="BB2787" s="5"/>
    </row>
    <row r="2788" spans="1:54" x14ac:dyDescent="0.2">
      <c r="A2788" s="5"/>
      <c r="Y2788" s="5"/>
      <c r="AJ2788"/>
      <c r="AV2788"/>
      <c r="BB2788" s="5"/>
    </row>
    <row r="2789" spans="1:54" x14ac:dyDescent="0.2">
      <c r="A2789" s="5"/>
      <c r="Y2789" s="5"/>
      <c r="AJ2789"/>
      <c r="AV2789"/>
      <c r="BB2789" s="5"/>
    </row>
    <row r="2790" spans="1:54" x14ac:dyDescent="0.2">
      <c r="A2790" s="5"/>
      <c r="Y2790" s="5"/>
      <c r="AJ2790"/>
      <c r="AV2790"/>
      <c r="BB2790" s="5"/>
    </row>
    <row r="2791" spans="1:54" x14ac:dyDescent="0.2">
      <c r="A2791" s="5"/>
      <c r="Y2791" s="5"/>
      <c r="AJ2791"/>
      <c r="AV2791"/>
      <c r="BB2791" s="5"/>
    </row>
    <row r="2792" spans="1:54" x14ac:dyDescent="0.2">
      <c r="A2792" s="5"/>
      <c r="Y2792" s="5"/>
      <c r="AJ2792"/>
      <c r="AV2792"/>
      <c r="BB2792" s="5"/>
    </row>
    <row r="2793" spans="1:54" x14ac:dyDescent="0.2">
      <c r="A2793" s="5"/>
      <c r="Y2793" s="5"/>
      <c r="AJ2793"/>
      <c r="AV2793"/>
      <c r="BB2793" s="5"/>
    </row>
    <row r="2794" spans="1:54" x14ac:dyDescent="0.2">
      <c r="A2794" s="5"/>
      <c r="Y2794" s="5"/>
      <c r="AJ2794"/>
      <c r="AV2794"/>
      <c r="BB2794" s="5"/>
    </row>
    <row r="2795" spans="1:54" x14ac:dyDescent="0.2">
      <c r="A2795" s="5"/>
      <c r="Y2795" s="5"/>
      <c r="AJ2795"/>
      <c r="AV2795"/>
      <c r="BB2795" s="5"/>
    </row>
    <row r="2796" spans="1:54" x14ac:dyDescent="0.2">
      <c r="A2796" s="5"/>
      <c r="Y2796" s="5"/>
      <c r="AJ2796"/>
      <c r="AV2796"/>
      <c r="BB2796" s="5"/>
    </row>
    <row r="2797" spans="1:54" x14ac:dyDescent="0.2">
      <c r="A2797" s="5"/>
      <c r="Y2797" s="5"/>
      <c r="AJ2797"/>
      <c r="AV2797"/>
      <c r="BB2797" s="5"/>
    </row>
    <row r="2798" spans="1:54" x14ac:dyDescent="0.2">
      <c r="A2798" s="5"/>
      <c r="Y2798" s="5"/>
      <c r="AJ2798"/>
      <c r="AV2798"/>
      <c r="BB2798" s="5"/>
    </row>
    <row r="2799" spans="1:54" x14ac:dyDescent="0.2">
      <c r="A2799" s="5"/>
      <c r="Y2799" s="5"/>
      <c r="AJ2799"/>
      <c r="AV2799"/>
      <c r="BB2799" s="5"/>
    </row>
    <row r="2800" spans="1:54" x14ac:dyDescent="0.2">
      <c r="A2800" s="5"/>
      <c r="Y2800" s="5"/>
      <c r="AJ2800"/>
      <c r="AV2800"/>
      <c r="BB2800" s="5"/>
    </row>
    <row r="2801" spans="1:54" x14ac:dyDescent="0.2">
      <c r="A2801" s="5"/>
      <c r="Y2801" s="5"/>
      <c r="AJ2801"/>
      <c r="AV2801"/>
      <c r="BB2801" s="5"/>
    </row>
    <row r="2802" spans="1:54" x14ac:dyDescent="0.2">
      <c r="A2802" s="5"/>
      <c r="Y2802" s="5"/>
      <c r="AJ2802"/>
      <c r="AV2802"/>
      <c r="BB2802" s="5"/>
    </row>
    <row r="2803" spans="1:54" x14ac:dyDescent="0.2">
      <c r="A2803" s="5"/>
      <c r="Y2803" s="5"/>
      <c r="AJ2803"/>
      <c r="AV2803"/>
      <c r="BB2803" s="5"/>
    </row>
    <row r="2804" spans="1:54" x14ac:dyDescent="0.2">
      <c r="A2804" s="5"/>
      <c r="Y2804" s="5"/>
      <c r="AJ2804"/>
      <c r="AV2804"/>
      <c r="BB2804" s="5"/>
    </row>
    <row r="2805" spans="1:54" x14ac:dyDescent="0.2">
      <c r="A2805" s="5"/>
      <c r="Y2805" s="5"/>
      <c r="AJ2805"/>
      <c r="AV2805"/>
      <c r="BB2805" s="5"/>
    </row>
    <row r="2806" spans="1:54" x14ac:dyDescent="0.2">
      <c r="A2806" s="5"/>
      <c r="Y2806" s="5"/>
      <c r="AJ2806"/>
      <c r="AV2806"/>
      <c r="BB2806" s="5"/>
    </row>
    <row r="2807" spans="1:54" x14ac:dyDescent="0.2">
      <c r="A2807" s="5"/>
      <c r="Y2807" s="5"/>
      <c r="AJ2807"/>
      <c r="AV2807"/>
      <c r="BB2807" s="5"/>
    </row>
    <row r="2808" spans="1:54" x14ac:dyDescent="0.2">
      <c r="A2808" s="5"/>
      <c r="Y2808" s="5"/>
      <c r="AJ2808"/>
      <c r="AV2808"/>
      <c r="BB2808" s="5"/>
    </row>
    <row r="2809" spans="1:54" x14ac:dyDescent="0.2">
      <c r="A2809" s="5"/>
      <c r="Y2809" s="5"/>
      <c r="AJ2809"/>
      <c r="AV2809"/>
      <c r="BB2809" s="5"/>
    </row>
    <row r="2810" spans="1:54" x14ac:dyDescent="0.2">
      <c r="A2810" s="5"/>
      <c r="Y2810" s="5"/>
      <c r="AJ2810"/>
      <c r="AV2810"/>
      <c r="BB2810" s="5"/>
    </row>
    <row r="2811" spans="1:54" x14ac:dyDescent="0.2">
      <c r="A2811" s="5"/>
      <c r="Y2811" s="5"/>
      <c r="AJ2811"/>
      <c r="AV2811"/>
      <c r="BB2811" s="5"/>
    </row>
    <row r="2812" spans="1:54" x14ac:dyDescent="0.2">
      <c r="A2812" s="5"/>
      <c r="Y2812" s="5"/>
      <c r="AJ2812"/>
      <c r="AV2812"/>
      <c r="BB2812" s="5"/>
    </row>
    <row r="2813" spans="1:54" x14ac:dyDescent="0.2">
      <c r="A2813" s="5"/>
      <c r="Y2813" s="5"/>
      <c r="AJ2813"/>
      <c r="AV2813"/>
      <c r="BB2813" s="5"/>
    </row>
    <row r="2814" spans="1:54" x14ac:dyDescent="0.2">
      <c r="A2814" s="5"/>
      <c r="Y2814" s="5"/>
      <c r="AJ2814"/>
      <c r="AV2814"/>
      <c r="BB2814" s="5"/>
    </row>
    <row r="2815" spans="1:54" x14ac:dyDescent="0.2">
      <c r="A2815" s="5"/>
      <c r="Y2815" s="5"/>
      <c r="AJ2815"/>
      <c r="AV2815"/>
      <c r="BB2815" s="5"/>
    </row>
    <row r="2816" spans="1:54" x14ac:dyDescent="0.2">
      <c r="A2816" s="5"/>
      <c r="Y2816" s="5"/>
      <c r="AJ2816"/>
      <c r="AV2816"/>
      <c r="BB2816" s="5"/>
    </row>
    <row r="2817" spans="1:54" x14ac:dyDescent="0.2">
      <c r="A2817" s="5"/>
      <c r="Y2817" s="5"/>
      <c r="AJ2817"/>
      <c r="AV2817"/>
      <c r="BB2817" s="5"/>
    </row>
    <row r="2818" spans="1:54" x14ac:dyDescent="0.2">
      <c r="A2818" s="5"/>
      <c r="Y2818" s="5"/>
      <c r="AJ2818"/>
      <c r="AV2818"/>
      <c r="BB2818" s="5"/>
    </row>
    <row r="2819" spans="1:54" x14ac:dyDescent="0.2">
      <c r="A2819" s="5"/>
      <c r="Y2819" s="5"/>
      <c r="AJ2819"/>
      <c r="AV2819"/>
      <c r="BB2819" s="5"/>
    </row>
    <row r="2820" spans="1:54" x14ac:dyDescent="0.2">
      <c r="A2820" s="5"/>
      <c r="Y2820" s="5"/>
      <c r="AJ2820"/>
      <c r="AV2820"/>
      <c r="BB2820" s="5"/>
    </row>
    <row r="2821" spans="1:54" x14ac:dyDescent="0.2">
      <c r="A2821" s="5"/>
      <c r="Y2821" s="5"/>
      <c r="AJ2821"/>
      <c r="AV2821"/>
      <c r="BB2821" s="5"/>
    </row>
    <row r="2822" spans="1:54" x14ac:dyDescent="0.2">
      <c r="A2822" s="5"/>
      <c r="Y2822" s="5"/>
      <c r="AJ2822"/>
      <c r="AV2822"/>
      <c r="BB2822" s="5"/>
    </row>
    <row r="2823" spans="1:54" x14ac:dyDescent="0.2">
      <c r="A2823" s="5"/>
      <c r="Y2823" s="5"/>
      <c r="AJ2823"/>
      <c r="AV2823"/>
      <c r="BB2823" s="5"/>
    </row>
    <row r="2824" spans="1:54" x14ac:dyDescent="0.2">
      <c r="A2824" s="5"/>
      <c r="Y2824" s="5"/>
      <c r="AJ2824"/>
      <c r="AV2824"/>
      <c r="BB2824" s="5"/>
    </row>
    <row r="2825" spans="1:54" x14ac:dyDescent="0.2">
      <c r="A2825" s="5"/>
      <c r="Y2825" s="5"/>
      <c r="AJ2825"/>
      <c r="AV2825"/>
      <c r="BB2825" s="5"/>
    </row>
    <row r="2826" spans="1:54" x14ac:dyDescent="0.2">
      <c r="A2826" s="5"/>
      <c r="Y2826" s="5"/>
      <c r="AJ2826"/>
      <c r="AV2826"/>
      <c r="BB2826" s="5"/>
    </row>
    <row r="2827" spans="1:54" x14ac:dyDescent="0.2">
      <c r="A2827" s="5"/>
      <c r="Y2827" s="5"/>
      <c r="AJ2827"/>
      <c r="AV2827"/>
      <c r="BB2827" s="5"/>
    </row>
    <row r="2828" spans="1:54" x14ac:dyDescent="0.2">
      <c r="A2828" s="5"/>
      <c r="Y2828" s="5"/>
      <c r="AJ2828"/>
      <c r="AV2828"/>
      <c r="BB2828" s="5"/>
    </row>
    <row r="2829" spans="1:54" x14ac:dyDescent="0.2">
      <c r="A2829" s="5"/>
      <c r="Y2829" s="5"/>
      <c r="AJ2829"/>
      <c r="AV2829"/>
      <c r="BB2829" s="5"/>
    </row>
    <row r="2830" spans="1:54" x14ac:dyDescent="0.2">
      <c r="A2830" s="5"/>
      <c r="Y2830" s="5"/>
      <c r="AJ2830"/>
      <c r="AV2830"/>
      <c r="BB2830" s="5"/>
    </row>
    <row r="2831" spans="1:54" x14ac:dyDescent="0.2">
      <c r="A2831" s="5"/>
      <c r="Y2831" s="5"/>
      <c r="AJ2831"/>
      <c r="AV2831"/>
      <c r="BB2831" s="5"/>
    </row>
    <row r="2832" spans="1:54" x14ac:dyDescent="0.2">
      <c r="A2832" s="5"/>
      <c r="Y2832" s="5"/>
      <c r="AJ2832"/>
      <c r="AV2832"/>
      <c r="BB2832" s="5"/>
    </row>
    <row r="2833" spans="1:54" x14ac:dyDescent="0.2">
      <c r="A2833" s="5"/>
      <c r="Y2833" s="5"/>
      <c r="AJ2833"/>
      <c r="AV2833"/>
      <c r="BB2833" s="5"/>
    </row>
    <row r="2834" spans="1:54" x14ac:dyDescent="0.2">
      <c r="A2834" s="5"/>
      <c r="Y2834" s="5"/>
      <c r="AJ2834"/>
      <c r="AV2834"/>
      <c r="BB2834" s="5"/>
    </row>
    <row r="2835" spans="1:54" x14ac:dyDescent="0.2">
      <c r="A2835" s="5"/>
      <c r="Y2835" s="5"/>
      <c r="AJ2835"/>
      <c r="AV2835"/>
      <c r="BB2835" s="5"/>
    </row>
    <row r="2836" spans="1:54" x14ac:dyDescent="0.2">
      <c r="A2836" s="5"/>
      <c r="Y2836" s="5"/>
      <c r="AJ2836"/>
      <c r="AV2836"/>
      <c r="BB2836" s="5"/>
    </row>
    <row r="2837" spans="1:54" x14ac:dyDescent="0.2">
      <c r="A2837" s="5"/>
      <c r="Y2837" s="5"/>
      <c r="AJ2837"/>
      <c r="AV2837"/>
      <c r="BB2837" s="5"/>
    </row>
    <row r="2838" spans="1:54" x14ac:dyDescent="0.2">
      <c r="A2838" s="5"/>
      <c r="Y2838" s="5"/>
      <c r="AJ2838"/>
      <c r="AV2838"/>
      <c r="BB2838" s="5"/>
    </row>
    <row r="2839" spans="1:54" x14ac:dyDescent="0.2">
      <c r="A2839" s="5"/>
      <c r="Y2839" s="5"/>
      <c r="AJ2839"/>
      <c r="AV2839"/>
      <c r="BB2839" s="5"/>
    </row>
    <row r="2840" spans="1:54" x14ac:dyDescent="0.2">
      <c r="A2840" s="5"/>
      <c r="Y2840" s="5"/>
      <c r="AJ2840"/>
      <c r="AV2840"/>
      <c r="BB2840" s="5"/>
    </row>
    <row r="2841" spans="1:54" x14ac:dyDescent="0.2">
      <c r="A2841" s="5"/>
      <c r="Y2841" s="5"/>
      <c r="AJ2841"/>
      <c r="AV2841"/>
      <c r="BB2841" s="5"/>
    </row>
    <row r="2842" spans="1:54" x14ac:dyDescent="0.2">
      <c r="A2842" s="5"/>
      <c r="Y2842" s="5"/>
      <c r="AJ2842"/>
      <c r="AV2842"/>
      <c r="BB2842" s="5"/>
    </row>
    <row r="2843" spans="1:54" x14ac:dyDescent="0.2">
      <c r="A2843" s="5"/>
      <c r="Y2843" s="5"/>
      <c r="AJ2843"/>
      <c r="AV2843"/>
      <c r="BB2843" s="5"/>
    </row>
    <row r="2844" spans="1:54" x14ac:dyDescent="0.2">
      <c r="A2844" s="5"/>
      <c r="Y2844" s="5"/>
      <c r="AJ2844"/>
      <c r="AV2844"/>
      <c r="BB2844" s="5"/>
    </row>
    <row r="2845" spans="1:54" x14ac:dyDescent="0.2">
      <c r="A2845" s="5"/>
      <c r="Y2845" s="5"/>
      <c r="AJ2845"/>
      <c r="AV2845"/>
      <c r="BB2845" s="5"/>
    </row>
    <row r="2846" spans="1:54" x14ac:dyDescent="0.2">
      <c r="A2846" s="5"/>
      <c r="Y2846" s="5"/>
      <c r="AJ2846"/>
      <c r="AV2846"/>
      <c r="BB2846" s="5"/>
    </row>
    <row r="2847" spans="1:54" x14ac:dyDescent="0.2">
      <c r="A2847" s="5"/>
      <c r="Y2847" s="5"/>
      <c r="AJ2847"/>
      <c r="AV2847"/>
      <c r="BB2847" s="5"/>
    </row>
    <row r="2848" spans="1:54" x14ac:dyDescent="0.2">
      <c r="A2848" s="5"/>
      <c r="Y2848" s="5"/>
      <c r="AJ2848"/>
      <c r="AV2848"/>
      <c r="BB2848" s="5"/>
    </row>
    <row r="2849" spans="1:54" x14ac:dyDescent="0.2">
      <c r="A2849" s="5"/>
      <c r="Y2849" s="5"/>
      <c r="AJ2849"/>
      <c r="AV2849"/>
      <c r="BB2849" s="5"/>
    </row>
    <row r="2850" spans="1:54" x14ac:dyDescent="0.2">
      <c r="A2850" s="5"/>
      <c r="Y2850" s="5"/>
      <c r="AJ2850"/>
      <c r="AV2850"/>
      <c r="BB2850" s="5"/>
    </row>
    <row r="2851" spans="1:54" x14ac:dyDescent="0.2">
      <c r="A2851" s="5"/>
      <c r="Y2851" s="5"/>
      <c r="AJ2851"/>
      <c r="AV2851"/>
      <c r="BB2851" s="5"/>
    </row>
    <row r="2852" spans="1:54" x14ac:dyDescent="0.2">
      <c r="A2852" s="5"/>
      <c r="Y2852" s="5"/>
      <c r="AJ2852"/>
      <c r="AV2852"/>
      <c r="BB2852" s="5"/>
    </row>
    <row r="2853" spans="1:54" x14ac:dyDescent="0.2">
      <c r="A2853" s="5"/>
      <c r="Y2853" s="5"/>
      <c r="AJ2853"/>
      <c r="AV2853"/>
      <c r="BB2853" s="5"/>
    </row>
    <row r="2854" spans="1:54" x14ac:dyDescent="0.2">
      <c r="A2854" s="5"/>
      <c r="Y2854" s="5"/>
      <c r="AJ2854"/>
      <c r="AV2854"/>
      <c r="BB2854" s="5"/>
    </row>
    <row r="2855" spans="1:54" x14ac:dyDescent="0.2">
      <c r="A2855" s="5"/>
      <c r="Y2855" s="5"/>
      <c r="AJ2855"/>
      <c r="AV2855"/>
      <c r="BB2855" s="5"/>
    </row>
    <row r="2856" spans="1:54" x14ac:dyDescent="0.2">
      <c r="A2856" s="5"/>
      <c r="Y2856" s="5"/>
      <c r="AJ2856"/>
      <c r="AV2856"/>
      <c r="BB2856" s="5"/>
    </row>
    <row r="2857" spans="1:54" x14ac:dyDescent="0.2">
      <c r="A2857" s="5"/>
      <c r="Y2857" s="5"/>
      <c r="AJ2857"/>
      <c r="AV2857"/>
      <c r="BB2857" s="5"/>
    </row>
    <row r="2858" spans="1:54" x14ac:dyDescent="0.2">
      <c r="A2858" s="5"/>
      <c r="Y2858" s="5"/>
      <c r="AJ2858"/>
      <c r="AV2858"/>
      <c r="BB2858" s="5"/>
    </row>
    <row r="2859" spans="1:54" x14ac:dyDescent="0.2">
      <c r="A2859" s="5"/>
      <c r="Y2859" s="5"/>
      <c r="AJ2859"/>
      <c r="AV2859"/>
      <c r="BB2859" s="5"/>
    </row>
    <row r="2860" spans="1:54" x14ac:dyDescent="0.2">
      <c r="A2860" s="5"/>
      <c r="Y2860" s="5"/>
      <c r="AJ2860"/>
      <c r="AV2860"/>
      <c r="BB2860" s="5"/>
    </row>
    <row r="2861" spans="1:54" x14ac:dyDescent="0.2">
      <c r="A2861" s="5"/>
      <c r="Y2861" s="5"/>
      <c r="AJ2861"/>
      <c r="AV2861"/>
      <c r="BB2861" s="5"/>
    </row>
    <row r="2862" spans="1:54" x14ac:dyDescent="0.2">
      <c r="A2862" s="5"/>
      <c r="Y2862" s="5"/>
      <c r="AJ2862"/>
      <c r="AV2862"/>
      <c r="BB2862" s="5"/>
    </row>
    <row r="2863" spans="1:54" x14ac:dyDescent="0.2">
      <c r="A2863" s="5"/>
      <c r="Y2863" s="5"/>
      <c r="AJ2863"/>
      <c r="AV2863"/>
      <c r="BB2863" s="5"/>
    </row>
    <row r="2864" spans="1:54" x14ac:dyDescent="0.2">
      <c r="A2864" s="5"/>
      <c r="Y2864" s="5"/>
      <c r="AJ2864"/>
      <c r="AV2864"/>
      <c r="BB2864" s="5"/>
    </row>
    <row r="2865" spans="1:54" x14ac:dyDescent="0.2">
      <c r="A2865" s="5"/>
      <c r="Y2865" s="5"/>
      <c r="AJ2865"/>
      <c r="AV2865"/>
      <c r="BB2865" s="5"/>
    </row>
    <row r="2866" spans="1:54" x14ac:dyDescent="0.2">
      <c r="A2866" s="5"/>
      <c r="Y2866" s="5"/>
      <c r="AJ2866"/>
      <c r="AV2866"/>
      <c r="BB2866" s="5"/>
    </row>
    <row r="2867" spans="1:54" x14ac:dyDescent="0.2">
      <c r="A2867" s="5"/>
      <c r="Y2867" s="5"/>
      <c r="AJ2867"/>
      <c r="AV2867"/>
      <c r="BB2867" s="5"/>
    </row>
    <row r="2868" spans="1:54" x14ac:dyDescent="0.2">
      <c r="A2868" s="5"/>
      <c r="Y2868" s="5"/>
      <c r="AJ2868"/>
      <c r="AV2868"/>
      <c r="BB2868" s="5"/>
    </row>
    <row r="2869" spans="1:54" x14ac:dyDescent="0.2">
      <c r="A2869" s="5"/>
      <c r="Y2869" s="5"/>
      <c r="AJ2869"/>
      <c r="AV2869"/>
      <c r="BB2869" s="5"/>
    </row>
    <row r="2870" spans="1:54" x14ac:dyDescent="0.2">
      <c r="A2870" s="5"/>
      <c r="Y2870" s="5"/>
      <c r="AJ2870"/>
      <c r="AV2870"/>
      <c r="BB2870" s="5"/>
    </row>
    <row r="2871" spans="1:54" x14ac:dyDescent="0.2">
      <c r="A2871" s="5"/>
      <c r="Y2871" s="5"/>
      <c r="AJ2871"/>
      <c r="AV2871"/>
      <c r="BB2871" s="5"/>
    </row>
    <row r="2872" spans="1:54" x14ac:dyDescent="0.2">
      <c r="A2872" s="5"/>
      <c r="Y2872" s="5"/>
      <c r="AJ2872"/>
      <c r="AV2872"/>
      <c r="BB2872" s="5"/>
    </row>
    <row r="2873" spans="1:54" x14ac:dyDescent="0.2">
      <c r="A2873" s="5"/>
      <c r="Y2873" s="5"/>
      <c r="AJ2873"/>
      <c r="AV2873"/>
      <c r="BB2873" s="5"/>
    </row>
    <row r="2874" spans="1:54" x14ac:dyDescent="0.2">
      <c r="A2874" s="5"/>
      <c r="Y2874" s="5"/>
      <c r="AJ2874"/>
      <c r="AV2874"/>
      <c r="BB2874" s="5"/>
    </row>
    <row r="2875" spans="1:54" x14ac:dyDescent="0.2">
      <c r="A2875" s="5"/>
      <c r="Y2875" s="5"/>
      <c r="AJ2875"/>
      <c r="AV2875"/>
      <c r="BB2875" s="5"/>
    </row>
    <row r="2876" spans="1:54" x14ac:dyDescent="0.2">
      <c r="A2876" s="5"/>
      <c r="Y2876" s="5"/>
      <c r="AJ2876"/>
      <c r="AV2876"/>
      <c r="BB2876" s="5"/>
    </row>
    <row r="2877" spans="1:54" x14ac:dyDescent="0.2">
      <c r="A2877" s="5"/>
      <c r="Y2877" s="5"/>
      <c r="AJ2877"/>
      <c r="AV2877"/>
      <c r="BB2877" s="5"/>
    </row>
    <row r="2878" spans="1:54" x14ac:dyDescent="0.2">
      <c r="A2878" s="5"/>
      <c r="Y2878" s="5"/>
      <c r="AJ2878"/>
      <c r="AV2878"/>
      <c r="BB2878" s="5"/>
    </row>
    <row r="2879" spans="1:54" x14ac:dyDescent="0.2">
      <c r="A2879" s="5"/>
      <c r="Y2879" s="5"/>
      <c r="AJ2879"/>
      <c r="AV2879"/>
      <c r="BB2879" s="5"/>
    </row>
    <row r="2880" spans="1:54" x14ac:dyDescent="0.2">
      <c r="A2880" s="5"/>
      <c r="Y2880" s="5"/>
      <c r="AJ2880"/>
      <c r="AV2880"/>
      <c r="BB2880" s="5"/>
    </row>
    <row r="2881" spans="1:54" x14ac:dyDescent="0.2">
      <c r="A2881" s="5"/>
      <c r="Y2881" s="5"/>
      <c r="AJ2881"/>
      <c r="AV2881"/>
      <c r="BB2881" s="5"/>
    </row>
    <row r="2882" spans="1:54" x14ac:dyDescent="0.2">
      <c r="A2882" s="5"/>
      <c r="Y2882" s="5"/>
      <c r="AJ2882"/>
      <c r="AV2882"/>
      <c r="BB2882" s="5"/>
    </row>
    <row r="2883" spans="1:54" x14ac:dyDescent="0.2">
      <c r="A2883" s="5"/>
      <c r="Y2883" s="5"/>
      <c r="AJ2883"/>
      <c r="AV2883"/>
      <c r="BB2883" s="5"/>
    </row>
    <row r="2884" spans="1:54" x14ac:dyDescent="0.2">
      <c r="A2884" s="5"/>
      <c r="Y2884" s="5"/>
      <c r="AJ2884"/>
      <c r="AV2884"/>
      <c r="BB2884" s="5"/>
    </row>
    <row r="2885" spans="1:54" x14ac:dyDescent="0.2">
      <c r="A2885" s="5"/>
      <c r="Y2885" s="5"/>
      <c r="AJ2885"/>
      <c r="AV2885"/>
      <c r="BB2885" s="5"/>
    </row>
    <row r="2886" spans="1:54" x14ac:dyDescent="0.2">
      <c r="A2886" s="5"/>
      <c r="Y2886" s="5"/>
      <c r="AJ2886"/>
      <c r="AV2886"/>
      <c r="BB2886" s="5"/>
    </row>
    <row r="2887" spans="1:54" x14ac:dyDescent="0.2">
      <c r="A2887" s="5"/>
      <c r="Y2887" s="5"/>
      <c r="AJ2887"/>
      <c r="AV2887"/>
      <c r="BB2887" s="5"/>
    </row>
    <row r="2888" spans="1:54" x14ac:dyDescent="0.2">
      <c r="A2888" s="5"/>
      <c r="Y2888" s="5"/>
      <c r="AJ2888"/>
      <c r="AV2888"/>
      <c r="BB2888" s="5"/>
    </row>
    <row r="2889" spans="1:54" x14ac:dyDescent="0.2">
      <c r="A2889" s="5"/>
      <c r="Y2889" s="5"/>
      <c r="AJ2889"/>
      <c r="AV2889"/>
      <c r="BB2889" s="5"/>
    </row>
    <row r="2890" spans="1:54" x14ac:dyDescent="0.2">
      <c r="A2890" s="5"/>
      <c r="Y2890" s="5"/>
      <c r="AJ2890"/>
      <c r="AV2890"/>
      <c r="BB2890" s="5"/>
    </row>
    <row r="2891" spans="1:54" x14ac:dyDescent="0.2">
      <c r="A2891" s="5"/>
      <c r="Y2891" s="5"/>
      <c r="AJ2891"/>
      <c r="AV2891"/>
      <c r="BB2891" s="5"/>
    </row>
    <row r="2892" spans="1:54" x14ac:dyDescent="0.2">
      <c r="A2892" s="5"/>
      <c r="Y2892" s="5"/>
      <c r="AJ2892"/>
      <c r="AV2892"/>
      <c r="BB2892" s="5"/>
    </row>
    <row r="2893" spans="1:54" x14ac:dyDescent="0.2">
      <c r="A2893" s="5"/>
      <c r="Y2893" s="5"/>
      <c r="AJ2893"/>
      <c r="AV2893"/>
      <c r="BB2893" s="5"/>
    </row>
    <row r="2894" spans="1:54" x14ac:dyDescent="0.2">
      <c r="A2894" s="5"/>
      <c r="Y2894" s="5"/>
      <c r="AJ2894"/>
      <c r="AV2894"/>
      <c r="BB2894" s="5"/>
    </row>
    <row r="2895" spans="1:54" x14ac:dyDescent="0.2">
      <c r="A2895" s="5"/>
      <c r="Y2895" s="5"/>
      <c r="AJ2895"/>
      <c r="AV2895"/>
      <c r="BB2895" s="5"/>
    </row>
    <row r="2896" spans="1:54" x14ac:dyDescent="0.2">
      <c r="A2896" s="5"/>
      <c r="Y2896" s="5"/>
      <c r="AJ2896"/>
      <c r="AV2896"/>
      <c r="BB2896" s="5"/>
    </row>
    <row r="2897" spans="1:54" x14ac:dyDescent="0.2">
      <c r="A2897" s="5"/>
      <c r="Y2897" s="5"/>
      <c r="AJ2897"/>
      <c r="AV2897"/>
      <c r="BB2897" s="5"/>
    </row>
    <row r="2898" spans="1:54" x14ac:dyDescent="0.2">
      <c r="A2898" s="5"/>
      <c r="Y2898" s="5"/>
      <c r="AJ2898"/>
      <c r="AV2898"/>
      <c r="BB2898" s="5"/>
    </row>
    <row r="2899" spans="1:54" x14ac:dyDescent="0.2">
      <c r="A2899" s="5"/>
      <c r="Y2899" s="5"/>
      <c r="AJ2899"/>
      <c r="AV2899"/>
      <c r="BB2899" s="5"/>
    </row>
    <row r="2900" spans="1:54" x14ac:dyDescent="0.2">
      <c r="A2900" s="5"/>
      <c r="Y2900" s="5"/>
      <c r="AJ2900"/>
      <c r="AV2900"/>
      <c r="BB2900" s="5"/>
    </row>
    <row r="2901" spans="1:54" x14ac:dyDescent="0.2">
      <c r="A2901" s="5"/>
      <c r="Y2901" s="5"/>
      <c r="AJ2901"/>
      <c r="AV2901"/>
      <c r="BB2901" s="5"/>
    </row>
    <row r="2902" spans="1:54" x14ac:dyDescent="0.2">
      <c r="A2902" s="5"/>
      <c r="Y2902" s="5"/>
      <c r="AJ2902"/>
      <c r="AV2902"/>
      <c r="BB2902" s="5"/>
    </row>
    <row r="2903" spans="1:54" x14ac:dyDescent="0.2">
      <c r="A2903" s="5"/>
      <c r="Y2903" s="5"/>
      <c r="AJ2903"/>
      <c r="AV2903"/>
      <c r="BB2903" s="5"/>
    </row>
    <row r="2904" spans="1:54" x14ac:dyDescent="0.2">
      <c r="A2904" s="5"/>
      <c r="Y2904" s="5"/>
      <c r="AJ2904"/>
      <c r="AV2904"/>
      <c r="BB2904" s="5"/>
    </row>
    <row r="2905" spans="1:54" x14ac:dyDescent="0.2">
      <c r="A2905" s="5"/>
      <c r="Y2905" s="5"/>
      <c r="AJ2905"/>
      <c r="AV2905"/>
      <c r="BB2905" s="5"/>
    </row>
    <row r="2906" spans="1:54" x14ac:dyDescent="0.2">
      <c r="A2906" s="5"/>
      <c r="Y2906" s="5"/>
      <c r="AJ2906"/>
      <c r="AV2906"/>
      <c r="BB2906" s="5"/>
    </row>
    <row r="2907" spans="1:54" x14ac:dyDescent="0.2">
      <c r="A2907" s="5"/>
      <c r="Y2907" s="5"/>
      <c r="AJ2907"/>
      <c r="AV2907"/>
      <c r="BB2907" s="5"/>
    </row>
    <row r="2908" spans="1:54" x14ac:dyDescent="0.2">
      <c r="A2908" s="5"/>
      <c r="Y2908" s="5"/>
      <c r="AJ2908"/>
      <c r="AV2908"/>
      <c r="BB2908" s="5"/>
    </row>
    <row r="2909" spans="1:54" x14ac:dyDescent="0.2">
      <c r="A2909" s="5"/>
      <c r="Y2909" s="5"/>
      <c r="AJ2909"/>
      <c r="AV2909"/>
      <c r="BB2909" s="5"/>
    </row>
    <row r="2910" spans="1:54" x14ac:dyDescent="0.2">
      <c r="A2910" s="5"/>
      <c r="Y2910" s="5"/>
      <c r="AJ2910"/>
      <c r="AV2910"/>
      <c r="BB2910" s="5"/>
    </row>
    <row r="2911" spans="1:54" x14ac:dyDescent="0.2">
      <c r="A2911" s="5"/>
      <c r="Y2911" s="5"/>
      <c r="AJ2911"/>
      <c r="AV2911"/>
      <c r="BB2911" s="5"/>
    </row>
    <row r="2912" spans="1:54" x14ac:dyDescent="0.2">
      <c r="A2912" s="5"/>
      <c r="Y2912" s="5"/>
      <c r="AJ2912"/>
      <c r="AV2912"/>
      <c r="BB2912" s="5"/>
    </row>
    <row r="2913" spans="1:54" x14ac:dyDescent="0.2">
      <c r="A2913" s="5"/>
      <c r="Y2913" s="5"/>
      <c r="AJ2913"/>
      <c r="AV2913"/>
      <c r="BB2913" s="5"/>
    </row>
    <row r="2914" spans="1:54" x14ac:dyDescent="0.2">
      <c r="A2914" s="5"/>
      <c r="Y2914" s="5"/>
      <c r="AJ2914"/>
      <c r="AV2914"/>
      <c r="BB2914" s="5"/>
    </row>
    <row r="2915" spans="1:54" x14ac:dyDescent="0.2">
      <c r="A2915" s="5"/>
      <c r="Y2915" s="5"/>
      <c r="AJ2915"/>
      <c r="AV2915"/>
      <c r="BB2915" s="5"/>
    </row>
    <row r="2916" spans="1:54" x14ac:dyDescent="0.2">
      <c r="A2916" s="5"/>
      <c r="Y2916" s="5"/>
      <c r="AJ2916"/>
      <c r="AV2916"/>
      <c r="BB2916" s="5"/>
    </row>
    <row r="2917" spans="1:54" x14ac:dyDescent="0.2">
      <c r="A2917" s="5"/>
      <c r="Y2917" s="5"/>
      <c r="AJ2917"/>
      <c r="AV2917"/>
      <c r="BB2917" s="5"/>
    </row>
    <row r="2918" spans="1:54" x14ac:dyDescent="0.2">
      <c r="A2918" s="5"/>
      <c r="Y2918" s="5"/>
      <c r="AJ2918"/>
      <c r="AV2918"/>
      <c r="BB2918" s="5"/>
    </row>
    <row r="2919" spans="1:54" x14ac:dyDescent="0.2">
      <c r="A2919" s="5"/>
      <c r="Y2919" s="5"/>
      <c r="AJ2919"/>
      <c r="AV2919"/>
      <c r="BB2919" s="5"/>
    </row>
    <row r="2920" spans="1:54" x14ac:dyDescent="0.2">
      <c r="A2920" s="5"/>
      <c r="Y2920" s="5"/>
      <c r="AJ2920"/>
      <c r="AV2920"/>
      <c r="BB2920" s="5"/>
    </row>
    <row r="2921" spans="1:54" x14ac:dyDescent="0.2">
      <c r="A2921" s="5"/>
      <c r="Y2921" s="5"/>
      <c r="AJ2921"/>
      <c r="AV2921"/>
      <c r="BB2921" s="5"/>
    </row>
    <row r="2922" spans="1:54" x14ac:dyDescent="0.2">
      <c r="A2922" s="5"/>
      <c r="Y2922" s="5"/>
      <c r="AJ2922"/>
      <c r="AV2922"/>
      <c r="BB2922" s="5"/>
    </row>
    <row r="2923" spans="1:54" x14ac:dyDescent="0.2">
      <c r="A2923" s="5"/>
      <c r="Y2923" s="5"/>
      <c r="AJ2923"/>
      <c r="AV2923"/>
      <c r="BB2923" s="5"/>
    </row>
    <row r="2924" spans="1:54" x14ac:dyDescent="0.2">
      <c r="A2924" s="5"/>
      <c r="Y2924" s="5"/>
      <c r="AJ2924"/>
      <c r="AV2924"/>
      <c r="BB2924" s="5"/>
    </row>
    <row r="2925" spans="1:54" x14ac:dyDescent="0.2">
      <c r="A2925" s="5"/>
      <c r="Y2925" s="5"/>
      <c r="AJ2925"/>
      <c r="AV2925"/>
      <c r="BB2925" s="5"/>
    </row>
    <row r="2926" spans="1:54" x14ac:dyDescent="0.2">
      <c r="A2926" s="5"/>
      <c r="Y2926" s="5"/>
      <c r="AJ2926"/>
      <c r="AV2926"/>
      <c r="BB2926" s="5"/>
    </row>
    <row r="2927" spans="1:54" x14ac:dyDescent="0.2">
      <c r="A2927" s="5"/>
      <c r="Y2927" s="5"/>
      <c r="AJ2927"/>
      <c r="AV2927"/>
      <c r="BB2927" s="5"/>
    </row>
    <row r="2928" spans="1:54" x14ac:dyDescent="0.2">
      <c r="A2928" s="5"/>
      <c r="Y2928" s="5"/>
      <c r="AJ2928"/>
      <c r="AV2928"/>
      <c r="BB2928" s="5"/>
    </row>
    <row r="2929" spans="1:54" x14ac:dyDescent="0.2">
      <c r="A2929" s="5"/>
      <c r="Y2929" s="5"/>
      <c r="AJ2929"/>
      <c r="AV2929"/>
      <c r="BB2929" s="5"/>
    </row>
    <row r="2930" spans="1:54" x14ac:dyDescent="0.2">
      <c r="A2930" s="5"/>
      <c r="Y2930" s="5"/>
      <c r="AJ2930"/>
      <c r="AV2930"/>
      <c r="BB2930" s="5"/>
    </row>
    <row r="2931" spans="1:54" x14ac:dyDescent="0.2">
      <c r="A2931" s="5"/>
      <c r="Y2931" s="5"/>
      <c r="AJ2931"/>
      <c r="AV2931"/>
      <c r="BB2931" s="5"/>
    </row>
    <row r="2932" spans="1:54" x14ac:dyDescent="0.2">
      <c r="A2932" s="5"/>
      <c r="Y2932" s="5"/>
      <c r="AJ2932"/>
      <c r="AV2932"/>
      <c r="BB2932" s="5"/>
    </row>
    <row r="2933" spans="1:54" x14ac:dyDescent="0.2">
      <c r="A2933" s="5"/>
      <c r="Y2933" s="5"/>
      <c r="AJ2933"/>
      <c r="AV2933"/>
      <c r="BB2933" s="5"/>
    </row>
    <row r="2934" spans="1:54" x14ac:dyDescent="0.2">
      <c r="A2934" s="5"/>
      <c r="Y2934" s="5"/>
      <c r="AJ2934"/>
      <c r="AV2934"/>
      <c r="BB2934" s="5"/>
    </row>
    <row r="2935" spans="1:54" x14ac:dyDescent="0.2">
      <c r="A2935" s="5"/>
      <c r="Y2935" s="5"/>
      <c r="AJ2935"/>
      <c r="AV2935"/>
      <c r="BB2935" s="5"/>
    </row>
    <row r="2936" spans="1:54" x14ac:dyDescent="0.2">
      <c r="A2936" s="5"/>
      <c r="Y2936" s="5"/>
      <c r="AJ2936"/>
      <c r="AV2936"/>
      <c r="BB2936" s="5"/>
    </row>
    <row r="2937" spans="1:54" x14ac:dyDescent="0.2">
      <c r="A2937" s="5"/>
      <c r="Y2937" s="5"/>
      <c r="AJ2937"/>
      <c r="AV2937"/>
      <c r="BB2937" s="5"/>
    </row>
    <row r="2938" spans="1:54" x14ac:dyDescent="0.2">
      <c r="A2938" s="5"/>
      <c r="Y2938" s="5"/>
      <c r="AJ2938"/>
      <c r="AV2938"/>
      <c r="BB2938" s="5"/>
    </row>
    <row r="2939" spans="1:54" x14ac:dyDescent="0.2">
      <c r="A2939" s="5"/>
      <c r="Y2939" s="5"/>
      <c r="AJ2939"/>
      <c r="AV2939"/>
      <c r="BB2939" s="5"/>
    </row>
    <row r="2940" spans="1:54" x14ac:dyDescent="0.2">
      <c r="A2940" s="5"/>
      <c r="Y2940" s="5"/>
      <c r="AJ2940"/>
      <c r="AV2940"/>
      <c r="BB2940" s="5"/>
    </row>
    <row r="2941" spans="1:54" x14ac:dyDescent="0.2">
      <c r="A2941" s="5"/>
      <c r="Y2941" s="5"/>
      <c r="AJ2941"/>
      <c r="AV2941"/>
      <c r="BB2941" s="5"/>
    </row>
    <row r="2942" spans="1:54" x14ac:dyDescent="0.2">
      <c r="A2942" s="5"/>
      <c r="Y2942" s="5"/>
      <c r="AJ2942"/>
      <c r="AV2942"/>
      <c r="BB2942" s="5"/>
    </row>
    <row r="2943" spans="1:54" x14ac:dyDescent="0.2">
      <c r="A2943" s="5"/>
      <c r="Y2943" s="5"/>
      <c r="AJ2943"/>
      <c r="AV2943"/>
      <c r="BB2943" s="5"/>
    </row>
    <row r="2944" spans="1:54" x14ac:dyDescent="0.2">
      <c r="A2944" s="5"/>
      <c r="Y2944" s="5"/>
      <c r="AJ2944"/>
      <c r="AV2944"/>
      <c r="BB2944" s="5"/>
    </row>
    <row r="2945" spans="1:54" x14ac:dyDescent="0.2">
      <c r="A2945" s="5"/>
      <c r="Y2945" s="5"/>
      <c r="AJ2945"/>
      <c r="AV2945"/>
      <c r="BB2945" s="5"/>
    </row>
    <row r="2946" spans="1:54" x14ac:dyDescent="0.2">
      <c r="A2946" s="5"/>
      <c r="Y2946" s="5"/>
      <c r="AJ2946"/>
      <c r="AV2946"/>
      <c r="BB2946" s="5"/>
    </row>
    <row r="2947" spans="1:54" x14ac:dyDescent="0.2">
      <c r="A2947" s="5"/>
      <c r="Y2947" s="5"/>
      <c r="AJ2947"/>
      <c r="AV2947"/>
      <c r="BB2947" s="5"/>
    </row>
    <row r="2948" spans="1:54" x14ac:dyDescent="0.2">
      <c r="A2948" s="5"/>
      <c r="Y2948" s="5"/>
      <c r="AJ2948"/>
      <c r="AV2948"/>
      <c r="BB2948" s="5"/>
    </row>
    <row r="2949" spans="1:54" x14ac:dyDescent="0.2">
      <c r="A2949" s="5"/>
      <c r="Y2949" s="5"/>
      <c r="AJ2949"/>
      <c r="AV2949"/>
      <c r="BB2949" s="5"/>
    </row>
    <row r="2950" spans="1:54" x14ac:dyDescent="0.2">
      <c r="A2950" s="5"/>
      <c r="Y2950" s="5"/>
      <c r="AJ2950"/>
      <c r="AV2950"/>
      <c r="BB2950" s="5"/>
    </row>
    <row r="2951" spans="1:54" x14ac:dyDescent="0.2">
      <c r="A2951" s="5"/>
      <c r="Y2951" s="5"/>
      <c r="AJ2951"/>
      <c r="AV2951"/>
      <c r="BB2951" s="5"/>
    </row>
    <row r="2952" spans="1:54" x14ac:dyDescent="0.2">
      <c r="A2952" s="5"/>
      <c r="Y2952" s="5"/>
      <c r="AJ2952"/>
      <c r="AV2952"/>
      <c r="BB2952" s="5"/>
    </row>
    <row r="2953" spans="1:54" x14ac:dyDescent="0.2">
      <c r="A2953" s="5"/>
      <c r="Y2953" s="5"/>
      <c r="AJ2953"/>
      <c r="AV2953"/>
      <c r="BB2953" s="5"/>
    </row>
    <row r="2954" spans="1:54" x14ac:dyDescent="0.2">
      <c r="A2954" s="5"/>
      <c r="Y2954" s="5"/>
      <c r="AJ2954"/>
      <c r="AV2954"/>
      <c r="BB2954" s="5"/>
    </row>
    <row r="2955" spans="1:54" x14ac:dyDescent="0.2">
      <c r="A2955" s="5"/>
      <c r="Y2955" s="5"/>
      <c r="AJ2955"/>
      <c r="AV2955"/>
      <c r="BB2955" s="5"/>
    </row>
    <row r="2956" spans="1:54" x14ac:dyDescent="0.2">
      <c r="A2956" s="5"/>
      <c r="Y2956" s="5"/>
      <c r="AJ2956"/>
      <c r="AV2956"/>
      <c r="BB2956" s="5"/>
    </row>
    <row r="2957" spans="1:54" x14ac:dyDescent="0.2">
      <c r="A2957" s="5"/>
      <c r="Y2957" s="5"/>
      <c r="AJ2957"/>
      <c r="AV2957"/>
      <c r="BB2957" s="5"/>
    </row>
    <row r="2958" spans="1:54" x14ac:dyDescent="0.2">
      <c r="A2958" s="5"/>
      <c r="Y2958" s="5"/>
      <c r="AJ2958"/>
      <c r="AV2958"/>
      <c r="BB2958" s="5"/>
    </row>
    <row r="2959" spans="1:54" x14ac:dyDescent="0.2">
      <c r="A2959" s="5"/>
      <c r="Y2959" s="5"/>
      <c r="AJ2959"/>
      <c r="AV2959"/>
      <c r="BB2959" s="5"/>
    </row>
    <row r="2960" spans="1:54" x14ac:dyDescent="0.2">
      <c r="A2960" s="5"/>
      <c r="Y2960" s="5"/>
      <c r="AJ2960"/>
      <c r="AV2960"/>
      <c r="BB2960" s="5"/>
    </row>
    <row r="2961" spans="1:54" x14ac:dyDescent="0.2">
      <c r="A2961" s="5"/>
      <c r="Y2961" s="5"/>
      <c r="AJ2961"/>
      <c r="AV2961"/>
      <c r="BB2961" s="5"/>
    </row>
    <row r="2962" spans="1:54" x14ac:dyDescent="0.2">
      <c r="A2962" s="5"/>
      <c r="Y2962" s="5"/>
      <c r="AJ2962"/>
      <c r="AV2962"/>
      <c r="BB2962" s="5"/>
    </row>
    <row r="2963" spans="1:54" x14ac:dyDescent="0.2">
      <c r="A2963" s="5"/>
      <c r="Y2963" s="5"/>
      <c r="AJ2963"/>
      <c r="AV2963"/>
      <c r="BB2963" s="5"/>
    </row>
    <row r="2964" spans="1:54" x14ac:dyDescent="0.2">
      <c r="A2964" s="5"/>
      <c r="Y2964" s="5"/>
      <c r="AJ2964"/>
      <c r="AV2964"/>
      <c r="BB2964" s="5"/>
    </row>
    <row r="2965" spans="1:54" x14ac:dyDescent="0.2">
      <c r="A2965" s="5"/>
      <c r="Y2965" s="5"/>
      <c r="AJ2965"/>
      <c r="AV2965"/>
      <c r="BB2965" s="5"/>
    </row>
    <row r="2966" spans="1:54" x14ac:dyDescent="0.2">
      <c r="A2966" s="5"/>
      <c r="Y2966" s="5"/>
      <c r="AJ2966"/>
      <c r="AV2966"/>
      <c r="BB2966" s="5"/>
    </row>
    <row r="2967" spans="1:54" x14ac:dyDescent="0.2">
      <c r="A2967" s="5"/>
      <c r="Y2967" s="5"/>
      <c r="AJ2967"/>
      <c r="AV2967"/>
      <c r="BB2967" s="5"/>
    </row>
    <row r="2968" spans="1:54" x14ac:dyDescent="0.2">
      <c r="A2968" s="5"/>
      <c r="Y2968" s="5"/>
      <c r="AJ2968"/>
      <c r="AV2968"/>
      <c r="BB2968" s="5"/>
    </row>
    <row r="2969" spans="1:54" x14ac:dyDescent="0.2">
      <c r="A2969" s="5"/>
      <c r="Y2969" s="5"/>
      <c r="AJ2969"/>
      <c r="AV2969"/>
      <c r="BB2969" s="5"/>
    </row>
    <row r="2970" spans="1:54" x14ac:dyDescent="0.2">
      <c r="A2970" s="5"/>
      <c r="Y2970" s="5"/>
      <c r="AJ2970"/>
      <c r="AV2970"/>
      <c r="BB2970" s="5"/>
    </row>
    <row r="2971" spans="1:54" x14ac:dyDescent="0.2">
      <c r="A2971" s="5"/>
      <c r="Y2971" s="5"/>
      <c r="AJ2971"/>
      <c r="AV2971"/>
      <c r="BB2971" s="5"/>
    </row>
    <row r="2972" spans="1:54" x14ac:dyDescent="0.2">
      <c r="A2972" s="5"/>
      <c r="Y2972" s="5"/>
      <c r="AJ2972"/>
      <c r="AV2972"/>
      <c r="BB2972" s="5"/>
    </row>
    <row r="2973" spans="1:54" x14ac:dyDescent="0.2">
      <c r="A2973" s="5"/>
      <c r="Y2973" s="5"/>
      <c r="AJ2973"/>
      <c r="AV2973"/>
      <c r="BB2973" s="5"/>
    </row>
    <row r="2974" spans="1:54" x14ac:dyDescent="0.2">
      <c r="A2974" s="5"/>
      <c r="Y2974" s="5"/>
      <c r="AJ2974"/>
      <c r="AV2974"/>
      <c r="BB2974" s="5"/>
    </row>
    <row r="2975" spans="1:54" x14ac:dyDescent="0.2">
      <c r="A2975" s="5"/>
      <c r="Y2975" s="5"/>
      <c r="AJ2975"/>
      <c r="AV2975"/>
      <c r="BB2975" s="5"/>
    </row>
    <row r="2976" spans="1:54" x14ac:dyDescent="0.2">
      <c r="A2976" s="5"/>
      <c r="Y2976" s="5"/>
      <c r="AJ2976"/>
      <c r="AV2976"/>
      <c r="BB2976" s="5"/>
    </row>
    <row r="2977" spans="1:54" x14ac:dyDescent="0.2">
      <c r="A2977" s="5"/>
      <c r="Y2977" s="5"/>
      <c r="AJ2977"/>
      <c r="AV2977"/>
      <c r="BB2977" s="5"/>
    </row>
    <row r="2978" spans="1:54" x14ac:dyDescent="0.2">
      <c r="A2978" s="5"/>
      <c r="Y2978" s="5"/>
      <c r="AJ2978"/>
      <c r="AV2978"/>
      <c r="BB2978" s="5"/>
    </row>
    <row r="2979" spans="1:54" x14ac:dyDescent="0.2">
      <c r="A2979" s="5"/>
      <c r="Y2979" s="5"/>
      <c r="AJ2979"/>
      <c r="AV2979"/>
      <c r="BB2979" s="5"/>
    </row>
    <row r="2980" spans="1:54" x14ac:dyDescent="0.2">
      <c r="A2980" s="5"/>
      <c r="Y2980" s="5"/>
      <c r="AJ2980"/>
      <c r="AV2980"/>
      <c r="BB2980" s="5"/>
    </row>
    <row r="2981" spans="1:54" x14ac:dyDescent="0.2">
      <c r="A2981" s="5"/>
      <c r="Y2981" s="5"/>
      <c r="AJ2981"/>
      <c r="AV2981"/>
      <c r="BB2981" s="5"/>
    </row>
    <row r="2982" spans="1:54" x14ac:dyDescent="0.2">
      <c r="A2982" s="5"/>
      <c r="Y2982" s="5"/>
      <c r="AJ2982"/>
      <c r="AV2982"/>
      <c r="BB2982" s="5"/>
    </row>
    <row r="2983" spans="1:54" x14ac:dyDescent="0.2">
      <c r="A2983" s="5"/>
      <c r="Y2983" s="5"/>
      <c r="AJ2983"/>
      <c r="AV2983"/>
      <c r="BB2983" s="5"/>
    </row>
    <row r="2984" spans="1:54" x14ac:dyDescent="0.2">
      <c r="A2984" s="5"/>
      <c r="Y2984" s="5"/>
      <c r="AJ2984"/>
      <c r="AV2984"/>
      <c r="BB2984" s="5"/>
    </row>
    <row r="2985" spans="1:54" x14ac:dyDescent="0.2">
      <c r="A2985" s="5"/>
      <c r="Y2985" s="5"/>
      <c r="AJ2985"/>
      <c r="AV2985"/>
      <c r="BB2985" s="5"/>
    </row>
    <row r="2986" spans="1:54" x14ac:dyDescent="0.2">
      <c r="A2986" s="5"/>
      <c r="Y2986" s="5"/>
      <c r="AJ2986"/>
      <c r="AV2986"/>
      <c r="BB2986" s="5"/>
    </row>
    <row r="2987" spans="1:54" x14ac:dyDescent="0.2">
      <c r="A2987" s="5"/>
      <c r="Y2987" s="5"/>
      <c r="AJ2987"/>
      <c r="AV2987"/>
      <c r="BB2987" s="5"/>
    </row>
    <row r="2988" spans="1:54" x14ac:dyDescent="0.2">
      <c r="A2988" s="5"/>
      <c r="Y2988" s="5"/>
      <c r="AJ2988"/>
      <c r="AV2988"/>
      <c r="BB2988" s="5"/>
    </row>
    <row r="2989" spans="1:54" x14ac:dyDescent="0.2">
      <c r="A2989" s="5"/>
      <c r="Y2989" s="5"/>
      <c r="AJ2989"/>
      <c r="AV2989"/>
      <c r="BB2989" s="5"/>
    </row>
    <row r="2990" spans="1:54" x14ac:dyDescent="0.2">
      <c r="A2990" s="5"/>
      <c r="Y2990" s="5"/>
      <c r="AJ2990"/>
      <c r="AV2990"/>
      <c r="BB2990" s="5"/>
    </row>
    <row r="2991" spans="1:54" x14ac:dyDescent="0.2">
      <c r="A2991" s="5"/>
      <c r="Y2991" s="5"/>
      <c r="AJ2991"/>
      <c r="AV2991"/>
      <c r="BB2991" s="5"/>
    </row>
    <row r="2992" spans="1:54" x14ac:dyDescent="0.2">
      <c r="A2992" s="5"/>
      <c r="Y2992" s="5"/>
      <c r="AJ2992"/>
      <c r="AV2992"/>
      <c r="BB2992" s="5"/>
    </row>
    <row r="2993" spans="1:54" x14ac:dyDescent="0.2">
      <c r="A2993" s="5"/>
      <c r="Y2993" s="5"/>
      <c r="AJ2993"/>
      <c r="AV2993"/>
      <c r="BB2993" s="5"/>
    </row>
    <row r="2994" spans="1:54" x14ac:dyDescent="0.2">
      <c r="A2994" s="5"/>
      <c r="Y2994" s="5"/>
      <c r="AJ2994"/>
      <c r="AV2994"/>
      <c r="BB2994" s="5"/>
    </row>
    <row r="2995" spans="1:54" x14ac:dyDescent="0.2">
      <c r="A2995" s="5"/>
      <c r="Y2995" s="5"/>
      <c r="AJ2995"/>
      <c r="AV2995"/>
      <c r="BB2995" s="5"/>
    </row>
    <row r="2996" spans="1:54" x14ac:dyDescent="0.2">
      <c r="A2996" s="5"/>
      <c r="Y2996" s="5"/>
      <c r="AJ2996"/>
      <c r="AV2996"/>
      <c r="BB2996" s="5"/>
    </row>
    <row r="2997" spans="1:54" x14ac:dyDescent="0.2">
      <c r="A2997" s="5"/>
      <c r="Y2997" s="5"/>
      <c r="AJ2997"/>
      <c r="AV2997"/>
      <c r="BB2997" s="5"/>
    </row>
    <row r="2998" spans="1:54" x14ac:dyDescent="0.2">
      <c r="A2998" s="5"/>
      <c r="Y2998" s="5"/>
      <c r="AJ2998"/>
      <c r="AV2998"/>
      <c r="BB2998" s="5"/>
    </row>
    <row r="2999" spans="1:54" x14ac:dyDescent="0.2">
      <c r="A2999" s="5"/>
      <c r="Y2999" s="5"/>
      <c r="AJ2999"/>
      <c r="AV2999"/>
      <c r="BB2999" s="5"/>
    </row>
    <row r="3000" spans="1:54" x14ac:dyDescent="0.2">
      <c r="A3000" s="5"/>
      <c r="Y3000" s="5"/>
      <c r="AJ3000"/>
      <c r="AV3000"/>
      <c r="BB3000" s="5"/>
    </row>
    <row r="3001" spans="1:54" x14ac:dyDescent="0.2">
      <c r="A3001" s="5"/>
      <c r="Y3001" s="5"/>
      <c r="AJ3001"/>
      <c r="AV3001"/>
      <c r="BB3001" s="5"/>
    </row>
    <row r="3002" spans="1:54" x14ac:dyDescent="0.2">
      <c r="A3002" s="5"/>
      <c r="Y3002" s="5"/>
      <c r="AJ3002"/>
      <c r="AV3002"/>
      <c r="BB3002" s="5"/>
    </row>
    <row r="3003" spans="1:54" x14ac:dyDescent="0.2">
      <c r="A3003" s="5"/>
      <c r="Y3003" s="5"/>
      <c r="AJ3003"/>
      <c r="AV3003"/>
      <c r="BB3003" s="5"/>
    </row>
    <row r="3004" spans="1:54" x14ac:dyDescent="0.2">
      <c r="A3004" s="5"/>
      <c r="Y3004" s="5"/>
      <c r="AJ3004"/>
      <c r="AV3004"/>
      <c r="BB3004" s="5"/>
    </row>
    <row r="3005" spans="1:54" x14ac:dyDescent="0.2">
      <c r="A3005" s="5"/>
      <c r="Y3005" s="5"/>
      <c r="AJ3005"/>
      <c r="AV3005"/>
      <c r="BB3005" s="5"/>
    </row>
    <row r="3006" spans="1:54" x14ac:dyDescent="0.2">
      <c r="A3006" s="5"/>
      <c r="Y3006" s="5"/>
      <c r="AJ3006"/>
      <c r="AV3006"/>
      <c r="BB3006" s="5"/>
    </row>
    <row r="3007" spans="1:54" x14ac:dyDescent="0.2">
      <c r="A3007" s="5"/>
      <c r="Y3007" s="5"/>
      <c r="AJ3007"/>
      <c r="AV3007"/>
      <c r="BB3007" s="5"/>
    </row>
    <row r="3008" spans="1:54" x14ac:dyDescent="0.2">
      <c r="A3008" s="5"/>
      <c r="Y3008" s="5"/>
      <c r="AJ3008"/>
      <c r="AV3008"/>
      <c r="BB3008" s="5"/>
    </row>
    <row r="3009" spans="1:54" x14ac:dyDescent="0.2">
      <c r="A3009" s="5"/>
      <c r="Y3009" s="5"/>
      <c r="AJ3009"/>
      <c r="AV3009"/>
      <c r="BB3009" s="5"/>
    </row>
    <row r="3010" spans="1:54" x14ac:dyDescent="0.2">
      <c r="A3010" s="5"/>
      <c r="Y3010" s="5"/>
      <c r="AJ3010"/>
      <c r="AV3010"/>
      <c r="BB3010" s="5"/>
    </row>
    <row r="3011" spans="1:54" x14ac:dyDescent="0.2">
      <c r="A3011" s="5"/>
      <c r="Y3011" s="5"/>
      <c r="AJ3011"/>
      <c r="AV3011"/>
      <c r="BB3011" s="5"/>
    </row>
    <row r="3012" spans="1:54" x14ac:dyDescent="0.2">
      <c r="A3012" s="5"/>
      <c r="Y3012" s="5"/>
      <c r="AJ3012"/>
      <c r="AV3012"/>
      <c r="BB3012" s="5"/>
    </row>
    <row r="3013" spans="1:54" x14ac:dyDescent="0.2">
      <c r="A3013" s="5"/>
      <c r="Y3013" s="5"/>
      <c r="AJ3013"/>
      <c r="AV3013"/>
      <c r="BB3013" s="5"/>
    </row>
    <row r="3014" spans="1:54" x14ac:dyDescent="0.2">
      <c r="A3014" s="5"/>
      <c r="Y3014" s="5"/>
      <c r="AJ3014"/>
      <c r="AV3014"/>
      <c r="BB3014" s="5"/>
    </row>
    <row r="3015" spans="1:54" x14ac:dyDescent="0.2">
      <c r="A3015" s="5"/>
      <c r="Y3015" s="5"/>
      <c r="AJ3015"/>
      <c r="AV3015"/>
      <c r="BB3015" s="5"/>
    </row>
    <row r="3016" spans="1:54" x14ac:dyDescent="0.2">
      <c r="A3016" s="5"/>
      <c r="Y3016" s="5"/>
      <c r="AJ3016"/>
      <c r="AV3016"/>
      <c r="BB3016" s="5"/>
    </row>
    <row r="3017" spans="1:54" x14ac:dyDescent="0.2">
      <c r="A3017" s="5"/>
      <c r="Y3017" s="5"/>
      <c r="AJ3017"/>
      <c r="AV3017"/>
      <c r="BB3017" s="5"/>
    </row>
    <row r="3018" spans="1:54" x14ac:dyDescent="0.2">
      <c r="A3018" s="5"/>
      <c r="Y3018" s="5"/>
      <c r="AJ3018"/>
      <c r="AV3018"/>
      <c r="BB3018" s="5"/>
    </row>
    <row r="3019" spans="1:54" x14ac:dyDescent="0.2">
      <c r="A3019" s="5"/>
      <c r="Y3019" s="5"/>
      <c r="AJ3019"/>
      <c r="AV3019"/>
      <c r="BB3019" s="5"/>
    </row>
    <row r="3020" spans="1:54" x14ac:dyDescent="0.2">
      <c r="A3020" s="5"/>
      <c r="Y3020" s="5"/>
      <c r="AJ3020"/>
      <c r="AV3020"/>
      <c r="BB3020" s="5"/>
    </row>
    <row r="3021" spans="1:54" x14ac:dyDescent="0.2">
      <c r="A3021" s="5"/>
      <c r="Y3021" s="5"/>
      <c r="AJ3021"/>
      <c r="AV3021"/>
      <c r="BB3021" s="5"/>
    </row>
    <row r="3022" spans="1:54" x14ac:dyDescent="0.2">
      <c r="A3022" s="5"/>
      <c r="Y3022" s="5"/>
      <c r="AJ3022"/>
      <c r="AV3022"/>
      <c r="BB3022" s="5"/>
    </row>
    <row r="3023" spans="1:54" x14ac:dyDescent="0.2">
      <c r="A3023" s="5"/>
      <c r="Y3023" s="5"/>
      <c r="AJ3023"/>
      <c r="AV3023"/>
      <c r="BB3023" s="5"/>
    </row>
    <row r="3024" spans="1:54" x14ac:dyDescent="0.2">
      <c r="A3024" s="5"/>
      <c r="Y3024" s="5"/>
      <c r="AJ3024"/>
      <c r="AV3024"/>
      <c r="BB3024" s="5"/>
    </row>
    <row r="3025" spans="1:54" x14ac:dyDescent="0.2">
      <c r="A3025" s="5"/>
      <c r="Y3025" s="5"/>
      <c r="AJ3025"/>
      <c r="AV3025"/>
      <c r="BB3025" s="5"/>
    </row>
    <row r="3026" spans="1:54" x14ac:dyDescent="0.2">
      <c r="A3026" s="5"/>
      <c r="Y3026" s="5"/>
      <c r="AJ3026"/>
      <c r="AV3026"/>
      <c r="BB3026" s="5"/>
    </row>
    <row r="3027" spans="1:54" x14ac:dyDescent="0.2">
      <c r="A3027" s="5"/>
      <c r="Y3027" s="5"/>
      <c r="AJ3027"/>
      <c r="AV3027"/>
      <c r="BB3027" s="5"/>
    </row>
    <row r="3028" spans="1:54" x14ac:dyDescent="0.2">
      <c r="A3028" s="5"/>
      <c r="Y3028" s="5"/>
      <c r="AJ3028"/>
      <c r="AV3028"/>
      <c r="BB3028" s="5"/>
    </row>
    <row r="3029" spans="1:54" x14ac:dyDescent="0.2">
      <c r="A3029" s="5"/>
      <c r="Y3029" s="5"/>
      <c r="AJ3029"/>
      <c r="AV3029"/>
      <c r="BB3029" s="5"/>
    </row>
    <row r="3030" spans="1:54" x14ac:dyDescent="0.2">
      <c r="A3030" s="5"/>
      <c r="Y3030" s="5"/>
      <c r="AJ3030"/>
      <c r="AV3030"/>
      <c r="BB3030" s="5"/>
    </row>
    <row r="3031" spans="1:54" x14ac:dyDescent="0.2">
      <c r="A3031" s="5"/>
      <c r="Y3031" s="5"/>
      <c r="AJ3031"/>
      <c r="AV3031"/>
      <c r="BB3031" s="5"/>
    </row>
    <row r="3032" spans="1:54" x14ac:dyDescent="0.2">
      <c r="A3032" s="5"/>
      <c r="Y3032" s="5"/>
      <c r="AJ3032"/>
      <c r="AV3032"/>
      <c r="BB3032" s="5"/>
    </row>
    <row r="3033" spans="1:54" x14ac:dyDescent="0.2">
      <c r="A3033" s="5"/>
      <c r="Y3033" s="5"/>
      <c r="AJ3033"/>
      <c r="AV3033"/>
      <c r="BB3033" s="5"/>
    </row>
    <row r="3034" spans="1:54" x14ac:dyDescent="0.2">
      <c r="A3034" s="5"/>
      <c r="Y3034" s="5"/>
      <c r="AJ3034"/>
      <c r="AV3034"/>
      <c r="BB3034" s="5"/>
    </row>
    <row r="3035" spans="1:54" x14ac:dyDescent="0.2">
      <c r="A3035" s="5"/>
      <c r="Y3035" s="5"/>
      <c r="AJ3035"/>
      <c r="AV3035"/>
      <c r="BB3035" s="5"/>
    </row>
    <row r="3036" spans="1:54" x14ac:dyDescent="0.2">
      <c r="A3036" s="5"/>
      <c r="Y3036" s="5"/>
      <c r="AJ3036"/>
      <c r="AV3036"/>
      <c r="BB3036" s="5"/>
    </row>
    <row r="3037" spans="1:54" x14ac:dyDescent="0.2">
      <c r="A3037" s="5"/>
      <c r="Y3037" s="5"/>
      <c r="AJ3037"/>
      <c r="AV3037"/>
      <c r="BB3037" s="5"/>
    </row>
    <row r="3038" spans="1:54" x14ac:dyDescent="0.2">
      <c r="A3038" s="5"/>
      <c r="Y3038" s="5"/>
      <c r="AJ3038"/>
      <c r="AV3038"/>
      <c r="BB3038" s="5"/>
    </row>
    <row r="3039" spans="1:54" x14ac:dyDescent="0.2">
      <c r="A3039" s="5"/>
      <c r="Y3039" s="5"/>
      <c r="AJ3039"/>
      <c r="AV3039"/>
      <c r="BB3039" s="5"/>
    </row>
    <row r="3040" spans="1:54" x14ac:dyDescent="0.2">
      <c r="A3040" s="5"/>
      <c r="Y3040" s="5"/>
      <c r="AJ3040"/>
      <c r="AV3040"/>
      <c r="BB3040" s="5"/>
    </row>
    <row r="3041" spans="1:54" x14ac:dyDescent="0.2">
      <c r="A3041" s="5"/>
      <c r="Y3041" s="5"/>
      <c r="AJ3041"/>
      <c r="AV3041"/>
      <c r="BB3041" s="5"/>
    </row>
    <row r="3042" spans="1:54" x14ac:dyDescent="0.2">
      <c r="A3042" s="5"/>
      <c r="Y3042" s="5"/>
      <c r="AJ3042"/>
      <c r="AV3042"/>
      <c r="BB3042" s="5"/>
    </row>
    <row r="3043" spans="1:54" x14ac:dyDescent="0.2">
      <c r="A3043" s="5"/>
      <c r="Y3043" s="5"/>
      <c r="AJ3043"/>
      <c r="AV3043"/>
      <c r="BB3043" s="5"/>
    </row>
    <row r="3044" spans="1:54" x14ac:dyDescent="0.2">
      <c r="A3044" s="5"/>
      <c r="Y3044" s="5"/>
      <c r="AJ3044"/>
      <c r="AV3044"/>
      <c r="BB3044" s="5"/>
    </row>
    <row r="3045" spans="1:54" x14ac:dyDescent="0.2">
      <c r="A3045" s="5"/>
      <c r="Y3045" s="5"/>
      <c r="AJ3045"/>
      <c r="AV3045"/>
      <c r="BB3045" s="5"/>
    </row>
    <row r="3046" spans="1:54" x14ac:dyDescent="0.2">
      <c r="A3046" s="5"/>
      <c r="Y3046" s="5"/>
      <c r="AJ3046"/>
      <c r="AV3046"/>
      <c r="BB3046" s="5"/>
    </row>
    <row r="3047" spans="1:54" x14ac:dyDescent="0.2">
      <c r="A3047" s="5"/>
      <c r="Y3047" s="5"/>
      <c r="AJ3047"/>
      <c r="AV3047"/>
      <c r="BB3047" s="5"/>
    </row>
    <row r="3048" spans="1:54" x14ac:dyDescent="0.2">
      <c r="A3048" s="5"/>
      <c r="Y3048" s="5"/>
      <c r="AJ3048"/>
      <c r="AV3048"/>
      <c r="BB3048" s="5"/>
    </row>
    <row r="3049" spans="1:54" x14ac:dyDescent="0.2">
      <c r="A3049" s="5"/>
      <c r="Y3049" s="5"/>
      <c r="AJ3049"/>
      <c r="AV3049"/>
      <c r="BB3049" s="5"/>
    </row>
    <row r="3050" spans="1:54" x14ac:dyDescent="0.2">
      <c r="A3050" s="5"/>
      <c r="Y3050" s="5"/>
      <c r="AJ3050"/>
      <c r="AV3050"/>
      <c r="BB3050" s="5"/>
    </row>
    <row r="3051" spans="1:54" x14ac:dyDescent="0.2">
      <c r="A3051" s="5"/>
      <c r="Y3051" s="5"/>
      <c r="AJ3051"/>
      <c r="AV3051"/>
      <c r="BB3051" s="5"/>
    </row>
    <row r="3052" spans="1:54" x14ac:dyDescent="0.2">
      <c r="A3052" s="5"/>
      <c r="Y3052" s="5"/>
      <c r="AJ3052"/>
      <c r="AV3052"/>
      <c r="BB3052" s="5"/>
    </row>
    <row r="3053" spans="1:54" x14ac:dyDescent="0.2">
      <c r="A3053" s="5"/>
      <c r="Y3053" s="5"/>
      <c r="AJ3053"/>
      <c r="AV3053"/>
      <c r="BB3053" s="5"/>
    </row>
    <row r="3054" spans="1:54" x14ac:dyDescent="0.2">
      <c r="A3054" s="5"/>
      <c r="Y3054" s="5"/>
      <c r="AJ3054"/>
      <c r="AV3054"/>
      <c r="BB3054" s="5"/>
    </row>
    <row r="3055" spans="1:54" x14ac:dyDescent="0.2">
      <c r="A3055" s="5"/>
      <c r="Y3055" s="5"/>
      <c r="AJ3055"/>
      <c r="AV3055"/>
      <c r="BB3055" s="5"/>
    </row>
    <row r="3056" spans="1:54" x14ac:dyDescent="0.2">
      <c r="A3056" s="5"/>
      <c r="Y3056" s="5"/>
      <c r="AJ3056"/>
      <c r="AV3056"/>
      <c r="BB3056" s="5"/>
    </row>
    <row r="3057" spans="1:54" x14ac:dyDescent="0.2">
      <c r="A3057" s="5"/>
      <c r="Y3057" s="5"/>
      <c r="AJ3057"/>
      <c r="AV3057"/>
      <c r="BB3057" s="5"/>
    </row>
    <row r="3058" spans="1:54" x14ac:dyDescent="0.2">
      <c r="A3058" s="5"/>
      <c r="Y3058" s="5"/>
      <c r="AJ3058"/>
      <c r="AV3058"/>
      <c r="BB3058" s="5"/>
    </row>
    <row r="3059" spans="1:54" x14ac:dyDescent="0.2">
      <c r="A3059" s="5"/>
      <c r="Y3059" s="5"/>
      <c r="AJ3059"/>
      <c r="AV3059"/>
      <c r="BB3059" s="5"/>
    </row>
    <row r="3060" spans="1:54" x14ac:dyDescent="0.2">
      <c r="A3060" s="5"/>
      <c r="Y3060" s="5"/>
      <c r="AJ3060"/>
      <c r="AV3060"/>
      <c r="BB3060" s="5"/>
    </row>
    <row r="3061" spans="1:54" x14ac:dyDescent="0.2">
      <c r="A3061" s="5"/>
      <c r="Y3061" s="5"/>
      <c r="AJ3061"/>
      <c r="AV3061"/>
      <c r="BB3061" s="5"/>
    </row>
    <row r="3062" spans="1:54" x14ac:dyDescent="0.2">
      <c r="A3062" s="5"/>
      <c r="Y3062" s="5"/>
      <c r="AJ3062"/>
      <c r="AV3062"/>
      <c r="BB3062" s="5"/>
    </row>
    <row r="3063" spans="1:54" x14ac:dyDescent="0.2">
      <c r="A3063" s="5"/>
      <c r="Y3063" s="5"/>
      <c r="AJ3063"/>
      <c r="AV3063"/>
      <c r="BB3063" s="5"/>
    </row>
    <row r="3064" spans="1:54" x14ac:dyDescent="0.2">
      <c r="A3064" s="5"/>
      <c r="Y3064" s="5"/>
      <c r="AJ3064"/>
      <c r="AV3064"/>
      <c r="BB3064" s="5"/>
    </row>
    <row r="3065" spans="1:54" x14ac:dyDescent="0.2">
      <c r="A3065" s="5"/>
      <c r="Y3065" s="5"/>
      <c r="AJ3065"/>
      <c r="AV3065"/>
      <c r="BB3065" s="5"/>
    </row>
    <row r="3066" spans="1:54" x14ac:dyDescent="0.2">
      <c r="A3066" s="5"/>
      <c r="Y3066" s="5"/>
      <c r="AJ3066"/>
      <c r="AV3066"/>
      <c r="BB3066" s="5"/>
    </row>
    <row r="3067" spans="1:54" x14ac:dyDescent="0.2">
      <c r="A3067" s="5"/>
      <c r="Y3067" s="5"/>
      <c r="AJ3067"/>
      <c r="AV3067"/>
      <c r="BB3067" s="5"/>
    </row>
    <row r="3068" spans="1:54" x14ac:dyDescent="0.2">
      <c r="A3068" s="5"/>
      <c r="Y3068" s="5"/>
      <c r="AJ3068"/>
      <c r="AV3068"/>
      <c r="BB3068" s="5"/>
    </row>
    <row r="3069" spans="1:54" x14ac:dyDescent="0.2">
      <c r="A3069" s="5"/>
      <c r="Y3069" s="5"/>
      <c r="AJ3069"/>
      <c r="AV3069"/>
      <c r="BB3069" s="5"/>
    </row>
    <row r="3070" spans="1:54" x14ac:dyDescent="0.2">
      <c r="A3070" s="5"/>
      <c r="Y3070" s="5"/>
      <c r="AJ3070"/>
      <c r="AV3070"/>
      <c r="BB3070" s="5"/>
    </row>
    <row r="3071" spans="1:54" x14ac:dyDescent="0.2">
      <c r="A3071" s="5"/>
      <c r="Y3071" s="5"/>
      <c r="AJ3071"/>
      <c r="AV3071"/>
      <c r="BB3071" s="5"/>
    </row>
    <row r="3072" spans="1:54" x14ac:dyDescent="0.2">
      <c r="A3072" s="5"/>
      <c r="Y3072" s="5"/>
      <c r="AJ3072"/>
      <c r="AV3072"/>
      <c r="BB3072" s="5"/>
    </row>
    <row r="3073" spans="1:54" x14ac:dyDescent="0.2">
      <c r="A3073" s="5"/>
      <c r="Y3073" s="5"/>
      <c r="AJ3073"/>
      <c r="AV3073"/>
      <c r="BB3073" s="5"/>
    </row>
    <row r="3074" spans="1:54" x14ac:dyDescent="0.2">
      <c r="A3074" s="5"/>
      <c r="Y3074" s="5"/>
      <c r="AJ3074"/>
      <c r="AV3074"/>
      <c r="BB3074" s="5"/>
    </row>
    <row r="3075" spans="1:54" x14ac:dyDescent="0.2">
      <c r="A3075" s="5"/>
      <c r="Y3075" s="5"/>
      <c r="AJ3075"/>
      <c r="AV3075"/>
      <c r="BB3075" s="5"/>
    </row>
    <row r="3076" spans="1:54" x14ac:dyDescent="0.2">
      <c r="A3076" s="5"/>
      <c r="Y3076" s="5"/>
      <c r="AJ3076"/>
      <c r="AV3076"/>
      <c r="BB3076" s="5"/>
    </row>
    <row r="3077" spans="1:54" x14ac:dyDescent="0.2">
      <c r="A3077" s="5"/>
      <c r="Y3077" s="5"/>
      <c r="AJ3077"/>
      <c r="AV3077"/>
      <c r="BB3077" s="5"/>
    </row>
    <row r="3078" spans="1:54" x14ac:dyDescent="0.2">
      <c r="A3078" s="5"/>
      <c r="Y3078" s="5"/>
      <c r="AJ3078"/>
      <c r="AV3078"/>
      <c r="BB3078" s="5"/>
    </row>
    <row r="3079" spans="1:54" x14ac:dyDescent="0.2">
      <c r="A3079" s="5"/>
      <c r="Y3079" s="5"/>
      <c r="AJ3079"/>
      <c r="AV3079"/>
      <c r="BB3079" s="5"/>
    </row>
    <row r="3080" spans="1:54" x14ac:dyDescent="0.2">
      <c r="A3080" s="5"/>
      <c r="Y3080" s="5"/>
      <c r="AJ3080"/>
      <c r="AV3080"/>
      <c r="BB3080" s="5"/>
    </row>
    <row r="3081" spans="1:54" x14ac:dyDescent="0.2">
      <c r="A3081" s="5"/>
      <c r="Y3081" s="5"/>
      <c r="AJ3081"/>
      <c r="AV3081"/>
      <c r="BB3081" s="5"/>
    </row>
    <row r="3082" spans="1:54" x14ac:dyDescent="0.2">
      <c r="A3082" s="5"/>
      <c r="Y3082" s="5"/>
      <c r="AJ3082"/>
      <c r="AV3082"/>
      <c r="BB3082" s="5"/>
    </row>
    <row r="3083" spans="1:54" x14ac:dyDescent="0.2">
      <c r="A3083" s="5"/>
      <c r="Y3083" s="5"/>
      <c r="AJ3083"/>
      <c r="AV3083"/>
      <c r="BB3083" s="5"/>
    </row>
    <row r="3084" spans="1:54" x14ac:dyDescent="0.2">
      <c r="A3084" s="5"/>
      <c r="Y3084" s="5"/>
      <c r="AJ3084"/>
      <c r="AV3084"/>
      <c r="BB3084" s="5"/>
    </row>
    <row r="3085" spans="1:54" x14ac:dyDescent="0.2">
      <c r="A3085" s="5"/>
      <c r="Y3085" s="5"/>
      <c r="AJ3085"/>
      <c r="AV3085"/>
      <c r="BB3085" s="5"/>
    </row>
    <row r="3086" spans="1:54" x14ac:dyDescent="0.2">
      <c r="A3086" s="5"/>
      <c r="Y3086" s="5"/>
      <c r="AJ3086"/>
      <c r="AV3086"/>
      <c r="BB3086" s="5"/>
    </row>
    <row r="3087" spans="1:54" x14ac:dyDescent="0.2">
      <c r="A3087" s="5"/>
      <c r="Y3087" s="5"/>
      <c r="AJ3087"/>
      <c r="AV3087"/>
      <c r="BB3087" s="5"/>
    </row>
    <row r="3088" spans="1:54" x14ac:dyDescent="0.2">
      <c r="A3088" s="5"/>
      <c r="Y3088" s="5"/>
      <c r="AJ3088"/>
      <c r="AV3088"/>
      <c r="BB3088" s="5"/>
    </row>
    <row r="3089" spans="1:54" x14ac:dyDescent="0.2">
      <c r="A3089" s="5"/>
      <c r="Y3089" s="5"/>
      <c r="AJ3089"/>
      <c r="AV3089"/>
      <c r="BB3089" s="5"/>
    </row>
    <row r="3090" spans="1:54" x14ac:dyDescent="0.2">
      <c r="A3090" s="5"/>
      <c r="Y3090" s="5"/>
      <c r="AJ3090"/>
      <c r="AV3090"/>
      <c r="BB3090" s="5"/>
    </row>
    <row r="3091" spans="1:54" x14ac:dyDescent="0.2">
      <c r="A3091" s="5"/>
      <c r="Y3091" s="5"/>
      <c r="AJ3091"/>
      <c r="AV3091"/>
      <c r="BB3091" s="5"/>
    </row>
    <row r="3092" spans="1:54" x14ac:dyDescent="0.2">
      <c r="A3092" s="5"/>
      <c r="Y3092" s="5"/>
      <c r="AJ3092"/>
      <c r="AV3092"/>
      <c r="BB3092" s="5"/>
    </row>
    <row r="3093" spans="1:54" x14ac:dyDescent="0.2">
      <c r="A3093" s="5"/>
      <c r="Y3093" s="5"/>
      <c r="AJ3093"/>
      <c r="AV3093"/>
      <c r="BB3093" s="5"/>
    </row>
    <row r="3094" spans="1:54" x14ac:dyDescent="0.2">
      <c r="A3094" s="5"/>
      <c r="Y3094" s="5"/>
      <c r="AJ3094"/>
      <c r="AV3094"/>
      <c r="BB3094" s="5"/>
    </row>
    <row r="3095" spans="1:54" x14ac:dyDescent="0.2">
      <c r="A3095" s="5"/>
      <c r="Y3095" s="5"/>
      <c r="AJ3095"/>
      <c r="AV3095"/>
      <c r="BB3095" s="5"/>
    </row>
    <row r="3096" spans="1:54" x14ac:dyDescent="0.2">
      <c r="A3096" s="5"/>
      <c r="Y3096" s="5"/>
      <c r="AJ3096"/>
      <c r="AV3096"/>
      <c r="BB3096" s="5"/>
    </row>
    <row r="3097" spans="1:54" x14ac:dyDescent="0.2">
      <c r="A3097" s="5"/>
      <c r="Y3097" s="5"/>
      <c r="AJ3097"/>
      <c r="AV3097"/>
      <c r="BB3097" s="5"/>
    </row>
    <row r="3098" spans="1:54" x14ac:dyDescent="0.2">
      <c r="A3098" s="5"/>
      <c r="Y3098" s="5"/>
      <c r="AJ3098"/>
      <c r="AV3098"/>
      <c r="BB3098" s="5"/>
    </row>
    <row r="3099" spans="1:54" x14ac:dyDescent="0.2">
      <c r="A3099" s="5"/>
      <c r="Y3099" s="5"/>
      <c r="AJ3099"/>
      <c r="AV3099"/>
      <c r="BB3099" s="5"/>
    </row>
    <row r="3100" spans="1:54" x14ac:dyDescent="0.2">
      <c r="A3100" s="5"/>
      <c r="Y3100" s="5"/>
      <c r="AJ3100"/>
      <c r="AV3100"/>
      <c r="BB3100" s="5"/>
    </row>
    <row r="3101" spans="1:54" x14ac:dyDescent="0.2">
      <c r="A3101" s="5"/>
      <c r="Y3101" s="5"/>
      <c r="AJ3101"/>
      <c r="AV3101"/>
      <c r="BB3101" s="5"/>
    </row>
    <row r="3102" spans="1:54" x14ac:dyDescent="0.2">
      <c r="A3102" s="5"/>
      <c r="Y3102" s="5"/>
      <c r="AJ3102"/>
      <c r="AV3102"/>
      <c r="BB3102" s="5"/>
    </row>
    <row r="3103" spans="1:54" x14ac:dyDescent="0.2">
      <c r="A3103" s="5"/>
      <c r="Y3103" s="5"/>
      <c r="AJ3103"/>
      <c r="AV3103"/>
      <c r="BB3103" s="5"/>
    </row>
    <row r="3104" spans="1:54" x14ac:dyDescent="0.2">
      <c r="A3104" s="5"/>
      <c r="Y3104" s="5"/>
      <c r="AJ3104"/>
      <c r="AV3104"/>
      <c r="BB3104" s="5"/>
    </row>
    <row r="3105" spans="1:54" x14ac:dyDescent="0.2">
      <c r="A3105" s="5"/>
      <c r="Y3105" s="5"/>
      <c r="AJ3105"/>
      <c r="AV3105"/>
      <c r="BB3105" s="5"/>
    </row>
    <row r="3106" spans="1:54" x14ac:dyDescent="0.2">
      <c r="A3106" s="5"/>
      <c r="Y3106" s="5"/>
      <c r="AJ3106"/>
      <c r="AV3106"/>
      <c r="BB3106" s="5"/>
    </row>
    <row r="3107" spans="1:54" x14ac:dyDescent="0.2">
      <c r="A3107" s="5"/>
      <c r="Y3107" s="5"/>
      <c r="AJ3107"/>
      <c r="AV3107"/>
      <c r="BB3107" s="5"/>
    </row>
    <row r="3108" spans="1:54" x14ac:dyDescent="0.2">
      <c r="A3108" s="5"/>
      <c r="Y3108" s="5"/>
      <c r="AJ3108"/>
      <c r="AV3108"/>
      <c r="BB3108" s="5"/>
    </row>
    <row r="3109" spans="1:54" x14ac:dyDescent="0.2">
      <c r="A3109" s="5"/>
      <c r="Y3109" s="5"/>
      <c r="AJ3109"/>
      <c r="AV3109"/>
      <c r="BB3109" s="5"/>
    </row>
    <row r="3110" spans="1:54" x14ac:dyDescent="0.2">
      <c r="A3110" s="5"/>
      <c r="Y3110" s="5"/>
      <c r="AJ3110"/>
      <c r="AV3110"/>
      <c r="BB3110" s="5"/>
    </row>
    <row r="3111" spans="1:54" x14ac:dyDescent="0.2">
      <c r="A3111" s="5"/>
      <c r="Y3111" s="5"/>
      <c r="AJ3111"/>
      <c r="AV3111"/>
      <c r="BB3111" s="5"/>
    </row>
    <row r="3112" spans="1:54" x14ac:dyDescent="0.2">
      <c r="A3112" s="5"/>
      <c r="Y3112" s="5"/>
      <c r="AJ3112"/>
      <c r="AV3112"/>
      <c r="BB3112" s="5"/>
    </row>
    <row r="3113" spans="1:54" x14ac:dyDescent="0.2">
      <c r="A3113" s="5"/>
      <c r="Y3113" s="5"/>
      <c r="AJ3113"/>
      <c r="AV3113"/>
      <c r="BB3113" s="5"/>
    </row>
    <row r="3114" spans="1:54" x14ac:dyDescent="0.2">
      <c r="A3114" s="5"/>
      <c r="Y3114" s="5"/>
      <c r="AJ3114"/>
      <c r="AV3114"/>
      <c r="BB3114" s="5"/>
    </row>
    <row r="3115" spans="1:54" x14ac:dyDescent="0.2">
      <c r="A3115" s="5"/>
      <c r="Y3115" s="5"/>
      <c r="AJ3115"/>
      <c r="AV3115"/>
      <c r="BB3115" s="5"/>
    </row>
    <row r="3116" spans="1:54" x14ac:dyDescent="0.2">
      <c r="A3116" s="5"/>
      <c r="Y3116" s="5"/>
      <c r="AJ3116"/>
      <c r="AV3116"/>
      <c r="BB3116" s="5"/>
    </row>
    <row r="3117" spans="1:54" x14ac:dyDescent="0.2">
      <c r="A3117" s="5"/>
      <c r="Y3117" s="5"/>
      <c r="AJ3117"/>
      <c r="AV3117"/>
      <c r="BB3117" s="5"/>
    </row>
    <row r="3118" spans="1:54" x14ac:dyDescent="0.2">
      <c r="A3118" s="5"/>
      <c r="Y3118" s="5"/>
      <c r="AJ3118"/>
      <c r="AV3118"/>
      <c r="BB3118" s="5"/>
    </row>
    <row r="3119" spans="1:54" x14ac:dyDescent="0.2">
      <c r="A3119" s="5"/>
      <c r="Y3119" s="5"/>
      <c r="AJ3119"/>
      <c r="AV3119"/>
      <c r="BB3119" s="5"/>
    </row>
    <row r="3120" spans="1:54" x14ac:dyDescent="0.2">
      <c r="A3120" s="5"/>
      <c r="Y3120" s="5"/>
      <c r="AJ3120"/>
      <c r="AV3120"/>
      <c r="BB3120" s="5"/>
    </row>
    <row r="3121" spans="1:54" x14ac:dyDescent="0.2">
      <c r="A3121" s="5"/>
      <c r="Y3121" s="5"/>
      <c r="AJ3121"/>
      <c r="AV3121"/>
      <c r="BB3121" s="5"/>
    </row>
    <row r="3122" spans="1:54" x14ac:dyDescent="0.2">
      <c r="A3122" s="5"/>
      <c r="Y3122" s="5"/>
      <c r="AJ3122"/>
      <c r="AV3122"/>
      <c r="BB3122" s="5"/>
    </row>
    <row r="3123" spans="1:54" x14ac:dyDescent="0.2">
      <c r="A3123" s="5"/>
      <c r="Y3123" s="5"/>
      <c r="AJ3123"/>
      <c r="AV3123"/>
      <c r="BB3123" s="5"/>
    </row>
    <row r="3124" spans="1:54" x14ac:dyDescent="0.2">
      <c r="A3124" s="5"/>
      <c r="Y3124" s="5"/>
      <c r="AJ3124"/>
      <c r="AV3124"/>
      <c r="BB3124" s="5"/>
    </row>
    <row r="3125" spans="1:54" x14ac:dyDescent="0.2">
      <c r="A3125" s="5"/>
      <c r="Y3125" s="5"/>
      <c r="AJ3125"/>
      <c r="AV3125"/>
      <c r="BB3125" s="5"/>
    </row>
    <row r="3126" spans="1:54" x14ac:dyDescent="0.2">
      <c r="A3126" s="5"/>
      <c r="Y3126" s="5"/>
      <c r="AJ3126"/>
      <c r="AV3126"/>
      <c r="BB3126" s="5"/>
    </row>
    <row r="3127" spans="1:54" x14ac:dyDescent="0.2">
      <c r="A3127" s="5"/>
      <c r="Y3127" s="5"/>
      <c r="AJ3127"/>
      <c r="AV3127"/>
      <c r="BB3127" s="5"/>
    </row>
    <row r="3128" spans="1:54" x14ac:dyDescent="0.2">
      <c r="A3128" s="5"/>
      <c r="Y3128" s="5"/>
      <c r="AJ3128"/>
      <c r="AV3128"/>
      <c r="BB3128" s="5"/>
    </row>
    <row r="3129" spans="1:54" x14ac:dyDescent="0.2">
      <c r="A3129" s="5"/>
      <c r="Y3129" s="5"/>
      <c r="AJ3129"/>
      <c r="AV3129"/>
      <c r="BB3129" s="5"/>
    </row>
    <row r="3130" spans="1:54" x14ac:dyDescent="0.2">
      <c r="A3130" s="5"/>
      <c r="Y3130" s="5"/>
      <c r="AJ3130"/>
      <c r="AV3130"/>
      <c r="BB3130" s="5"/>
    </row>
    <row r="3131" spans="1:54" x14ac:dyDescent="0.2">
      <c r="A3131" s="5"/>
      <c r="Y3131" s="5"/>
      <c r="AJ3131"/>
      <c r="AV3131"/>
      <c r="BB3131" s="5"/>
    </row>
    <row r="3132" spans="1:54" x14ac:dyDescent="0.2">
      <c r="A3132" s="5"/>
      <c r="Y3132" s="5"/>
      <c r="AJ3132"/>
      <c r="AV3132"/>
      <c r="BB3132" s="5"/>
    </row>
    <row r="3133" spans="1:54" x14ac:dyDescent="0.2">
      <c r="A3133" s="5"/>
      <c r="Y3133" s="5"/>
      <c r="AJ3133"/>
      <c r="AV3133"/>
      <c r="BB3133" s="5"/>
    </row>
    <row r="3134" spans="1:54" x14ac:dyDescent="0.2">
      <c r="A3134" s="5"/>
      <c r="Y3134" s="5"/>
      <c r="AJ3134"/>
      <c r="AV3134"/>
      <c r="BB3134" s="5"/>
    </row>
    <row r="3135" spans="1:54" x14ac:dyDescent="0.2">
      <c r="A3135" s="5"/>
      <c r="Y3135" s="5"/>
      <c r="AJ3135"/>
      <c r="AV3135"/>
      <c r="BB3135" s="5"/>
    </row>
    <row r="3136" spans="1:54" x14ac:dyDescent="0.2">
      <c r="A3136" s="5"/>
      <c r="Y3136" s="5"/>
      <c r="AJ3136"/>
      <c r="AV3136"/>
      <c r="BB3136" s="5"/>
    </row>
    <row r="3137" spans="1:54" x14ac:dyDescent="0.2">
      <c r="A3137" s="5"/>
      <c r="Y3137" s="5"/>
      <c r="AJ3137"/>
      <c r="AV3137"/>
      <c r="BB3137" s="5"/>
    </row>
    <row r="3138" spans="1:54" x14ac:dyDescent="0.2">
      <c r="A3138" s="5"/>
      <c r="Y3138" s="5"/>
      <c r="AJ3138"/>
      <c r="AV3138"/>
      <c r="BB3138" s="5"/>
    </row>
    <row r="3139" spans="1:54" x14ac:dyDescent="0.2">
      <c r="A3139" s="5"/>
      <c r="Y3139" s="5"/>
      <c r="AJ3139"/>
      <c r="AV3139"/>
      <c r="BB3139" s="5"/>
    </row>
    <row r="3140" spans="1:54" x14ac:dyDescent="0.2">
      <c r="A3140" s="5"/>
      <c r="Y3140" s="5"/>
      <c r="AJ3140"/>
      <c r="AV3140"/>
      <c r="BB3140" s="5"/>
    </row>
    <row r="3141" spans="1:54" x14ac:dyDescent="0.2">
      <c r="A3141" s="5"/>
      <c r="Y3141" s="5"/>
      <c r="AJ3141"/>
      <c r="AV3141"/>
      <c r="BB3141" s="5"/>
    </row>
    <row r="3142" spans="1:54" x14ac:dyDescent="0.2">
      <c r="A3142" s="5"/>
      <c r="Y3142" s="5"/>
      <c r="AJ3142"/>
      <c r="AV3142"/>
      <c r="BB3142" s="5"/>
    </row>
    <row r="3143" spans="1:54" x14ac:dyDescent="0.2">
      <c r="A3143" s="5"/>
      <c r="Y3143" s="5"/>
      <c r="AJ3143"/>
      <c r="AV3143"/>
      <c r="BB3143" s="5"/>
    </row>
    <row r="3144" spans="1:54" x14ac:dyDescent="0.2">
      <c r="A3144" s="5"/>
      <c r="Y3144" s="5"/>
      <c r="AJ3144"/>
      <c r="AV3144"/>
      <c r="BB3144" s="5"/>
    </row>
    <row r="3145" spans="1:54" x14ac:dyDescent="0.2">
      <c r="A3145" s="5"/>
      <c r="Y3145" s="5"/>
      <c r="AJ3145"/>
      <c r="AV3145"/>
      <c r="BB3145" s="5"/>
    </row>
    <row r="3146" spans="1:54" x14ac:dyDescent="0.2">
      <c r="A3146" s="5"/>
      <c r="Y3146" s="5"/>
      <c r="AJ3146"/>
      <c r="AV3146"/>
      <c r="BB3146" s="5"/>
    </row>
    <row r="3147" spans="1:54" x14ac:dyDescent="0.2">
      <c r="A3147" s="5"/>
      <c r="Y3147" s="5"/>
      <c r="AJ3147"/>
      <c r="AV3147"/>
      <c r="BB3147" s="5"/>
    </row>
    <row r="3148" spans="1:54" x14ac:dyDescent="0.2">
      <c r="A3148" s="5"/>
      <c r="Y3148" s="5"/>
      <c r="AJ3148"/>
      <c r="AV3148"/>
      <c r="BB3148" s="5"/>
    </row>
    <row r="3149" spans="1:54" x14ac:dyDescent="0.2">
      <c r="A3149" s="5"/>
      <c r="Y3149" s="5"/>
      <c r="AJ3149"/>
      <c r="AV3149"/>
      <c r="BB3149" s="5"/>
    </row>
    <row r="3150" spans="1:54" x14ac:dyDescent="0.2">
      <c r="A3150" s="5"/>
      <c r="Y3150" s="5"/>
      <c r="AJ3150"/>
      <c r="AV3150"/>
      <c r="BB3150" s="5"/>
    </row>
    <row r="3151" spans="1:54" x14ac:dyDescent="0.2">
      <c r="A3151" s="5"/>
      <c r="Y3151" s="5"/>
      <c r="AJ3151"/>
      <c r="AV3151"/>
      <c r="BB3151" s="5"/>
    </row>
    <row r="3152" spans="1:54" x14ac:dyDescent="0.2">
      <c r="A3152" s="5"/>
      <c r="Y3152" s="5"/>
      <c r="AJ3152"/>
      <c r="AV3152"/>
      <c r="BB3152" s="5"/>
    </row>
    <row r="3153" spans="1:54" x14ac:dyDescent="0.2">
      <c r="A3153" s="5"/>
      <c r="Y3153" s="5"/>
      <c r="AJ3153"/>
      <c r="AV3153"/>
      <c r="BB3153" s="5"/>
    </row>
    <row r="3154" spans="1:54" x14ac:dyDescent="0.2">
      <c r="A3154" s="5"/>
      <c r="Y3154" s="5"/>
      <c r="AJ3154"/>
      <c r="AV3154"/>
      <c r="BB3154" s="5"/>
    </row>
    <row r="3155" spans="1:54" x14ac:dyDescent="0.2">
      <c r="A3155" s="5"/>
      <c r="Y3155" s="5"/>
      <c r="AJ3155"/>
      <c r="AV3155"/>
      <c r="BB3155" s="5"/>
    </row>
    <row r="3156" spans="1:54" x14ac:dyDescent="0.2">
      <c r="A3156" s="5"/>
      <c r="Y3156" s="5"/>
      <c r="AJ3156"/>
      <c r="AV3156"/>
      <c r="BB3156" s="5"/>
    </row>
    <row r="3157" spans="1:54" x14ac:dyDescent="0.2">
      <c r="A3157" s="5"/>
      <c r="Y3157" s="5"/>
      <c r="AJ3157"/>
      <c r="AV3157"/>
      <c r="BB3157" s="5"/>
    </row>
    <row r="3158" spans="1:54" x14ac:dyDescent="0.2">
      <c r="A3158" s="5"/>
      <c r="Y3158" s="5"/>
      <c r="AJ3158"/>
      <c r="AV3158"/>
      <c r="BB3158" s="5"/>
    </row>
    <row r="3159" spans="1:54" x14ac:dyDescent="0.2">
      <c r="A3159" s="5"/>
      <c r="Y3159" s="5"/>
      <c r="AJ3159"/>
      <c r="AV3159"/>
      <c r="BB3159" s="5"/>
    </row>
    <row r="3160" spans="1:54" x14ac:dyDescent="0.2">
      <c r="A3160" s="5"/>
      <c r="Y3160" s="5"/>
      <c r="AJ3160"/>
      <c r="AV3160"/>
      <c r="BB3160" s="5"/>
    </row>
    <row r="3161" spans="1:54" x14ac:dyDescent="0.2">
      <c r="A3161" s="5"/>
      <c r="Y3161" s="5"/>
      <c r="AJ3161"/>
      <c r="AV3161"/>
      <c r="BB3161" s="5"/>
    </row>
    <row r="3162" spans="1:54" x14ac:dyDescent="0.2">
      <c r="A3162" s="5"/>
      <c r="Y3162" s="5"/>
      <c r="AJ3162"/>
      <c r="AV3162"/>
      <c r="BB3162" s="5"/>
    </row>
    <row r="3163" spans="1:54" x14ac:dyDescent="0.2">
      <c r="A3163" s="5"/>
      <c r="Y3163" s="5"/>
      <c r="AJ3163"/>
      <c r="AV3163"/>
      <c r="BB3163" s="5"/>
    </row>
    <row r="3164" spans="1:54" x14ac:dyDescent="0.2">
      <c r="A3164" s="5"/>
      <c r="Y3164" s="5"/>
      <c r="AJ3164"/>
      <c r="AV3164"/>
      <c r="BB3164" s="5"/>
    </row>
    <row r="3165" spans="1:54" x14ac:dyDescent="0.2">
      <c r="A3165" s="5"/>
      <c r="Y3165" s="5"/>
      <c r="AJ3165"/>
      <c r="AV3165"/>
      <c r="BB3165" s="5"/>
    </row>
    <row r="3166" spans="1:54" x14ac:dyDescent="0.2">
      <c r="A3166" s="5"/>
      <c r="Y3166" s="5"/>
      <c r="AJ3166"/>
      <c r="AV3166"/>
      <c r="BB3166" s="5"/>
    </row>
    <row r="3167" spans="1:54" x14ac:dyDescent="0.2">
      <c r="A3167" s="5"/>
      <c r="Y3167" s="5"/>
      <c r="AJ3167"/>
      <c r="AV3167"/>
      <c r="BB3167" s="5"/>
    </row>
    <row r="3168" spans="1:54" x14ac:dyDescent="0.2">
      <c r="A3168" s="5"/>
      <c r="Y3168" s="5"/>
      <c r="AJ3168"/>
      <c r="AV3168"/>
      <c r="BB3168" s="5"/>
    </row>
    <row r="3169" spans="1:54" x14ac:dyDescent="0.2">
      <c r="A3169" s="5"/>
      <c r="Y3169" s="5"/>
      <c r="AJ3169"/>
      <c r="AV3169"/>
      <c r="BB3169" s="5"/>
    </row>
    <row r="3170" spans="1:54" x14ac:dyDescent="0.2">
      <c r="A3170" s="5"/>
      <c r="Y3170" s="5"/>
      <c r="AJ3170"/>
      <c r="AV3170"/>
      <c r="BB3170" s="5"/>
    </row>
    <row r="3171" spans="1:54" x14ac:dyDescent="0.2">
      <c r="A3171" s="5"/>
      <c r="Y3171" s="5"/>
      <c r="AJ3171"/>
      <c r="AV3171"/>
      <c r="BB3171" s="5"/>
    </row>
    <row r="3172" spans="1:54" x14ac:dyDescent="0.2">
      <c r="A3172" s="5"/>
      <c r="Y3172" s="5"/>
      <c r="AJ3172"/>
      <c r="AV3172"/>
      <c r="BB3172" s="5"/>
    </row>
    <row r="3173" spans="1:54" x14ac:dyDescent="0.2">
      <c r="A3173" s="5"/>
      <c r="Y3173" s="5"/>
      <c r="AJ3173"/>
      <c r="AV3173"/>
      <c r="BB3173" s="5"/>
    </row>
    <row r="3174" spans="1:54" x14ac:dyDescent="0.2">
      <c r="A3174" s="5"/>
      <c r="Y3174" s="5"/>
      <c r="AJ3174"/>
      <c r="AV3174"/>
      <c r="BB3174" s="5"/>
    </row>
    <row r="3175" spans="1:54" x14ac:dyDescent="0.2">
      <c r="A3175" s="5"/>
      <c r="Y3175" s="5"/>
      <c r="AJ3175"/>
      <c r="AV3175"/>
      <c r="BB3175" s="5"/>
    </row>
    <row r="3176" spans="1:54" x14ac:dyDescent="0.2">
      <c r="A3176" s="5"/>
      <c r="Y3176" s="5"/>
      <c r="AJ3176"/>
      <c r="AV3176"/>
      <c r="BB3176" s="5"/>
    </row>
    <row r="3177" spans="1:54" x14ac:dyDescent="0.2">
      <c r="A3177" s="5"/>
      <c r="Y3177" s="5"/>
      <c r="AJ3177"/>
      <c r="AV3177"/>
      <c r="BB3177" s="5"/>
    </row>
    <row r="3178" spans="1:54" x14ac:dyDescent="0.2">
      <c r="A3178" s="5"/>
      <c r="Y3178" s="5"/>
      <c r="AJ3178"/>
      <c r="AV3178"/>
      <c r="BB3178" s="5"/>
    </row>
    <row r="3179" spans="1:54" x14ac:dyDescent="0.2">
      <c r="A3179" s="5"/>
      <c r="Y3179" s="5"/>
      <c r="AJ3179"/>
      <c r="AV3179"/>
      <c r="BB3179" s="5"/>
    </row>
    <row r="3180" spans="1:54" x14ac:dyDescent="0.2">
      <c r="A3180" s="5"/>
      <c r="Y3180" s="5"/>
      <c r="AJ3180"/>
      <c r="AV3180"/>
      <c r="BB3180" s="5"/>
    </row>
    <row r="3181" spans="1:54" x14ac:dyDescent="0.2">
      <c r="A3181" s="5"/>
      <c r="Y3181" s="5"/>
      <c r="AJ3181"/>
      <c r="AV3181"/>
      <c r="BB3181" s="5"/>
    </row>
    <row r="3182" spans="1:54" x14ac:dyDescent="0.2">
      <c r="A3182" s="5"/>
      <c r="Y3182" s="5"/>
      <c r="AJ3182"/>
      <c r="AV3182"/>
      <c r="BB3182" s="5"/>
    </row>
    <row r="3183" spans="1:54" x14ac:dyDescent="0.2">
      <c r="A3183" s="5"/>
      <c r="Y3183" s="5"/>
      <c r="AJ3183"/>
      <c r="AV3183"/>
      <c r="BB3183" s="5"/>
    </row>
    <row r="3184" spans="1:54" x14ac:dyDescent="0.2">
      <c r="A3184" s="5"/>
      <c r="Y3184" s="5"/>
      <c r="AJ3184"/>
      <c r="AV3184"/>
      <c r="BB3184" s="5"/>
    </row>
    <row r="3185" spans="1:54" x14ac:dyDescent="0.2">
      <c r="A3185" s="5"/>
      <c r="Y3185" s="5"/>
      <c r="AJ3185"/>
      <c r="AV3185"/>
      <c r="BB3185" s="5"/>
    </row>
    <row r="3186" spans="1:54" x14ac:dyDescent="0.2">
      <c r="A3186" s="5"/>
      <c r="Y3186" s="5"/>
      <c r="AJ3186"/>
      <c r="AV3186"/>
      <c r="BB3186" s="5"/>
    </row>
    <row r="3187" spans="1:54" x14ac:dyDescent="0.2">
      <c r="A3187" s="5"/>
      <c r="Y3187" s="5"/>
      <c r="AJ3187"/>
      <c r="AV3187"/>
      <c r="BB3187" s="5"/>
    </row>
    <row r="3188" spans="1:54" x14ac:dyDescent="0.2">
      <c r="A3188" s="5"/>
      <c r="Y3188" s="5"/>
      <c r="AJ3188"/>
      <c r="AV3188"/>
      <c r="BB3188" s="5"/>
    </row>
    <row r="3189" spans="1:54" x14ac:dyDescent="0.2">
      <c r="A3189" s="5"/>
      <c r="Y3189" s="5"/>
      <c r="AJ3189"/>
      <c r="AV3189"/>
      <c r="BB3189" s="5"/>
    </row>
    <row r="3190" spans="1:54" x14ac:dyDescent="0.2">
      <c r="A3190" s="5"/>
      <c r="Y3190" s="5"/>
      <c r="AJ3190"/>
      <c r="AV3190"/>
      <c r="BB3190" s="5"/>
    </row>
    <row r="3191" spans="1:54" x14ac:dyDescent="0.2">
      <c r="A3191" s="5"/>
      <c r="Y3191" s="5"/>
      <c r="AJ3191"/>
      <c r="AV3191"/>
      <c r="BB3191" s="5"/>
    </row>
    <row r="3192" spans="1:54" x14ac:dyDescent="0.2">
      <c r="A3192" s="5"/>
      <c r="Y3192" s="5"/>
      <c r="AJ3192"/>
      <c r="AV3192"/>
      <c r="BB3192" s="5"/>
    </row>
    <row r="3193" spans="1:54" x14ac:dyDescent="0.2">
      <c r="A3193" s="5"/>
      <c r="Y3193" s="5"/>
      <c r="AJ3193"/>
      <c r="AV3193"/>
      <c r="BB3193" s="5"/>
    </row>
    <row r="3194" spans="1:54" x14ac:dyDescent="0.2">
      <c r="A3194" s="5"/>
      <c r="Y3194" s="5"/>
      <c r="AJ3194"/>
      <c r="AV3194"/>
      <c r="BB3194" s="5"/>
    </row>
    <row r="3195" spans="1:54" x14ac:dyDescent="0.2">
      <c r="A3195" s="5"/>
      <c r="Y3195" s="5"/>
      <c r="AJ3195"/>
      <c r="AV3195"/>
      <c r="BB3195" s="5"/>
    </row>
    <row r="3196" spans="1:54" x14ac:dyDescent="0.2">
      <c r="A3196" s="5"/>
      <c r="Y3196" s="5"/>
      <c r="AJ3196"/>
      <c r="AV3196"/>
      <c r="BB3196" s="5"/>
    </row>
    <row r="3197" spans="1:54" x14ac:dyDescent="0.2">
      <c r="A3197" s="5"/>
      <c r="Y3197" s="5"/>
      <c r="AJ3197"/>
      <c r="AV3197"/>
      <c r="BB3197" s="5"/>
    </row>
    <row r="3198" spans="1:54" x14ac:dyDescent="0.2">
      <c r="A3198" s="5"/>
      <c r="Y3198" s="5"/>
      <c r="AJ3198"/>
      <c r="AV3198"/>
      <c r="BB3198" s="5"/>
    </row>
    <row r="3199" spans="1:54" x14ac:dyDescent="0.2">
      <c r="A3199" s="5"/>
      <c r="Y3199" s="5"/>
      <c r="AJ3199"/>
      <c r="AV3199"/>
      <c r="BB3199" s="5"/>
    </row>
    <row r="3200" spans="1:54" x14ac:dyDescent="0.2">
      <c r="A3200" s="5"/>
      <c r="Y3200" s="5"/>
      <c r="AJ3200"/>
      <c r="AV3200"/>
      <c r="BB3200" s="5"/>
    </row>
    <row r="3201" spans="1:54" x14ac:dyDescent="0.2">
      <c r="A3201" s="5"/>
      <c r="Y3201" s="5"/>
      <c r="AJ3201"/>
      <c r="AV3201"/>
      <c r="BB3201" s="5"/>
    </row>
    <row r="3202" spans="1:54" x14ac:dyDescent="0.2">
      <c r="A3202" s="5"/>
      <c r="Y3202" s="5"/>
      <c r="AJ3202"/>
      <c r="AV3202"/>
      <c r="BB3202" s="5"/>
    </row>
    <row r="3203" spans="1:54" x14ac:dyDescent="0.2">
      <c r="A3203" s="5"/>
      <c r="Y3203" s="5"/>
      <c r="AJ3203"/>
      <c r="AV3203"/>
      <c r="BB3203" s="5"/>
    </row>
    <row r="3204" spans="1:54" x14ac:dyDescent="0.2">
      <c r="A3204" s="5"/>
      <c r="Y3204" s="5"/>
      <c r="AJ3204"/>
      <c r="AV3204"/>
      <c r="BB3204" s="5"/>
    </row>
    <row r="3205" spans="1:54" x14ac:dyDescent="0.2">
      <c r="A3205" s="5"/>
      <c r="Y3205" s="5"/>
      <c r="AJ3205"/>
      <c r="AV3205"/>
      <c r="BB3205" s="5"/>
    </row>
    <row r="3206" spans="1:54" x14ac:dyDescent="0.2">
      <c r="A3206" s="5"/>
      <c r="Y3206" s="5"/>
      <c r="AJ3206"/>
      <c r="AV3206"/>
      <c r="BB3206" s="5"/>
    </row>
    <row r="3207" spans="1:54" x14ac:dyDescent="0.2">
      <c r="A3207" s="5"/>
      <c r="Y3207" s="5"/>
      <c r="AJ3207"/>
      <c r="AV3207"/>
      <c r="BB3207" s="5"/>
    </row>
    <row r="3208" spans="1:54" x14ac:dyDescent="0.2">
      <c r="A3208" s="5"/>
      <c r="Y3208" s="5"/>
      <c r="AJ3208"/>
      <c r="AV3208"/>
      <c r="BB3208" s="5"/>
    </row>
    <row r="3209" spans="1:54" x14ac:dyDescent="0.2">
      <c r="A3209" s="5"/>
      <c r="Y3209" s="5"/>
      <c r="AJ3209"/>
      <c r="AV3209"/>
      <c r="BB3209" s="5"/>
    </row>
    <row r="3210" spans="1:54" x14ac:dyDescent="0.2">
      <c r="A3210" s="5"/>
      <c r="Y3210" s="5"/>
      <c r="AJ3210"/>
      <c r="AV3210"/>
      <c r="BB3210" s="5"/>
    </row>
    <row r="3211" spans="1:54" x14ac:dyDescent="0.2">
      <c r="A3211" s="5"/>
      <c r="Y3211" s="5"/>
      <c r="AJ3211"/>
      <c r="AV3211"/>
      <c r="BB3211" s="5"/>
    </row>
    <row r="3212" spans="1:54" x14ac:dyDescent="0.2">
      <c r="A3212" s="5"/>
      <c r="Y3212" s="5"/>
      <c r="AJ3212"/>
      <c r="AV3212"/>
      <c r="BB3212" s="5"/>
    </row>
    <row r="3213" spans="1:54" x14ac:dyDescent="0.2">
      <c r="A3213" s="5"/>
      <c r="Y3213" s="5"/>
      <c r="AJ3213"/>
      <c r="AV3213"/>
      <c r="BB3213" s="5"/>
    </row>
    <row r="3214" spans="1:54" x14ac:dyDescent="0.2">
      <c r="A3214" s="5"/>
      <c r="Y3214" s="5"/>
      <c r="AJ3214"/>
      <c r="AV3214"/>
      <c r="BB3214" s="5"/>
    </row>
    <row r="3215" spans="1:54" x14ac:dyDescent="0.2">
      <c r="A3215" s="5"/>
      <c r="Y3215" s="5"/>
      <c r="AJ3215"/>
      <c r="AV3215"/>
      <c r="BB3215" s="5"/>
    </row>
    <row r="3216" spans="1:54" x14ac:dyDescent="0.2">
      <c r="A3216" s="5"/>
      <c r="Y3216" s="5"/>
      <c r="AJ3216"/>
      <c r="AV3216"/>
      <c r="BB3216" s="5"/>
    </row>
    <row r="3217" spans="1:54" x14ac:dyDescent="0.2">
      <c r="A3217" s="5"/>
      <c r="Y3217" s="5"/>
      <c r="AJ3217"/>
      <c r="AV3217"/>
      <c r="BB3217" s="5"/>
    </row>
    <row r="3218" spans="1:54" x14ac:dyDescent="0.2">
      <c r="A3218" s="5"/>
      <c r="Y3218" s="5"/>
      <c r="AJ3218"/>
      <c r="AV3218"/>
      <c r="BB3218" s="5"/>
    </row>
    <row r="3219" spans="1:54" x14ac:dyDescent="0.2">
      <c r="A3219" s="5"/>
      <c r="Y3219" s="5"/>
      <c r="AJ3219"/>
      <c r="AV3219"/>
      <c r="BB3219" s="5"/>
    </row>
    <row r="3220" spans="1:54" x14ac:dyDescent="0.2">
      <c r="A3220" s="5"/>
      <c r="Y3220" s="5"/>
      <c r="AJ3220"/>
      <c r="AV3220"/>
      <c r="BB3220" s="5"/>
    </row>
    <row r="3221" spans="1:54" x14ac:dyDescent="0.2">
      <c r="A3221" s="5"/>
      <c r="Y3221" s="5"/>
      <c r="AJ3221"/>
      <c r="AV3221"/>
      <c r="BB3221" s="5"/>
    </row>
    <row r="3222" spans="1:54" x14ac:dyDescent="0.2">
      <c r="A3222" s="5"/>
      <c r="Y3222" s="5"/>
      <c r="AJ3222"/>
      <c r="AV3222"/>
      <c r="BB3222" s="5"/>
    </row>
    <row r="3223" spans="1:54" x14ac:dyDescent="0.2">
      <c r="A3223" s="5"/>
      <c r="Y3223" s="5"/>
      <c r="AJ3223"/>
      <c r="AV3223"/>
      <c r="BB3223" s="5"/>
    </row>
    <row r="3224" spans="1:54" x14ac:dyDescent="0.2">
      <c r="A3224" s="5"/>
      <c r="Y3224" s="5"/>
      <c r="AJ3224"/>
      <c r="AV3224"/>
      <c r="BB3224" s="5"/>
    </row>
    <row r="3225" spans="1:54" x14ac:dyDescent="0.2">
      <c r="A3225" s="5"/>
      <c r="Y3225" s="5"/>
      <c r="AJ3225"/>
      <c r="AV3225"/>
      <c r="BB3225" s="5"/>
    </row>
    <row r="3226" spans="1:54" x14ac:dyDescent="0.2">
      <c r="A3226" s="5"/>
      <c r="Y3226" s="5"/>
      <c r="AJ3226"/>
      <c r="AV3226"/>
      <c r="BB3226" s="5"/>
    </row>
    <row r="3227" spans="1:54" x14ac:dyDescent="0.2">
      <c r="A3227" s="5"/>
      <c r="Y3227" s="5"/>
      <c r="AJ3227"/>
      <c r="AV3227"/>
      <c r="BB3227" s="5"/>
    </row>
    <row r="3228" spans="1:54" x14ac:dyDescent="0.2">
      <c r="A3228" s="5"/>
      <c r="Y3228" s="5"/>
      <c r="AJ3228"/>
      <c r="AV3228"/>
      <c r="BB3228" s="5"/>
    </row>
    <row r="3229" spans="1:54" x14ac:dyDescent="0.2">
      <c r="A3229" s="5"/>
      <c r="Y3229" s="5"/>
      <c r="AJ3229"/>
      <c r="AV3229"/>
      <c r="BB3229" s="5"/>
    </row>
    <row r="3230" spans="1:54" x14ac:dyDescent="0.2">
      <c r="A3230" s="5"/>
      <c r="Y3230" s="5"/>
      <c r="AJ3230"/>
      <c r="AV3230"/>
      <c r="BB3230" s="5"/>
    </row>
    <row r="3231" spans="1:54" x14ac:dyDescent="0.2">
      <c r="A3231" s="5"/>
      <c r="Y3231" s="5"/>
      <c r="AJ3231"/>
      <c r="AV3231"/>
      <c r="BB3231" s="5"/>
    </row>
    <row r="3232" spans="1:54" x14ac:dyDescent="0.2">
      <c r="A3232" s="5"/>
      <c r="Y3232" s="5"/>
      <c r="AJ3232"/>
      <c r="AV3232"/>
      <c r="BB3232" s="5"/>
    </row>
    <row r="3233" spans="1:54" x14ac:dyDescent="0.2">
      <c r="A3233" s="5"/>
      <c r="Y3233" s="5"/>
      <c r="AJ3233"/>
      <c r="AV3233"/>
      <c r="BB3233" s="5"/>
    </row>
    <row r="3234" spans="1:54" x14ac:dyDescent="0.2">
      <c r="A3234" s="5"/>
      <c r="Y3234" s="5"/>
      <c r="AJ3234"/>
      <c r="AV3234"/>
      <c r="BB3234" s="5"/>
    </row>
    <row r="3235" spans="1:54" x14ac:dyDescent="0.2">
      <c r="A3235" s="5"/>
      <c r="Y3235" s="5"/>
      <c r="AJ3235"/>
      <c r="AV3235"/>
      <c r="BB3235" s="5"/>
    </row>
    <row r="3236" spans="1:54" x14ac:dyDescent="0.2">
      <c r="A3236" s="5"/>
      <c r="Y3236" s="5"/>
      <c r="AJ3236"/>
      <c r="AV3236"/>
      <c r="BB3236" s="5"/>
    </row>
    <row r="3237" spans="1:54" x14ac:dyDescent="0.2">
      <c r="A3237" s="5"/>
      <c r="Y3237" s="5"/>
      <c r="AJ3237"/>
      <c r="AV3237"/>
      <c r="BB3237" s="5"/>
    </row>
    <row r="3238" spans="1:54" x14ac:dyDescent="0.2">
      <c r="A3238" s="5"/>
      <c r="Y3238" s="5"/>
      <c r="AJ3238"/>
      <c r="AV3238"/>
      <c r="BB3238" s="5"/>
    </row>
    <row r="3239" spans="1:54" x14ac:dyDescent="0.2">
      <c r="A3239" s="5"/>
      <c r="Y3239" s="5"/>
      <c r="AJ3239"/>
      <c r="AV3239"/>
      <c r="BB3239" s="5"/>
    </row>
    <row r="3240" spans="1:54" x14ac:dyDescent="0.2">
      <c r="A3240" s="5"/>
      <c r="Y3240" s="5"/>
      <c r="AJ3240"/>
      <c r="AV3240"/>
      <c r="BB3240" s="5"/>
    </row>
    <row r="3241" spans="1:54" x14ac:dyDescent="0.2">
      <c r="A3241" s="5"/>
      <c r="Y3241" s="5"/>
      <c r="AJ3241"/>
      <c r="AV3241"/>
      <c r="BB3241" s="5"/>
    </row>
    <row r="3242" spans="1:54" x14ac:dyDescent="0.2">
      <c r="A3242" s="5"/>
      <c r="Y3242" s="5"/>
      <c r="AJ3242"/>
      <c r="AV3242"/>
      <c r="BB3242" s="5"/>
    </row>
    <row r="3243" spans="1:54" x14ac:dyDescent="0.2">
      <c r="A3243" s="5"/>
      <c r="Y3243" s="5"/>
      <c r="AJ3243"/>
      <c r="AV3243"/>
      <c r="BB3243" s="5"/>
    </row>
    <row r="3244" spans="1:54" x14ac:dyDescent="0.2">
      <c r="A3244" s="5"/>
      <c r="Y3244" s="5"/>
      <c r="AJ3244"/>
      <c r="AV3244"/>
      <c r="BB3244" s="5"/>
    </row>
    <row r="3245" spans="1:54" x14ac:dyDescent="0.2">
      <c r="A3245" s="5"/>
      <c r="Y3245" s="5"/>
      <c r="AJ3245"/>
      <c r="AV3245"/>
      <c r="BB3245" s="5"/>
    </row>
    <row r="3246" spans="1:54" x14ac:dyDescent="0.2">
      <c r="A3246" s="5"/>
      <c r="Y3246" s="5"/>
      <c r="AJ3246"/>
      <c r="AV3246"/>
      <c r="BB3246" s="5"/>
    </row>
    <row r="3247" spans="1:54" x14ac:dyDescent="0.2">
      <c r="A3247" s="5"/>
      <c r="Y3247" s="5"/>
      <c r="AJ3247"/>
      <c r="AV3247"/>
      <c r="BB3247" s="5"/>
    </row>
    <row r="3248" spans="1:54" x14ac:dyDescent="0.2">
      <c r="A3248" s="5"/>
      <c r="Y3248" s="5"/>
      <c r="AJ3248"/>
      <c r="AV3248"/>
      <c r="BB3248" s="5"/>
    </row>
    <row r="3249" spans="1:54" x14ac:dyDescent="0.2">
      <c r="A3249" s="5"/>
      <c r="Y3249" s="5"/>
      <c r="AJ3249"/>
      <c r="AV3249"/>
      <c r="BB3249" s="5"/>
    </row>
    <row r="3250" spans="1:54" x14ac:dyDescent="0.2">
      <c r="A3250" s="5"/>
      <c r="Y3250" s="5"/>
      <c r="AJ3250"/>
      <c r="AV3250"/>
      <c r="BB3250" s="5"/>
    </row>
    <row r="3251" spans="1:54" x14ac:dyDescent="0.2">
      <c r="A3251" s="5"/>
      <c r="Y3251" s="5"/>
      <c r="AJ3251"/>
      <c r="AV3251"/>
      <c r="BB3251" s="5"/>
    </row>
    <row r="3252" spans="1:54" x14ac:dyDescent="0.2">
      <c r="A3252" s="5"/>
      <c r="Y3252" s="5"/>
      <c r="AJ3252"/>
      <c r="AV3252"/>
      <c r="BB3252" s="5"/>
    </row>
    <row r="3253" spans="1:54" x14ac:dyDescent="0.2">
      <c r="A3253" s="5"/>
      <c r="Y3253" s="5"/>
      <c r="AJ3253"/>
      <c r="AV3253"/>
      <c r="BB3253" s="5"/>
    </row>
    <row r="3254" spans="1:54" x14ac:dyDescent="0.2">
      <c r="A3254" s="5"/>
      <c r="Y3254" s="5"/>
      <c r="AJ3254"/>
      <c r="AV3254"/>
      <c r="BB3254" s="5"/>
    </row>
    <row r="3255" spans="1:54" x14ac:dyDescent="0.2">
      <c r="A3255" s="5"/>
      <c r="Y3255" s="5"/>
      <c r="AJ3255"/>
      <c r="AV3255"/>
      <c r="BB3255" s="5"/>
    </row>
    <row r="3256" spans="1:54" x14ac:dyDescent="0.2">
      <c r="A3256" s="5"/>
      <c r="Y3256" s="5"/>
      <c r="AJ3256"/>
      <c r="AV3256"/>
      <c r="BB3256" s="5"/>
    </row>
    <row r="3257" spans="1:54" x14ac:dyDescent="0.2">
      <c r="A3257" s="5"/>
      <c r="Y3257" s="5"/>
      <c r="AJ3257"/>
      <c r="AV3257"/>
      <c r="BB3257" s="5"/>
    </row>
    <row r="3258" spans="1:54" x14ac:dyDescent="0.2">
      <c r="A3258" s="5"/>
      <c r="Y3258" s="5"/>
      <c r="AJ3258"/>
      <c r="AV3258"/>
      <c r="BB3258" s="5"/>
    </row>
    <row r="3259" spans="1:54" x14ac:dyDescent="0.2">
      <c r="A3259" s="5"/>
      <c r="Y3259" s="5"/>
      <c r="AJ3259"/>
      <c r="AV3259"/>
      <c r="BB3259" s="5"/>
    </row>
    <row r="3260" spans="1:54" x14ac:dyDescent="0.2">
      <c r="A3260" s="5"/>
      <c r="Y3260" s="5"/>
      <c r="AJ3260"/>
      <c r="AV3260"/>
      <c r="BB3260" s="5"/>
    </row>
    <row r="3261" spans="1:54" x14ac:dyDescent="0.2">
      <c r="A3261" s="5"/>
      <c r="Y3261" s="5"/>
      <c r="AJ3261"/>
      <c r="AV3261"/>
      <c r="BB3261" s="5"/>
    </row>
    <row r="3262" spans="1:54" x14ac:dyDescent="0.2">
      <c r="A3262" s="5"/>
      <c r="Y3262" s="5"/>
      <c r="AJ3262"/>
      <c r="AV3262"/>
      <c r="BB3262" s="5"/>
    </row>
    <row r="3263" spans="1:54" x14ac:dyDescent="0.2">
      <c r="A3263" s="5"/>
      <c r="Y3263" s="5"/>
      <c r="AJ3263"/>
      <c r="AV3263"/>
      <c r="BB3263" s="5"/>
    </row>
    <row r="3264" spans="1:54" x14ac:dyDescent="0.2">
      <c r="A3264" s="5"/>
      <c r="Y3264" s="5"/>
      <c r="AJ3264"/>
      <c r="AV3264"/>
      <c r="BB3264" s="5"/>
    </row>
    <row r="3265" spans="1:54" x14ac:dyDescent="0.2">
      <c r="A3265" s="5"/>
      <c r="Y3265" s="5"/>
      <c r="AJ3265"/>
      <c r="AV3265"/>
      <c r="BB3265" s="5"/>
    </row>
    <row r="3266" spans="1:54" x14ac:dyDescent="0.2">
      <c r="A3266" s="5"/>
      <c r="Y3266" s="5"/>
      <c r="AJ3266"/>
      <c r="AV3266"/>
      <c r="BB3266" s="5"/>
    </row>
    <row r="3267" spans="1:54" x14ac:dyDescent="0.2">
      <c r="A3267" s="5"/>
      <c r="Y3267" s="5"/>
      <c r="AJ3267"/>
      <c r="AV3267"/>
      <c r="BB3267" s="5"/>
    </row>
    <row r="3268" spans="1:54" x14ac:dyDescent="0.2">
      <c r="A3268" s="5"/>
      <c r="Y3268" s="5"/>
      <c r="AJ3268"/>
      <c r="AV3268"/>
      <c r="BB3268" s="5"/>
    </row>
    <row r="3269" spans="1:54" x14ac:dyDescent="0.2">
      <c r="A3269" s="5"/>
      <c r="Y3269" s="5"/>
      <c r="AJ3269"/>
      <c r="AV3269"/>
      <c r="BB3269" s="5"/>
    </row>
    <row r="3270" spans="1:54" x14ac:dyDescent="0.2">
      <c r="A3270" s="5"/>
      <c r="Y3270" s="5"/>
      <c r="AJ3270"/>
      <c r="AV3270"/>
      <c r="BB3270" s="5"/>
    </row>
    <row r="3271" spans="1:54" x14ac:dyDescent="0.2">
      <c r="A3271" s="5"/>
      <c r="Y3271" s="5"/>
      <c r="AJ3271"/>
      <c r="AV3271"/>
      <c r="BB3271" s="5"/>
    </row>
    <row r="3272" spans="1:54" x14ac:dyDescent="0.2">
      <c r="A3272" s="5"/>
      <c r="Y3272" s="5"/>
      <c r="AJ3272"/>
      <c r="AV3272"/>
      <c r="BB3272" s="5"/>
    </row>
    <row r="3273" spans="1:54" x14ac:dyDescent="0.2">
      <c r="A3273" s="5"/>
      <c r="Y3273" s="5"/>
      <c r="AJ3273"/>
      <c r="AV3273"/>
      <c r="BB3273" s="5"/>
    </row>
    <row r="3274" spans="1:54" x14ac:dyDescent="0.2">
      <c r="A3274" s="5"/>
      <c r="Y3274" s="5"/>
      <c r="AJ3274"/>
      <c r="AV3274"/>
      <c r="BB3274" s="5"/>
    </row>
    <row r="3275" spans="1:54" x14ac:dyDescent="0.2">
      <c r="A3275" s="5"/>
      <c r="Y3275" s="5"/>
      <c r="AJ3275"/>
      <c r="AV3275"/>
      <c r="BB3275" s="5"/>
    </row>
    <row r="3276" spans="1:54" x14ac:dyDescent="0.2">
      <c r="A3276" s="5"/>
      <c r="Y3276" s="5"/>
      <c r="AJ3276"/>
      <c r="AV3276"/>
      <c r="BB3276" s="5"/>
    </row>
    <row r="3277" spans="1:54" x14ac:dyDescent="0.2">
      <c r="A3277" s="5"/>
      <c r="Y3277" s="5"/>
      <c r="AJ3277"/>
      <c r="AV3277"/>
      <c r="BB3277" s="5"/>
    </row>
    <row r="3278" spans="1:54" x14ac:dyDescent="0.2">
      <c r="A3278" s="5"/>
      <c r="Y3278" s="5"/>
      <c r="AJ3278"/>
      <c r="AV3278"/>
      <c r="BB3278" s="5"/>
    </row>
    <row r="3279" spans="1:54" x14ac:dyDescent="0.2">
      <c r="A3279" s="5"/>
      <c r="Y3279" s="5"/>
      <c r="AJ3279"/>
      <c r="AV3279"/>
      <c r="BB3279" s="5"/>
    </row>
    <row r="3280" spans="1:54" x14ac:dyDescent="0.2">
      <c r="A3280" s="5"/>
      <c r="Y3280" s="5"/>
      <c r="AJ3280"/>
      <c r="AV3280"/>
      <c r="BB3280" s="5"/>
    </row>
    <row r="3281" spans="1:54" x14ac:dyDescent="0.2">
      <c r="A3281" s="5"/>
      <c r="Y3281" s="5"/>
      <c r="AJ3281"/>
      <c r="AV3281"/>
      <c r="BB3281" s="5"/>
    </row>
    <row r="3282" spans="1:54" x14ac:dyDescent="0.2">
      <c r="A3282" s="5"/>
      <c r="Y3282" s="5"/>
      <c r="AJ3282"/>
      <c r="AV3282"/>
      <c r="BB3282" s="5"/>
    </row>
    <row r="3283" spans="1:54" x14ac:dyDescent="0.2">
      <c r="A3283" s="5"/>
      <c r="Y3283" s="5"/>
      <c r="AJ3283"/>
      <c r="AV3283"/>
      <c r="BB3283" s="5"/>
    </row>
    <row r="3284" spans="1:54" x14ac:dyDescent="0.2">
      <c r="A3284" s="5"/>
      <c r="Y3284" s="5"/>
      <c r="AJ3284"/>
      <c r="AV3284"/>
      <c r="BB3284" s="5"/>
    </row>
    <row r="3285" spans="1:54" x14ac:dyDescent="0.2">
      <c r="A3285" s="5"/>
      <c r="Y3285" s="5"/>
      <c r="AJ3285"/>
      <c r="AV3285"/>
      <c r="BB3285" s="5"/>
    </row>
    <row r="3286" spans="1:54" x14ac:dyDescent="0.2">
      <c r="A3286" s="5"/>
      <c r="Y3286" s="5"/>
      <c r="AJ3286"/>
      <c r="AV3286"/>
      <c r="BB3286" s="5"/>
    </row>
    <row r="3287" spans="1:54" x14ac:dyDescent="0.2">
      <c r="A3287" s="5"/>
      <c r="Y3287" s="5"/>
      <c r="AJ3287"/>
      <c r="AV3287"/>
      <c r="BB3287" s="5"/>
    </row>
    <row r="3288" spans="1:54" x14ac:dyDescent="0.2">
      <c r="A3288" s="5"/>
      <c r="Y3288" s="5"/>
      <c r="AJ3288"/>
      <c r="AV3288"/>
      <c r="BB3288" s="5"/>
    </row>
    <row r="3289" spans="1:54" x14ac:dyDescent="0.2">
      <c r="A3289" s="5"/>
      <c r="Y3289" s="5"/>
      <c r="AJ3289"/>
      <c r="AV3289"/>
      <c r="BB3289" s="5"/>
    </row>
    <row r="3290" spans="1:54" x14ac:dyDescent="0.2">
      <c r="A3290" s="5"/>
      <c r="Y3290" s="5"/>
      <c r="AJ3290"/>
      <c r="AV3290"/>
      <c r="BB3290" s="5"/>
    </row>
    <row r="3291" spans="1:54" x14ac:dyDescent="0.2">
      <c r="A3291" s="5"/>
      <c r="Y3291" s="5"/>
      <c r="AJ3291"/>
      <c r="AV3291"/>
      <c r="BB3291" s="5"/>
    </row>
    <row r="3292" spans="1:54" x14ac:dyDescent="0.2">
      <c r="A3292" s="5"/>
      <c r="Y3292" s="5"/>
      <c r="AJ3292"/>
      <c r="AV3292"/>
      <c r="BB3292" s="5"/>
    </row>
    <row r="3293" spans="1:54" x14ac:dyDescent="0.2">
      <c r="A3293" s="5"/>
      <c r="Y3293" s="5"/>
      <c r="AJ3293"/>
      <c r="AV3293"/>
      <c r="BB3293" s="5"/>
    </row>
    <row r="3294" spans="1:54" x14ac:dyDescent="0.2">
      <c r="A3294" s="5"/>
      <c r="Y3294" s="5"/>
      <c r="AJ3294"/>
      <c r="AV3294"/>
      <c r="BB3294" s="5"/>
    </row>
    <row r="3295" spans="1:54" x14ac:dyDescent="0.2">
      <c r="A3295" s="5"/>
      <c r="Y3295" s="5"/>
      <c r="AJ3295"/>
      <c r="AV3295"/>
      <c r="BB3295" s="5"/>
    </row>
    <row r="3296" spans="1:54" x14ac:dyDescent="0.2">
      <c r="A3296" s="5"/>
      <c r="Y3296" s="5"/>
      <c r="AJ3296"/>
      <c r="AV3296"/>
      <c r="BB3296" s="5"/>
    </row>
    <row r="3297" spans="1:54" x14ac:dyDescent="0.2">
      <c r="A3297" s="5"/>
      <c r="Y3297" s="5"/>
      <c r="AJ3297"/>
      <c r="AV3297"/>
      <c r="BB3297" s="5"/>
    </row>
    <row r="3298" spans="1:54" x14ac:dyDescent="0.2">
      <c r="A3298" s="5"/>
      <c r="Y3298" s="5"/>
      <c r="AJ3298"/>
      <c r="AV3298"/>
      <c r="BB3298" s="5"/>
    </row>
    <row r="3299" spans="1:54" x14ac:dyDescent="0.2">
      <c r="A3299" s="5"/>
      <c r="Y3299" s="5"/>
      <c r="AJ3299"/>
      <c r="AV3299"/>
      <c r="BB3299" s="5"/>
    </row>
    <row r="3300" spans="1:54" x14ac:dyDescent="0.2">
      <c r="A3300" s="5"/>
      <c r="Y3300" s="5"/>
      <c r="AJ3300"/>
      <c r="AV3300"/>
      <c r="BB3300" s="5"/>
    </row>
    <row r="3301" spans="1:54" x14ac:dyDescent="0.2">
      <c r="A3301" s="5"/>
      <c r="Y3301" s="5"/>
      <c r="AJ3301"/>
      <c r="AV3301"/>
      <c r="BB3301" s="5"/>
    </row>
    <row r="3302" spans="1:54" x14ac:dyDescent="0.2">
      <c r="A3302" s="5"/>
      <c r="Y3302" s="5"/>
      <c r="AJ3302"/>
      <c r="AV3302"/>
      <c r="BB3302" s="5"/>
    </row>
    <row r="3303" spans="1:54" x14ac:dyDescent="0.2">
      <c r="A3303" s="5"/>
      <c r="Y3303" s="5"/>
      <c r="AJ3303"/>
      <c r="AV3303"/>
      <c r="BB3303" s="5"/>
    </row>
    <row r="3304" spans="1:54" x14ac:dyDescent="0.2">
      <c r="A3304" s="5"/>
      <c r="Y3304" s="5"/>
      <c r="AJ3304"/>
      <c r="AV3304"/>
      <c r="BB3304" s="5"/>
    </row>
    <row r="3305" spans="1:54" x14ac:dyDescent="0.2">
      <c r="A3305" s="5"/>
      <c r="Y3305" s="5"/>
      <c r="AJ3305"/>
      <c r="AV3305"/>
      <c r="BB3305" s="5"/>
    </row>
    <row r="3306" spans="1:54" x14ac:dyDescent="0.2">
      <c r="A3306" s="5"/>
      <c r="Y3306" s="5"/>
      <c r="AJ3306"/>
      <c r="AV3306"/>
      <c r="BB3306" s="5"/>
    </row>
    <row r="3307" spans="1:54" x14ac:dyDescent="0.2">
      <c r="A3307" s="5"/>
      <c r="Y3307" s="5"/>
      <c r="AJ3307"/>
      <c r="AV3307"/>
      <c r="BB3307" s="5"/>
    </row>
    <row r="3308" spans="1:54" x14ac:dyDescent="0.2">
      <c r="A3308" s="5"/>
      <c r="Y3308" s="5"/>
      <c r="AJ3308"/>
      <c r="AV3308"/>
      <c r="BB3308" s="5"/>
    </row>
    <row r="3309" spans="1:54" x14ac:dyDescent="0.2">
      <c r="A3309" s="5"/>
      <c r="Y3309" s="5"/>
      <c r="AJ3309"/>
      <c r="AV3309"/>
      <c r="BB3309" s="5"/>
    </row>
    <row r="3310" spans="1:54" x14ac:dyDescent="0.2">
      <c r="A3310" s="5"/>
      <c r="Y3310" s="5"/>
      <c r="AJ3310"/>
      <c r="AV3310"/>
      <c r="BB3310" s="5"/>
    </row>
    <row r="3311" spans="1:54" x14ac:dyDescent="0.2">
      <c r="A3311" s="5"/>
      <c r="Y3311" s="5"/>
      <c r="AJ3311"/>
      <c r="AV3311"/>
      <c r="BB3311" s="5"/>
    </row>
    <row r="3312" spans="1:54" x14ac:dyDescent="0.2">
      <c r="A3312" s="5"/>
      <c r="Y3312" s="5"/>
      <c r="AJ3312"/>
      <c r="AV3312"/>
      <c r="BB3312" s="5"/>
    </row>
    <row r="3313" spans="1:54" x14ac:dyDescent="0.2">
      <c r="A3313" s="5"/>
      <c r="Y3313" s="5"/>
      <c r="AJ3313"/>
      <c r="AV3313"/>
      <c r="BB3313" s="5"/>
    </row>
    <row r="3314" spans="1:54" x14ac:dyDescent="0.2">
      <c r="A3314" s="5"/>
      <c r="Y3314" s="5"/>
      <c r="AJ3314"/>
      <c r="AV3314"/>
      <c r="BB3314" s="5"/>
    </row>
    <row r="3315" spans="1:54" x14ac:dyDescent="0.2">
      <c r="A3315" s="5"/>
      <c r="Y3315" s="5"/>
      <c r="AJ3315"/>
      <c r="AV3315"/>
      <c r="BB3315" s="5"/>
    </row>
    <row r="3316" spans="1:54" x14ac:dyDescent="0.2">
      <c r="A3316" s="5"/>
      <c r="Y3316" s="5"/>
      <c r="AJ3316"/>
      <c r="AV3316"/>
      <c r="BB3316" s="5"/>
    </row>
    <row r="3317" spans="1:54" x14ac:dyDescent="0.2">
      <c r="A3317" s="5"/>
      <c r="Y3317" s="5"/>
      <c r="AJ3317"/>
      <c r="AV3317"/>
      <c r="BB3317" s="5"/>
    </row>
    <row r="3318" spans="1:54" x14ac:dyDescent="0.2">
      <c r="A3318" s="5"/>
      <c r="Y3318" s="5"/>
      <c r="AJ3318"/>
      <c r="AV3318"/>
      <c r="BB3318" s="5"/>
    </row>
    <row r="3319" spans="1:54" x14ac:dyDescent="0.2">
      <c r="A3319" s="5"/>
      <c r="Y3319" s="5"/>
      <c r="AJ3319"/>
      <c r="AV3319"/>
      <c r="BB3319" s="5"/>
    </row>
    <row r="3320" spans="1:54" x14ac:dyDescent="0.2">
      <c r="A3320" s="5"/>
      <c r="Y3320" s="5"/>
      <c r="AJ3320"/>
      <c r="AV3320"/>
      <c r="BB3320" s="5"/>
    </row>
    <row r="3321" spans="1:54" x14ac:dyDescent="0.2">
      <c r="A3321" s="5"/>
      <c r="Y3321" s="5"/>
      <c r="AJ3321"/>
      <c r="AV3321"/>
      <c r="BB3321" s="5"/>
    </row>
    <row r="3322" spans="1:54" x14ac:dyDescent="0.2">
      <c r="A3322" s="5"/>
      <c r="Y3322" s="5"/>
      <c r="AJ3322"/>
      <c r="AV3322"/>
      <c r="BB3322" s="5"/>
    </row>
    <row r="3323" spans="1:54" x14ac:dyDescent="0.2">
      <c r="A3323" s="5"/>
      <c r="Y3323" s="5"/>
      <c r="AJ3323"/>
      <c r="AV3323"/>
      <c r="BB3323" s="5"/>
    </row>
    <row r="3324" spans="1:54" x14ac:dyDescent="0.2">
      <c r="A3324" s="5"/>
      <c r="Y3324" s="5"/>
      <c r="AJ3324"/>
      <c r="AV3324"/>
      <c r="BB3324" s="5"/>
    </row>
    <row r="3325" spans="1:54" x14ac:dyDescent="0.2">
      <c r="A3325" s="5"/>
      <c r="Y3325" s="5"/>
      <c r="AJ3325"/>
      <c r="AV3325"/>
      <c r="BB3325" s="5"/>
    </row>
    <row r="3326" spans="1:54" x14ac:dyDescent="0.2">
      <c r="A3326" s="5"/>
      <c r="Y3326" s="5"/>
      <c r="AJ3326"/>
      <c r="AV3326"/>
      <c r="BB3326" s="5"/>
    </row>
    <row r="3327" spans="1:54" x14ac:dyDescent="0.2">
      <c r="A3327" s="5"/>
      <c r="Y3327" s="5"/>
      <c r="AJ3327"/>
      <c r="AV3327"/>
      <c r="BB3327" s="5"/>
    </row>
    <row r="3328" spans="1:54" x14ac:dyDescent="0.2">
      <c r="A3328" s="5"/>
      <c r="Y3328" s="5"/>
      <c r="AJ3328"/>
      <c r="AV3328"/>
      <c r="BB3328" s="5"/>
    </row>
    <row r="3329" spans="1:54" x14ac:dyDescent="0.2">
      <c r="A3329" s="5"/>
      <c r="Y3329" s="5"/>
      <c r="AJ3329"/>
      <c r="AV3329"/>
      <c r="BB3329" s="5"/>
    </row>
    <row r="3330" spans="1:54" x14ac:dyDescent="0.2">
      <c r="A3330" s="5"/>
      <c r="Y3330" s="5"/>
      <c r="AJ3330"/>
      <c r="AV3330"/>
      <c r="BB3330" s="5"/>
    </row>
    <row r="3331" spans="1:54" x14ac:dyDescent="0.2">
      <c r="A3331" s="5"/>
      <c r="Y3331" s="5"/>
      <c r="AJ3331"/>
      <c r="AV3331"/>
      <c r="BB3331" s="5"/>
    </row>
    <row r="3332" spans="1:54" x14ac:dyDescent="0.2">
      <c r="A3332" s="5"/>
      <c r="Y3332" s="5"/>
      <c r="AJ3332"/>
      <c r="AV3332"/>
      <c r="BB3332" s="5"/>
    </row>
    <row r="3333" spans="1:54" x14ac:dyDescent="0.2">
      <c r="A3333" s="5"/>
      <c r="Y3333" s="5"/>
      <c r="AJ3333"/>
      <c r="AV3333"/>
      <c r="BB3333" s="5"/>
    </row>
    <row r="3334" spans="1:54" x14ac:dyDescent="0.2">
      <c r="A3334" s="5"/>
      <c r="Y3334" s="5"/>
      <c r="AJ3334"/>
      <c r="AV3334"/>
      <c r="BB3334" s="5"/>
    </row>
    <row r="3335" spans="1:54" x14ac:dyDescent="0.2">
      <c r="A3335" s="5"/>
      <c r="Y3335" s="5"/>
      <c r="AJ3335"/>
      <c r="AV3335"/>
      <c r="BB3335" s="5"/>
    </row>
    <row r="3336" spans="1:54" x14ac:dyDescent="0.2">
      <c r="A3336" s="5"/>
      <c r="Y3336" s="5"/>
      <c r="AJ3336"/>
      <c r="AV3336"/>
      <c r="BB3336" s="5"/>
    </row>
    <row r="3337" spans="1:54" x14ac:dyDescent="0.2">
      <c r="A3337" s="5"/>
      <c r="Y3337" s="5"/>
      <c r="AJ3337"/>
      <c r="AV3337"/>
      <c r="BB3337" s="5"/>
    </row>
    <row r="3338" spans="1:54" x14ac:dyDescent="0.2">
      <c r="A3338" s="5"/>
      <c r="Y3338" s="5"/>
      <c r="AJ3338"/>
      <c r="AV3338"/>
      <c r="BB3338" s="5"/>
    </row>
    <row r="3339" spans="1:54" x14ac:dyDescent="0.2">
      <c r="A3339" s="5"/>
      <c r="Y3339" s="5"/>
      <c r="AJ3339"/>
      <c r="AV3339"/>
      <c r="BB3339" s="5"/>
    </row>
    <row r="3340" spans="1:54" x14ac:dyDescent="0.2">
      <c r="A3340" s="5"/>
      <c r="Y3340" s="5"/>
      <c r="AJ3340"/>
      <c r="AV3340"/>
      <c r="BB3340" s="5"/>
    </row>
    <row r="3341" spans="1:54" x14ac:dyDescent="0.2">
      <c r="A3341" s="5"/>
      <c r="Y3341" s="5"/>
      <c r="AJ3341"/>
      <c r="AV3341"/>
      <c r="BB3341" s="5"/>
    </row>
    <row r="3342" spans="1:54" x14ac:dyDescent="0.2">
      <c r="A3342" s="5"/>
      <c r="Y3342" s="5"/>
      <c r="AJ3342"/>
      <c r="AV3342"/>
      <c r="BB3342" s="5"/>
    </row>
    <row r="3343" spans="1:54" x14ac:dyDescent="0.2">
      <c r="A3343" s="5"/>
      <c r="Y3343" s="5"/>
      <c r="AJ3343"/>
      <c r="AV3343"/>
      <c r="BB3343" s="5"/>
    </row>
    <row r="3344" spans="1:54" x14ac:dyDescent="0.2">
      <c r="A3344" s="5"/>
      <c r="Y3344" s="5"/>
      <c r="AJ3344"/>
      <c r="AV3344"/>
      <c r="BB3344" s="5"/>
    </row>
    <row r="3345" spans="1:54" x14ac:dyDescent="0.2">
      <c r="A3345" s="5"/>
      <c r="Y3345" s="5"/>
      <c r="AJ3345"/>
      <c r="AV3345"/>
      <c r="BB3345" s="5"/>
    </row>
    <row r="3346" spans="1:54" x14ac:dyDescent="0.2">
      <c r="A3346" s="5"/>
      <c r="Y3346" s="5"/>
      <c r="AJ3346"/>
      <c r="AV3346"/>
      <c r="BB3346" s="5"/>
    </row>
    <row r="3347" spans="1:54" x14ac:dyDescent="0.2">
      <c r="A3347" s="5"/>
      <c r="Y3347" s="5"/>
      <c r="AJ3347"/>
      <c r="AV3347"/>
      <c r="BB3347" s="5"/>
    </row>
    <row r="3348" spans="1:54" x14ac:dyDescent="0.2">
      <c r="A3348" s="5"/>
      <c r="Y3348" s="5"/>
      <c r="AJ3348"/>
      <c r="AV3348"/>
      <c r="BB3348" s="5"/>
    </row>
    <row r="3349" spans="1:54" x14ac:dyDescent="0.2">
      <c r="A3349" s="5"/>
      <c r="Y3349" s="5"/>
      <c r="AJ3349"/>
      <c r="AV3349"/>
      <c r="BB3349" s="5"/>
    </row>
    <row r="3350" spans="1:54" x14ac:dyDescent="0.2">
      <c r="A3350" s="5"/>
      <c r="Y3350" s="5"/>
      <c r="AJ3350"/>
      <c r="AV3350"/>
      <c r="BB3350" s="5"/>
    </row>
    <row r="3351" spans="1:54" x14ac:dyDescent="0.2">
      <c r="A3351" s="5"/>
      <c r="Y3351" s="5"/>
      <c r="AJ3351"/>
      <c r="AV3351"/>
      <c r="BB3351" s="5"/>
    </row>
    <row r="3352" spans="1:54" x14ac:dyDescent="0.2">
      <c r="A3352" s="5"/>
      <c r="Y3352" s="5"/>
      <c r="AJ3352"/>
      <c r="AV3352"/>
      <c r="BB3352" s="5"/>
    </row>
    <row r="3353" spans="1:54" x14ac:dyDescent="0.2">
      <c r="A3353" s="5"/>
      <c r="Y3353" s="5"/>
      <c r="AJ3353"/>
      <c r="AV3353"/>
      <c r="BB3353" s="5"/>
    </row>
    <row r="3354" spans="1:54" x14ac:dyDescent="0.2">
      <c r="A3354" s="5"/>
      <c r="Y3354" s="5"/>
      <c r="AJ3354"/>
      <c r="AV3354"/>
      <c r="BB3354" s="5"/>
    </row>
    <row r="3355" spans="1:54" x14ac:dyDescent="0.2">
      <c r="A3355" s="5"/>
      <c r="Y3355" s="5"/>
      <c r="AJ3355"/>
      <c r="AV3355"/>
      <c r="BB3355" s="5"/>
    </row>
    <row r="3356" spans="1:54" x14ac:dyDescent="0.2">
      <c r="A3356" s="5"/>
      <c r="Y3356" s="5"/>
      <c r="AJ3356"/>
      <c r="AV3356"/>
      <c r="BB3356" s="5"/>
    </row>
    <row r="3357" spans="1:54" x14ac:dyDescent="0.2">
      <c r="A3357" s="5"/>
      <c r="Y3357" s="5"/>
      <c r="AJ3357"/>
      <c r="AV3357"/>
      <c r="BB3357" s="5"/>
    </row>
    <row r="3358" spans="1:54" x14ac:dyDescent="0.2">
      <c r="A3358" s="5"/>
      <c r="Y3358" s="5"/>
      <c r="AJ3358"/>
      <c r="AV3358"/>
      <c r="BB3358" s="5"/>
    </row>
    <row r="3359" spans="1:54" x14ac:dyDescent="0.2">
      <c r="A3359" s="5"/>
      <c r="Y3359" s="5"/>
      <c r="AJ3359"/>
      <c r="AV3359"/>
      <c r="BB3359" s="5"/>
    </row>
    <row r="3360" spans="1:54" x14ac:dyDescent="0.2">
      <c r="A3360" s="5"/>
      <c r="Y3360" s="5"/>
      <c r="AJ3360"/>
      <c r="AV3360"/>
      <c r="BB3360" s="5"/>
    </row>
    <row r="3361" spans="1:54" x14ac:dyDescent="0.2">
      <c r="A3361" s="5"/>
      <c r="Y3361" s="5"/>
      <c r="AJ3361"/>
      <c r="AV3361"/>
      <c r="BB3361" s="5"/>
    </row>
    <row r="3362" spans="1:54" x14ac:dyDescent="0.2">
      <c r="A3362" s="5"/>
      <c r="Y3362" s="5"/>
      <c r="AJ3362"/>
      <c r="AV3362"/>
      <c r="BB3362" s="5"/>
    </row>
    <row r="3363" spans="1:54" x14ac:dyDescent="0.2">
      <c r="A3363" s="5"/>
      <c r="Y3363" s="5"/>
      <c r="AJ3363"/>
      <c r="AV3363"/>
      <c r="BB3363" s="5"/>
    </row>
    <row r="3364" spans="1:54" x14ac:dyDescent="0.2">
      <c r="A3364" s="5"/>
      <c r="Y3364" s="5"/>
      <c r="AJ3364"/>
      <c r="AV3364"/>
      <c r="BB3364" s="5"/>
    </row>
    <row r="3365" spans="1:54" x14ac:dyDescent="0.2">
      <c r="A3365" s="5"/>
      <c r="Y3365" s="5"/>
      <c r="AJ3365"/>
      <c r="AV3365"/>
      <c r="BB3365" s="5"/>
    </row>
    <row r="3366" spans="1:54" x14ac:dyDescent="0.2">
      <c r="A3366" s="5"/>
      <c r="Y3366" s="5"/>
      <c r="AJ3366"/>
      <c r="AV3366"/>
      <c r="BB3366" s="5"/>
    </row>
    <row r="3367" spans="1:54" x14ac:dyDescent="0.2">
      <c r="A3367" s="5"/>
      <c r="Y3367" s="5"/>
      <c r="AJ3367"/>
      <c r="AV3367"/>
      <c r="BB3367" s="5"/>
    </row>
    <row r="3368" spans="1:54" x14ac:dyDescent="0.2">
      <c r="A3368" s="5"/>
      <c r="Y3368" s="5"/>
      <c r="AJ3368"/>
      <c r="AV3368"/>
      <c r="BB3368" s="5"/>
    </row>
    <row r="3369" spans="1:54" x14ac:dyDescent="0.2">
      <c r="A3369" s="5"/>
      <c r="Y3369" s="5"/>
      <c r="AJ3369"/>
      <c r="AV3369"/>
      <c r="BB3369" s="5"/>
    </row>
    <row r="3370" spans="1:54" x14ac:dyDescent="0.2">
      <c r="A3370" s="5"/>
      <c r="Y3370" s="5"/>
      <c r="AJ3370"/>
      <c r="AV3370"/>
      <c r="BB3370" s="5"/>
    </row>
    <row r="3371" spans="1:54" x14ac:dyDescent="0.2">
      <c r="A3371" s="5"/>
      <c r="Y3371" s="5"/>
      <c r="AJ3371"/>
      <c r="AV3371"/>
      <c r="BB3371" s="5"/>
    </row>
    <row r="3372" spans="1:54" x14ac:dyDescent="0.2">
      <c r="A3372" s="5"/>
      <c r="Y3372" s="5"/>
      <c r="AJ3372"/>
      <c r="AV3372"/>
      <c r="BB3372" s="5"/>
    </row>
    <row r="3373" spans="1:54" x14ac:dyDescent="0.2">
      <c r="A3373" s="5"/>
      <c r="Y3373" s="5"/>
      <c r="AJ3373"/>
      <c r="AV3373"/>
      <c r="BB3373" s="5"/>
    </row>
    <row r="3374" spans="1:54" x14ac:dyDescent="0.2">
      <c r="A3374" s="5"/>
      <c r="Y3374" s="5"/>
      <c r="AJ3374"/>
      <c r="AV3374"/>
      <c r="BB3374" s="5"/>
    </row>
    <row r="3375" spans="1:54" x14ac:dyDescent="0.2">
      <c r="A3375" s="5"/>
      <c r="Y3375" s="5"/>
      <c r="AJ3375"/>
      <c r="AV3375"/>
      <c r="BB3375" s="5"/>
    </row>
    <row r="3376" spans="1:54" x14ac:dyDescent="0.2">
      <c r="A3376" s="5"/>
      <c r="Y3376" s="5"/>
      <c r="AJ3376"/>
      <c r="AV3376"/>
      <c r="BB3376" s="5"/>
    </row>
    <row r="3377" spans="1:54" x14ac:dyDescent="0.2">
      <c r="A3377" s="5"/>
      <c r="Y3377" s="5"/>
      <c r="AJ3377"/>
      <c r="AV3377"/>
      <c r="BB3377" s="5"/>
    </row>
    <row r="3378" spans="1:54" x14ac:dyDescent="0.2">
      <c r="A3378" s="5"/>
      <c r="Y3378" s="5"/>
      <c r="AJ3378"/>
      <c r="AV3378"/>
      <c r="BB3378" s="5"/>
    </row>
    <row r="3379" spans="1:54" x14ac:dyDescent="0.2">
      <c r="A3379" s="5"/>
      <c r="Y3379" s="5"/>
      <c r="AJ3379"/>
      <c r="AV3379"/>
      <c r="BB3379" s="5"/>
    </row>
    <row r="3380" spans="1:54" x14ac:dyDescent="0.2">
      <c r="A3380" s="5"/>
      <c r="Y3380" s="5"/>
      <c r="AJ3380"/>
      <c r="AV3380"/>
      <c r="BB3380" s="5"/>
    </row>
    <row r="3381" spans="1:54" x14ac:dyDescent="0.2">
      <c r="A3381" s="5"/>
      <c r="Y3381" s="5"/>
      <c r="AJ3381"/>
      <c r="AV3381"/>
      <c r="BB3381" s="5"/>
    </row>
    <row r="3382" spans="1:54" x14ac:dyDescent="0.2">
      <c r="A3382" s="5"/>
      <c r="Y3382" s="5"/>
      <c r="AJ3382"/>
      <c r="AV3382"/>
      <c r="BB3382" s="5"/>
    </row>
    <row r="3383" spans="1:54" x14ac:dyDescent="0.2">
      <c r="A3383" s="5"/>
      <c r="Y3383" s="5"/>
      <c r="AJ3383"/>
      <c r="AV3383"/>
      <c r="BB3383" s="5"/>
    </row>
    <row r="3384" spans="1:54" x14ac:dyDescent="0.2">
      <c r="A3384" s="5"/>
      <c r="Y3384" s="5"/>
      <c r="AJ3384"/>
      <c r="AV3384"/>
      <c r="BB3384" s="5"/>
    </row>
    <row r="3385" spans="1:54" x14ac:dyDescent="0.2">
      <c r="A3385" s="5"/>
      <c r="Y3385" s="5"/>
      <c r="AJ3385"/>
      <c r="AV3385"/>
      <c r="BB3385" s="5"/>
    </row>
    <row r="3386" spans="1:54" x14ac:dyDescent="0.2">
      <c r="A3386" s="5"/>
      <c r="Y3386" s="5"/>
      <c r="AJ3386"/>
      <c r="AV3386"/>
      <c r="BB3386" s="5"/>
    </row>
    <row r="3387" spans="1:54" x14ac:dyDescent="0.2">
      <c r="A3387" s="5"/>
      <c r="Y3387" s="5"/>
      <c r="AJ3387"/>
      <c r="AV3387"/>
      <c r="BB3387" s="5"/>
    </row>
    <row r="3388" spans="1:54" x14ac:dyDescent="0.2">
      <c r="A3388" s="5"/>
      <c r="Y3388" s="5"/>
      <c r="AJ3388"/>
      <c r="AV3388"/>
      <c r="BB3388" s="5"/>
    </row>
    <row r="3389" spans="1:54" x14ac:dyDescent="0.2">
      <c r="A3389" s="5"/>
      <c r="Y3389" s="5"/>
      <c r="AJ3389"/>
      <c r="AV3389"/>
      <c r="BB3389" s="5"/>
    </row>
    <row r="3390" spans="1:54" x14ac:dyDescent="0.2">
      <c r="A3390" s="5"/>
      <c r="Y3390" s="5"/>
      <c r="AJ3390"/>
      <c r="AV3390"/>
      <c r="BB3390" s="5"/>
    </row>
    <row r="3391" spans="1:54" x14ac:dyDescent="0.2">
      <c r="A3391" s="5"/>
      <c r="Y3391" s="5"/>
      <c r="AJ3391"/>
      <c r="AV3391"/>
      <c r="BB3391" s="5"/>
    </row>
    <row r="3392" spans="1:54" x14ac:dyDescent="0.2">
      <c r="A3392" s="5"/>
      <c r="Y3392" s="5"/>
      <c r="AJ3392"/>
      <c r="AV3392"/>
      <c r="BB3392" s="5"/>
    </row>
    <row r="3393" spans="1:54" x14ac:dyDescent="0.2">
      <c r="A3393" s="5"/>
      <c r="Y3393" s="5"/>
      <c r="AJ3393"/>
      <c r="AV3393"/>
      <c r="BB3393" s="5"/>
    </row>
    <row r="3394" spans="1:54" x14ac:dyDescent="0.2">
      <c r="A3394" s="5"/>
      <c r="Y3394" s="5"/>
      <c r="AJ3394"/>
      <c r="AV3394"/>
      <c r="BB3394" s="5"/>
    </row>
    <row r="3395" spans="1:54" x14ac:dyDescent="0.2">
      <c r="A3395" s="5"/>
      <c r="Y3395" s="5"/>
      <c r="AJ3395"/>
      <c r="AV3395"/>
      <c r="BB3395" s="5"/>
    </row>
    <row r="3396" spans="1:54" x14ac:dyDescent="0.2">
      <c r="A3396" s="5"/>
      <c r="Y3396" s="5"/>
      <c r="AJ3396"/>
      <c r="AV3396"/>
      <c r="BB3396" s="5"/>
    </row>
    <row r="3397" spans="1:54" x14ac:dyDescent="0.2">
      <c r="A3397" s="5"/>
      <c r="Y3397" s="5"/>
      <c r="AJ3397"/>
      <c r="AV3397"/>
      <c r="BB3397" s="5"/>
    </row>
    <row r="3398" spans="1:54" x14ac:dyDescent="0.2">
      <c r="A3398" s="5"/>
      <c r="Y3398" s="5"/>
      <c r="AJ3398"/>
      <c r="AV3398"/>
      <c r="BB3398" s="5"/>
    </row>
    <row r="3399" spans="1:54" x14ac:dyDescent="0.2">
      <c r="A3399" s="5"/>
      <c r="Y3399" s="5"/>
      <c r="AJ3399"/>
      <c r="AV3399"/>
      <c r="BB3399" s="5"/>
    </row>
    <row r="3400" spans="1:54" x14ac:dyDescent="0.2">
      <c r="A3400" s="5"/>
      <c r="Y3400" s="5"/>
      <c r="AJ3400"/>
      <c r="AV3400"/>
      <c r="BB3400" s="5"/>
    </row>
    <row r="3401" spans="1:54" x14ac:dyDescent="0.2">
      <c r="A3401" s="5"/>
      <c r="Y3401" s="5"/>
      <c r="AJ3401"/>
      <c r="AV3401"/>
      <c r="BB3401" s="5"/>
    </row>
    <row r="3402" spans="1:54" x14ac:dyDescent="0.2">
      <c r="A3402" s="5"/>
      <c r="Y3402" s="5"/>
      <c r="AJ3402"/>
      <c r="AV3402"/>
      <c r="BB3402" s="5"/>
    </row>
    <row r="3403" spans="1:54" x14ac:dyDescent="0.2">
      <c r="A3403" s="5"/>
      <c r="Y3403" s="5"/>
      <c r="AJ3403"/>
      <c r="AV3403"/>
      <c r="BB3403" s="5"/>
    </row>
    <row r="3404" spans="1:54" x14ac:dyDescent="0.2">
      <c r="A3404" s="5"/>
      <c r="Y3404" s="5"/>
      <c r="AJ3404"/>
      <c r="AV3404"/>
      <c r="BB3404" s="5"/>
    </row>
    <row r="3405" spans="1:54" x14ac:dyDescent="0.2">
      <c r="A3405" s="5"/>
      <c r="Y3405" s="5"/>
      <c r="AJ3405"/>
      <c r="AV3405"/>
      <c r="BB3405" s="5"/>
    </row>
    <row r="3406" spans="1:54" x14ac:dyDescent="0.2">
      <c r="A3406" s="5"/>
      <c r="Y3406" s="5"/>
      <c r="AJ3406"/>
      <c r="AV3406"/>
      <c r="BB3406" s="5"/>
    </row>
    <row r="3407" spans="1:54" x14ac:dyDescent="0.2">
      <c r="A3407" s="5"/>
      <c r="Y3407" s="5"/>
      <c r="AJ3407"/>
      <c r="AV3407"/>
      <c r="BB3407" s="5"/>
    </row>
    <row r="3408" spans="1:54" x14ac:dyDescent="0.2">
      <c r="A3408" s="5"/>
      <c r="Y3408" s="5"/>
      <c r="AJ3408"/>
      <c r="AV3408"/>
      <c r="BB3408" s="5"/>
    </row>
    <row r="3409" spans="1:54" x14ac:dyDescent="0.2">
      <c r="A3409" s="5"/>
      <c r="Y3409" s="5"/>
      <c r="AJ3409"/>
      <c r="AV3409"/>
      <c r="BB3409" s="5"/>
    </row>
    <row r="3410" spans="1:54" x14ac:dyDescent="0.2">
      <c r="A3410" s="5"/>
      <c r="Y3410" s="5"/>
      <c r="AJ3410"/>
      <c r="AV3410"/>
      <c r="BB3410" s="5"/>
    </row>
    <row r="3411" spans="1:54" x14ac:dyDescent="0.2">
      <c r="A3411" s="5"/>
      <c r="Y3411" s="5"/>
      <c r="AJ3411"/>
      <c r="AV3411"/>
      <c r="BB3411" s="5"/>
    </row>
    <row r="3412" spans="1:54" x14ac:dyDescent="0.2">
      <c r="A3412" s="5"/>
      <c r="Y3412" s="5"/>
      <c r="AJ3412"/>
      <c r="AV3412"/>
      <c r="BB3412" s="5"/>
    </row>
    <row r="3413" spans="1:54" x14ac:dyDescent="0.2">
      <c r="A3413" s="5"/>
      <c r="Y3413" s="5"/>
      <c r="AJ3413"/>
      <c r="AV3413"/>
      <c r="BB3413" s="5"/>
    </row>
    <row r="3414" spans="1:54" x14ac:dyDescent="0.2">
      <c r="A3414" s="5"/>
      <c r="Y3414" s="5"/>
      <c r="AJ3414"/>
      <c r="AV3414"/>
      <c r="BB3414" s="5"/>
    </row>
    <row r="3415" spans="1:54" x14ac:dyDescent="0.2">
      <c r="A3415" s="5"/>
      <c r="Y3415" s="5"/>
      <c r="AJ3415"/>
      <c r="AV3415"/>
      <c r="BB3415" s="5"/>
    </row>
    <row r="3416" spans="1:54" x14ac:dyDescent="0.2">
      <c r="A3416" s="5"/>
      <c r="Y3416" s="5"/>
      <c r="AJ3416"/>
      <c r="AV3416"/>
      <c r="BB3416" s="5"/>
    </row>
    <row r="3417" spans="1:54" x14ac:dyDescent="0.2">
      <c r="A3417" s="5"/>
      <c r="Y3417" s="5"/>
      <c r="AJ3417"/>
      <c r="AV3417"/>
      <c r="BB3417" s="5"/>
    </row>
    <row r="3418" spans="1:54" x14ac:dyDescent="0.2">
      <c r="A3418" s="5"/>
      <c r="Y3418" s="5"/>
      <c r="AJ3418"/>
      <c r="AV3418"/>
      <c r="BB3418" s="5"/>
    </row>
    <row r="3419" spans="1:54" x14ac:dyDescent="0.2">
      <c r="A3419" s="5"/>
      <c r="Y3419" s="5"/>
      <c r="AJ3419"/>
      <c r="AV3419"/>
      <c r="BB3419" s="5"/>
    </row>
    <row r="3420" spans="1:54" x14ac:dyDescent="0.2">
      <c r="A3420" s="5"/>
      <c r="Y3420" s="5"/>
      <c r="AJ3420"/>
      <c r="AV3420"/>
      <c r="BB3420" s="5"/>
    </row>
    <row r="3421" spans="1:54" x14ac:dyDescent="0.2">
      <c r="A3421" s="5"/>
      <c r="Y3421" s="5"/>
      <c r="AJ3421"/>
      <c r="AV3421"/>
      <c r="BB3421" s="5"/>
    </row>
    <row r="3422" spans="1:54" x14ac:dyDescent="0.2">
      <c r="A3422" s="5"/>
      <c r="Y3422" s="5"/>
      <c r="AJ3422"/>
      <c r="AV3422"/>
      <c r="BB3422" s="5"/>
    </row>
    <row r="3423" spans="1:54" x14ac:dyDescent="0.2">
      <c r="A3423" s="5"/>
      <c r="Y3423" s="5"/>
      <c r="AJ3423"/>
      <c r="AV3423"/>
      <c r="BB3423" s="5"/>
    </row>
    <row r="3424" spans="1:54" x14ac:dyDescent="0.2">
      <c r="A3424" s="5"/>
      <c r="Y3424" s="5"/>
      <c r="AJ3424"/>
      <c r="AV3424"/>
      <c r="BB3424" s="5"/>
    </row>
    <row r="3425" spans="1:54" x14ac:dyDescent="0.2">
      <c r="A3425" s="5"/>
      <c r="Y3425" s="5"/>
      <c r="AJ3425"/>
      <c r="AV3425"/>
      <c r="BB3425" s="5"/>
    </row>
    <row r="3426" spans="1:54" x14ac:dyDescent="0.2">
      <c r="A3426" s="5"/>
      <c r="Y3426" s="5"/>
      <c r="AJ3426"/>
      <c r="AV3426"/>
      <c r="BB3426" s="5"/>
    </row>
    <row r="3427" spans="1:54" x14ac:dyDescent="0.2">
      <c r="A3427" s="5"/>
      <c r="Y3427" s="5"/>
      <c r="AJ3427"/>
      <c r="AV3427"/>
      <c r="BB3427" s="5"/>
    </row>
    <row r="3428" spans="1:54" x14ac:dyDescent="0.2">
      <c r="A3428" s="5"/>
      <c r="Y3428" s="5"/>
      <c r="AJ3428"/>
      <c r="AV3428"/>
      <c r="BB3428" s="5"/>
    </row>
    <row r="3429" spans="1:54" x14ac:dyDescent="0.2">
      <c r="A3429" s="5"/>
      <c r="Y3429" s="5"/>
      <c r="AJ3429"/>
      <c r="AV3429"/>
      <c r="BB3429" s="5"/>
    </row>
    <row r="3430" spans="1:54" x14ac:dyDescent="0.2">
      <c r="A3430" s="5"/>
      <c r="Y3430" s="5"/>
      <c r="AJ3430"/>
      <c r="AV3430"/>
      <c r="BB3430" s="5"/>
    </row>
    <row r="3431" spans="1:54" x14ac:dyDescent="0.2">
      <c r="A3431" s="5"/>
      <c r="Y3431" s="5"/>
      <c r="AJ3431"/>
      <c r="AV3431"/>
      <c r="BB3431" s="5"/>
    </row>
    <row r="3432" spans="1:54" x14ac:dyDescent="0.2">
      <c r="A3432" s="5"/>
      <c r="Y3432" s="5"/>
      <c r="AJ3432"/>
      <c r="AV3432"/>
      <c r="BB3432" s="5"/>
    </row>
    <row r="3433" spans="1:54" x14ac:dyDescent="0.2">
      <c r="A3433" s="5"/>
      <c r="Y3433" s="5"/>
      <c r="AJ3433"/>
      <c r="AV3433"/>
      <c r="BB3433" s="5"/>
    </row>
    <row r="3434" spans="1:54" x14ac:dyDescent="0.2">
      <c r="A3434" s="5"/>
      <c r="Y3434" s="5"/>
      <c r="AJ3434"/>
      <c r="AV3434"/>
      <c r="BB3434" s="5"/>
    </row>
    <row r="3435" spans="1:54" x14ac:dyDescent="0.2">
      <c r="A3435" s="5"/>
      <c r="Y3435" s="5"/>
      <c r="AJ3435"/>
      <c r="AV3435"/>
      <c r="BB3435" s="5"/>
    </row>
    <row r="3436" spans="1:54" x14ac:dyDescent="0.2">
      <c r="A3436" s="5"/>
      <c r="Y3436" s="5"/>
      <c r="AJ3436"/>
      <c r="AV3436"/>
      <c r="BB3436" s="5"/>
    </row>
    <row r="3437" spans="1:54" x14ac:dyDescent="0.2">
      <c r="A3437" s="5"/>
      <c r="Y3437" s="5"/>
      <c r="AJ3437"/>
      <c r="AV3437"/>
      <c r="BB3437" s="5"/>
    </row>
    <row r="3438" spans="1:54" x14ac:dyDescent="0.2">
      <c r="A3438" s="5"/>
      <c r="Y3438" s="5"/>
      <c r="AJ3438"/>
      <c r="AV3438"/>
      <c r="BB3438" s="5"/>
    </row>
    <row r="3439" spans="1:54" x14ac:dyDescent="0.2">
      <c r="A3439" s="5"/>
      <c r="Y3439" s="5"/>
      <c r="AJ3439"/>
      <c r="AV3439"/>
      <c r="BB3439" s="5"/>
    </row>
    <row r="3440" spans="1:54" x14ac:dyDescent="0.2">
      <c r="A3440" s="5"/>
      <c r="Y3440" s="5"/>
      <c r="AJ3440"/>
      <c r="AV3440"/>
      <c r="BB3440" s="5"/>
    </row>
    <row r="3441" spans="1:54" x14ac:dyDescent="0.2">
      <c r="A3441" s="5"/>
      <c r="Y3441" s="5"/>
      <c r="AJ3441"/>
      <c r="AV3441"/>
      <c r="BB3441" s="5"/>
    </row>
    <row r="3442" spans="1:54" x14ac:dyDescent="0.2">
      <c r="A3442" s="5"/>
      <c r="Y3442" s="5"/>
      <c r="AJ3442"/>
      <c r="AV3442"/>
      <c r="BB3442" s="5"/>
    </row>
    <row r="3443" spans="1:54" x14ac:dyDescent="0.2">
      <c r="A3443" s="5"/>
      <c r="Y3443" s="5"/>
      <c r="AJ3443"/>
      <c r="AV3443"/>
      <c r="BB3443" s="5"/>
    </row>
    <row r="3444" spans="1:54" x14ac:dyDescent="0.2">
      <c r="A3444" s="5"/>
      <c r="Y3444" s="5"/>
      <c r="AJ3444"/>
      <c r="AV3444"/>
      <c r="BB3444" s="5"/>
    </row>
    <row r="3445" spans="1:54" x14ac:dyDescent="0.2">
      <c r="A3445" s="5"/>
      <c r="Y3445" s="5"/>
      <c r="AJ3445"/>
      <c r="AV3445"/>
      <c r="BB3445" s="5"/>
    </row>
    <row r="3446" spans="1:54" x14ac:dyDescent="0.2">
      <c r="A3446" s="5"/>
      <c r="Y3446" s="5"/>
      <c r="AJ3446"/>
      <c r="AV3446"/>
      <c r="BB3446" s="5"/>
    </row>
    <row r="3447" spans="1:54" x14ac:dyDescent="0.2">
      <c r="A3447" s="5"/>
      <c r="Y3447" s="5"/>
      <c r="AJ3447"/>
      <c r="AV3447"/>
      <c r="BB3447" s="5"/>
    </row>
    <row r="3448" spans="1:54" x14ac:dyDescent="0.2">
      <c r="A3448" s="5"/>
      <c r="Y3448" s="5"/>
      <c r="AJ3448"/>
      <c r="AV3448"/>
      <c r="BB3448" s="5"/>
    </row>
    <row r="3449" spans="1:54" x14ac:dyDescent="0.2">
      <c r="A3449" s="5"/>
      <c r="Y3449" s="5"/>
      <c r="AJ3449"/>
      <c r="AV3449"/>
      <c r="BB3449" s="5"/>
    </row>
    <row r="3450" spans="1:54" x14ac:dyDescent="0.2">
      <c r="A3450" s="5"/>
      <c r="Y3450" s="5"/>
      <c r="AJ3450"/>
      <c r="AV3450"/>
      <c r="BB3450" s="5"/>
    </row>
    <row r="3451" spans="1:54" x14ac:dyDescent="0.2">
      <c r="A3451" s="5"/>
      <c r="Y3451" s="5"/>
      <c r="AJ3451"/>
      <c r="AV3451"/>
      <c r="BB3451" s="5"/>
    </row>
    <row r="3452" spans="1:54" x14ac:dyDescent="0.2">
      <c r="A3452" s="5"/>
      <c r="Y3452" s="5"/>
      <c r="AJ3452"/>
      <c r="AV3452"/>
      <c r="BB3452" s="5"/>
    </row>
    <row r="3453" spans="1:54" x14ac:dyDescent="0.2">
      <c r="A3453" s="5"/>
      <c r="Y3453" s="5"/>
      <c r="AJ3453"/>
      <c r="AV3453"/>
      <c r="BB3453" s="5"/>
    </row>
    <row r="3454" spans="1:54" x14ac:dyDescent="0.2">
      <c r="A3454" s="5"/>
      <c r="Y3454" s="5"/>
      <c r="AJ3454"/>
      <c r="AV3454"/>
      <c r="BB3454" s="5"/>
    </row>
    <row r="3455" spans="1:54" x14ac:dyDescent="0.2">
      <c r="A3455" s="5"/>
      <c r="Y3455" s="5"/>
      <c r="AJ3455"/>
      <c r="AV3455"/>
      <c r="BB3455" s="5"/>
    </row>
    <row r="3456" spans="1:54" x14ac:dyDescent="0.2">
      <c r="A3456" s="5"/>
      <c r="Y3456" s="5"/>
      <c r="AJ3456"/>
      <c r="AV3456"/>
      <c r="BB3456" s="5"/>
    </row>
    <row r="3457" spans="1:54" x14ac:dyDescent="0.2">
      <c r="A3457" s="5"/>
      <c r="Y3457" s="5"/>
      <c r="AJ3457"/>
      <c r="AV3457"/>
      <c r="BB3457" s="5"/>
    </row>
    <row r="3458" spans="1:54" x14ac:dyDescent="0.2">
      <c r="A3458" s="5"/>
      <c r="Y3458" s="5"/>
      <c r="AJ3458"/>
      <c r="AV3458"/>
      <c r="BB3458" s="5"/>
    </row>
    <row r="3459" spans="1:54" x14ac:dyDescent="0.2">
      <c r="A3459" s="5"/>
      <c r="Y3459" s="5"/>
      <c r="AJ3459"/>
      <c r="AV3459"/>
      <c r="BB3459" s="5"/>
    </row>
    <row r="3460" spans="1:54" x14ac:dyDescent="0.2">
      <c r="A3460" s="5"/>
      <c r="Y3460" s="5"/>
      <c r="AJ3460"/>
      <c r="AV3460"/>
      <c r="BB3460" s="5"/>
    </row>
    <row r="3461" spans="1:54" x14ac:dyDescent="0.2">
      <c r="A3461" s="5"/>
      <c r="Y3461" s="5"/>
      <c r="AJ3461"/>
      <c r="AV3461"/>
      <c r="BB3461" s="5"/>
    </row>
    <row r="3462" spans="1:54" x14ac:dyDescent="0.2">
      <c r="A3462" s="5"/>
      <c r="Y3462" s="5"/>
      <c r="AJ3462"/>
      <c r="AV3462"/>
      <c r="BB3462" s="5"/>
    </row>
    <row r="3463" spans="1:54" x14ac:dyDescent="0.2">
      <c r="A3463" s="5"/>
      <c r="Y3463" s="5"/>
      <c r="AJ3463"/>
      <c r="AV3463"/>
      <c r="BB3463" s="5"/>
    </row>
    <row r="3464" spans="1:54" x14ac:dyDescent="0.2">
      <c r="A3464" s="5"/>
      <c r="Y3464" s="5"/>
      <c r="AJ3464"/>
      <c r="AV3464"/>
      <c r="BB3464" s="5"/>
    </row>
    <row r="3465" spans="1:54" x14ac:dyDescent="0.2">
      <c r="A3465" s="5"/>
      <c r="Y3465" s="5"/>
      <c r="AJ3465"/>
      <c r="AV3465"/>
      <c r="BB3465" s="5"/>
    </row>
    <row r="3466" spans="1:54" x14ac:dyDescent="0.2">
      <c r="A3466" s="5"/>
      <c r="Y3466" s="5"/>
      <c r="AJ3466"/>
      <c r="AV3466"/>
      <c r="BB3466" s="5"/>
    </row>
    <row r="3467" spans="1:54" x14ac:dyDescent="0.2">
      <c r="A3467" s="5"/>
      <c r="Y3467" s="5"/>
      <c r="AJ3467"/>
      <c r="AV3467"/>
      <c r="BB3467" s="5"/>
    </row>
    <row r="3468" spans="1:54" x14ac:dyDescent="0.2">
      <c r="A3468" s="5"/>
      <c r="Y3468" s="5"/>
      <c r="AJ3468"/>
      <c r="AV3468"/>
      <c r="BB3468" s="5"/>
    </row>
    <row r="3469" spans="1:54" x14ac:dyDescent="0.2">
      <c r="A3469" s="5"/>
      <c r="Y3469" s="5"/>
      <c r="AJ3469"/>
      <c r="AV3469"/>
      <c r="BB3469" s="5"/>
    </row>
    <row r="3470" spans="1:54" x14ac:dyDescent="0.2">
      <c r="A3470" s="5"/>
      <c r="Y3470" s="5"/>
      <c r="AJ3470"/>
      <c r="AV3470"/>
      <c r="BB3470" s="5"/>
    </row>
    <row r="3471" spans="1:54" x14ac:dyDescent="0.2">
      <c r="A3471" s="5"/>
      <c r="Y3471" s="5"/>
      <c r="AJ3471"/>
      <c r="AV3471"/>
      <c r="BB3471" s="5"/>
    </row>
    <row r="3472" spans="1:54" x14ac:dyDescent="0.2">
      <c r="A3472" s="5"/>
      <c r="Y3472" s="5"/>
      <c r="AJ3472"/>
      <c r="AV3472"/>
      <c r="BB3472" s="5"/>
    </row>
    <row r="3473" spans="1:54" x14ac:dyDescent="0.2">
      <c r="A3473" s="5"/>
      <c r="Y3473" s="5"/>
      <c r="AJ3473"/>
      <c r="AV3473"/>
      <c r="BB3473" s="5"/>
    </row>
    <row r="3474" spans="1:54" x14ac:dyDescent="0.2">
      <c r="A3474" s="5"/>
      <c r="Y3474" s="5"/>
      <c r="AJ3474"/>
      <c r="AV3474"/>
      <c r="BB3474" s="5"/>
    </row>
    <row r="3475" spans="1:54" x14ac:dyDescent="0.2">
      <c r="A3475" s="5"/>
      <c r="Y3475" s="5"/>
      <c r="AJ3475"/>
      <c r="AV3475"/>
      <c r="BB3475" s="5"/>
    </row>
    <row r="3476" spans="1:54" x14ac:dyDescent="0.2">
      <c r="A3476" s="5"/>
      <c r="Y3476" s="5"/>
      <c r="AJ3476"/>
      <c r="AV3476"/>
      <c r="BB3476" s="5"/>
    </row>
    <row r="3477" spans="1:54" x14ac:dyDescent="0.2">
      <c r="A3477" s="5"/>
      <c r="Y3477" s="5"/>
      <c r="AJ3477"/>
      <c r="AV3477"/>
      <c r="BB3477" s="5"/>
    </row>
    <row r="3478" spans="1:54" x14ac:dyDescent="0.2">
      <c r="A3478" s="5"/>
      <c r="Y3478" s="5"/>
      <c r="AJ3478"/>
      <c r="AV3478"/>
      <c r="BB3478" s="5"/>
    </row>
    <row r="3479" spans="1:54" x14ac:dyDescent="0.2">
      <c r="A3479" s="5"/>
      <c r="Y3479" s="5"/>
      <c r="AJ3479"/>
      <c r="AV3479"/>
      <c r="BB3479" s="5"/>
    </row>
    <row r="3480" spans="1:54" x14ac:dyDescent="0.2">
      <c r="A3480" s="5"/>
      <c r="Y3480" s="5"/>
      <c r="AJ3480"/>
      <c r="AV3480"/>
      <c r="BB3480" s="5"/>
    </row>
    <row r="3481" spans="1:54" x14ac:dyDescent="0.2">
      <c r="A3481" s="5"/>
      <c r="Y3481" s="5"/>
      <c r="AJ3481"/>
      <c r="AV3481"/>
      <c r="BB3481" s="5"/>
    </row>
    <row r="3482" spans="1:54" x14ac:dyDescent="0.2">
      <c r="A3482" s="5"/>
      <c r="Y3482" s="5"/>
      <c r="AJ3482"/>
      <c r="AV3482"/>
      <c r="BB3482" s="5"/>
    </row>
    <row r="3483" spans="1:54" x14ac:dyDescent="0.2">
      <c r="A3483" s="5"/>
      <c r="Y3483" s="5"/>
      <c r="AJ3483"/>
      <c r="AV3483"/>
      <c r="BB3483" s="5"/>
    </row>
    <row r="3484" spans="1:54" x14ac:dyDescent="0.2">
      <c r="A3484" s="5"/>
      <c r="Y3484" s="5"/>
      <c r="AJ3484"/>
      <c r="AV3484"/>
      <c r="BB3484" s="5"/>
    </row>
    <row r="3485" spans="1:54" x14ac:dyDescent="0.2">
      <c r="A3485" s="5"/>
      <c r="Y3485" s="5"/>
      <c r="AJ3485"/>
      <c r="AV3485"/>
      <c r="BB3485" s="5"/>
    </row>
    <row r="3486" spans="1:54" x14ac:dyDescent="0.2">
      <c r="A3486" s="5"/>
      <c r="Y3486" s="5"/>
      <c r="AJ3486"/>
      <c r="AV3486"/>
      <c r="BB3486" s="5"/>
    </row>
    <row r="3487" spans="1:54" x14ac:dyDescent="0.2">
      <c r="A3487" s="5"/>
      <c r="Y3487" s="5"/>
      <c r="AJ3487"/>
      <c r="AV3487"/>
      <c r="BB3487" s="5"/>
    </row>
    <row r="3488" spans="1:54" x14ac:dyDescent="0.2">
      <c r="A3488" s="5"/>
      <c r="Y3488" s="5"/>
      <c r="AJ3488"/>
      <c r="AV3488"/>
      <c r="BB3488" s="5"/>
    </row>
    <row r="3489" spans="1:54" x14ac:dyDescent="0.2">
      <c r="A3489" s="5"/>
      <c r="Y3489" s="5"/>
      <c r="AJ3489"/>
      <c r="AV3489"/>
      <c r="BB3489" s="5"/>
    </row>
    <row r="3490" spans="1:54" x14ac:dyDescent="0.2">
      <c r="A3490" s="5"/>
      <c r="Y3490" s="5"/>
      <c r="AJ3490"/>
      <c r="AV3490"/>
      <c r="BB3490" s="5"/>
    </row>
    <row r="3491" spans="1:54" x14ac:dyDescent="0.2">
      <c r="A3491" s="5"/>
      <c r="Y3491" s="5"/>
      <c r="AJ3491"/>
      <c r="AV3491"/>
      <c r="BB3491" s="5"/>
    </row>
    <row r="3492" spans="1:54" x14ac:dyDescent="0.2">
      <c r="A3492" s="5"/>
      <c r="Y3492" s="5"/>
      <c r="AJ3492"/>
      <c r="AV3492"/>
      <c r="BB3492" s="5"/>
    </row>
    <row r="3493" spans="1:54" x14ac:dyDescent="0.2">
      <c r="A3493" s="5"/>
      <c r="Y3493" s="5"/>
      <c r="AJ3493"/>
      <c r="AV3493"/>
      <c r="BB3493" s="5"/>
    </row>
    <row r="3494" spans="1:54" x14ac:dyDescent="0.2">
      <c r="A3494" s="5"/>
      <c r="Y3494" s="5"/>
      <c r="AJ3494"/>
      <c r="AV3494"/>
      <c r="BB3494" s="5"/>
    </row>
    <row r="3495" spans="1:54" x14ac:dyDescent="0.2">
      <c r="A3495" s="5"/>
      <c r="Y3495" s="5"/>
      <c r="AJ3495"/>
      <c r="AV3495"/>
      <c r="BB3495" s="5"/>
    </row>
    <row r="3496" spans="1:54" x14ac:dyDescent="0.2">
      <c r="A3496" s="5"/>
      <c r="Y3496" s="5"/>
      <c r="AJ3496"/>
      <c r="AV3496"/>
      <c r="BB3496" s="5"/>
    </row>
    <row r="3497" spans="1:54" x14ac:dyDescent="0.2">
      <c r="A3497" s="5"/>
      <c r="Y3497" s="5"/>
      <c r="AJ3497"/>
      <c r="AV3497"/>
      <c r="BB3497" s="5"/>
    </row>
    <row r="3498" spans="1:54" x14ac:dyDescent="0.2">
      <c r="A3498" s="5"/>
      <c r="Y3498" s="5"/>
      <c r="AJ3498"/>
      <c r="AV3498"/>
      <c r="BB3498" s="5"/>
    </row>
    <row r="3499" spans="1:54" x14ac:dyDescent="0.2">
      <c r="A3499" s="5"/>
      <c r="Y3499" s="5"/>
      <c r="AJ3499"/>
      <c r="AV3499"/>
      <c r="BB3499" s="5"/>
    </row>
    <row r="3500" spans="1:54" x14ac:dyDescent="0.2">
      <c r="A3500" s="5"/>
      <c r="Y3500" s="5"/>
      <c r="AJ3500"/>
      <c r="AV3500"/>
      <c r="BB3500" s="5"/>
    </row>
    <row r="3501" spans="1:54" x14ac:dyDescent="0.2">
      <c r="A3501" s="5"/>
      <c r="Y3501" s="5"/>
      <c r="AJ3501"/>
      <c r="AV3501"/>
      <c r="BB3501" s="5"/>
    </row>
    <row r="3502" spans="1:54" x14ac:dyDescent="0.2">
      <c r="A3502" s="5"/>
      <c r="Y3502" s="5"/>
      <c r="AJ3502"/>
      <c r="AV3502"/>
      <c r="BB3502" s="5"/>
    </row>
    <row r="3503" spans="1:54" x14ac:dyDescent="0.2">
      <c r="A3503" s="5"/>
      <c r="Y3503" s="5"/>
      <c r="AJ3503"/>
      <c r="AV3503"/>
      <c r="BB3503" s="5"/>
    </row>
    <row r="3504" spans="1:54" x14ac:dyDescent="0.2">
      <c r="A3504" s="5"/>
      <c r="Y3504" s="5"/>
      <c r="AJ3504"/>
      <c r="AV3504"/>
      <c r="BB3504" s="5"/>
    </row>
    <row r="3505" spans="1:54" x14ac:dyDescent="0.2">
      <c r="A3505" s="5"/>
      <c r="Y3505" s="5"/>
      <c r="AJ3505"/>
      <c r="AV3505"/>
      <c r="BB3505" s="5"/>
    </row>
    <row r="3506" spans="1:54" x14ac:dyDescent="0.2">
      <c r="A3506" s="5"/>
      <c r="Y3506" s="5"/>
      <c r="AJ3506"/>
      <c r="AV3506"/>
      <c r="BB3506" s="5"/>
    </row>
    <row r="3507" spans="1:54" x14ac:dyDescent="0.2">
      <c r="A3507" s="5"/>
      <c r="Y3507" s="5"/>
      <c r="AJ3507"/>
      <c r="AV3507"/>
      <c r="BB3507" s="5"/>
    </row>
    <row r="3508" spans="1:54" x14ac:dyDescent="0.2">
      <c r="A3508" s="5"/>
      <c r="Y3508" s="5"/>
      <c r="AJ3508"/>
      <c r="AV3508"/>
      <c r="BB3508" s="5"/>
    </row>
    <row r="3509" spans="1:54" x14ac:dyDescent="0.2">
      <c r="A3509" s="5"/>
      <c r="Y3509" s="5"/>
      <c r="AJ3509"/>
      <c r="AV3509"/>
      <c r="BB3509" s="5"/>
    </row>
    <row r="3510" spans="1:54" x14ac:dyDescent="0.2">
      <c r="A3510" s="5"/>
      <c r="Y3510" s="5"/>
      <c r="AJ3510"/>
      <c r="AV3510"/>
      <c r="BB3510" s="5"/>
    </row>
    <row r="3511" spans="1:54" x14ac:dyDescent="0.2">
      <c r="A3511" s="5"/>
      <c r="Y3511" s="5"/>
      <c r="AJ3511"/>
      <c r="AV3511"/>
      <c r="BB3511" s="5"/>
    </row>
    <row r="3512" spans="1:54" x14ac:dyDescent="0.2">
      <c r="A3512" s="5"/>
      <c r="Y3512" s="5"/>
      <c r="AJ3512"/>
      <c r="AV3512"/>
      <c r="BB3512" s="5"/>
    </row>
    <row r="3513" spans="1:54" x14ac:dyDescent="0.2">
      <c r="A3513" s="5"/>
      <c r="Y3513" s="5"/>
      <c r="AJ3513"/>
      <c r="AV3513"/>
      <c r="BB3513" s="5"/>
    </row>
    <row r="3514" spans="1:54" x14ac:dyDescent="0.2">
      <c r="A3514" s="5"/>
      <c r="Y3514" s="5"/>
      <c r="AJ3514"/>
      <c r="AV3514"/>
      <c r="BB3514" s="5"/>
    </row>
    <row r="3515" spans="1:54" x14ac:dyDescent="0.2">
      <c r="A3515" s="5"/>
      <c r="Y3515" s="5"/>
      <c r="AJ3515"/>
      <c r="AV3515"/>
      <c r="BB3515" s="5"/>
    </row>
    <row r="3516" spans="1:54" x14ac:dyDescent="0.2">
      <c r="A3516" s="5"/>
      <c r="Y3516" s="5"/>
      <c r="AJ3516"/>
      <c r="AV3516"/>
      <c r="BB3516" s="5"/>
    </row>
    <row r="3517" spans="1:54" x14ac:dyDescent="0.2">
      <c r="A3517" s="5"/>
      <c r="Y3517" s="5"/>
      <c r="AJ3517"/>
      <c r="AV3517"/>
      <c r="BB3517" s="5"/>
    </row>
    <row r="3518" spans="1:54" x14ac:dyDescent="0.2">
      <c r="A3518" s="5"/>
      <c r="Y3518" s="5"/>
      <c r="AJ3518"/>
      <c r="AV3518"/>
      <c r="BB3518" s="5"/>
    </row>
    <row r="3519" spans="1:54" x14ac:dyDescent="0.2">
      <c r="A3519" s="5"/>
      <c r="Y3519" s="5"/>
      <c r="AJ3519"/>
      <c r="AV3519"/>
      <c r="BB3519" s="5"/>
    </row>
    <row r="3520" spans="1:54" x14ac:dyDescent="0.2">
      <c r="A3520" s="5"/>
      <c r="Y3520" s="5"/>
      <c r="AJ3520"/>
      <c r="AV3520"/>
      <c r="BB3520" s="5"/>
    </row>
    <row r="3521" spans="1:54" x14ac:dyDescent="0.2">
      <c r="A3521" s="5"/>
      <c r="Y3521" s="5"/>
      <c r="AJ3521"/>
      <c r="AV3521"/>
      <c r="BB3521" s="5"/>
    </row>
    <row r="3522" spans="1:54" x14ac:dyDescent="0.2">
      <c r="A3522" s="5"/>
      <c r="Y3522" s="5"/>
      <c r="AJ3522"/>
      <c r="AV3522"/>
      <c r="BB3522" s="5"/>
    </row>
    <row r="3523" spans="1:54" x14ac:dyDescent="0.2">
      <c r="A3523" s="5"/>
      <c r="Y3523" s="5"/>
      <c r="AJ3523"/>
      <c r="AV3523"/>
      <c r="BB3523" s="5"/>
    </row>
    <row r="3524" spans="1:54" x14ac:dyDescent="0.2">
      <c r="A3524" s="5"/>
      <c r="Y3524" s="5"/>
      <c r="AJ3524"/>
      <c r="AV3524"/>
      <c r="BB3524" s="5"/>
    </row>
    <row r="3525" spans="1:54" x14ac:dyDescent="0.2">
      <c r="A3525" s="5"/>
      <c r="Y3525" s="5"/>
      <c r="AJ3525"/>
      <c r="AV3525"/>
      <c r="BB3525" s="5"/>
    </row>
    <row r="3526" spans="1:54" x14ac:dyDescent="0.2">
      <c r="A3526" s="5"/>
      <c r="Y3526" s="5"/>
      <c r="AJ3526"/>
      <c r="AV3526"/>
      <c r="BB3526" s="5"/>
    </row>
    <row r="3527" spans="1:54" x14ac:dyDescent="0.2">
      <c r="A3527" s="5"/>
      <c r="Y3527" s="5"/>
      <c r="AJ3527"/>
      <c r="AV3527"/>
      <c r="BB3527" s="5"/>
    </row>
    <row r="3528" spans="1:54" x14ac:dyDescent="0.2">
      <c r="A3528" s="5"/>
      <c r="Y3528" s="5"/>
      <c r="AJ3528"/>
      <c r="AV3528"/>
      <c r="BB3528" s="5"/>
    </row>
    <row r="3529" spans="1:54" x14ac:dyDescent="0.2">
      <c r="A3529" s="5"/>
      <c r="Y3529" s="5"/>
      <c r="AJ3529"/>
      <c r="AV3529"/>
      <c r="BB3529" s="5"/>
    </row>
    <row r="3530" spans="1:54" x14ac:dyDescent="0.2">
      <c r="A3530" s="5"/>
      <c r="Y3530" s="5"/>
      <c r="AJ3530"/>
      <c r="AV3530"/>
      <c r="BB3530" s="5"/>
    </row>
    <row r="3531" spans="1:54" x14ac:dyDescent="0.2">
      <c r="A3531" s="5"/>
      <c r="Y3531" s="5"/>
      <c r="AJ3531"/>
      <c r="AV3531"/>
      <c r="BB3531" s="5"/>
    </row>
    <row r="3532" spans="1:54" x14ac:dyDescent="0.2">
      <c r="A3532" s="5"/>
      <c r="Y3532" s="5"/>
      <c r="AJ3532"/>
      <c r="AV3532"/>
      <c r="BB3532" s="5"/>
    </row>
    <row r="3533" spans="1:54" x14ac:dyDescent="0.2">
      <c r="A3533" s="5"/>
      <c r="Y3533" s="5"/>
      <c r="AJ3533"/>
      <c r="AV3533"/>
      <c r="BB3533" s="5"/>
    </row>
    <row r="3534" spans="1:54" x14ac:dyDescent="0.2">
      <c r="A3534" s="5"/>
      <c r="Y3534" s="5"/>
      <c r="AJ3534"/>
      <c r="AV3534"/>
      <c r="BB3534" s="5"/>
    </row>
    <row r="3535" spans="1:54" x14ac:dyDescent="0.2">
      <c r="A3535" s="5"/>
      <c r="Y3535" s="5"/>
      <c r="AJ3535"/>
      <c r="AV3535"/>
      <c r="BB3535" s="5"/>
    </row>
    <row r="3536" spans="1:54" x14ac:dyDescent="0.2">
      <c r="A3536" s="5"/>
      <c r="Y3536" s="5"/>
      <c r="AJ3536"/>
      <c r="AV3536"/>
      <c r="BB3536" s="5"/>
    </row>
    <row r="3537" spans="1:54" x14ac:dyDescent="0.2">
      <c r="A3537" s="5"/>
      <c r="Y3537" s="5"/>
      <c r="AJ3537"/>
      <c r="AV3537"/>
      <c r="BB3537" s="5"/>
    </row>
    <row r="3538" spans="1:54" x14ac:dyDescent="0.2">
      <c r="A3538" s="5"/>
      <c r="Y3538" s="5"/>
      <c r="AJ3538"/>
      <c r="AV3538"/>
      <c r="BB3538" s="5"/>
    </row>
    <row r="3539" spans="1:54" x14ac:dyDescent="0.2">
      <c r="A3539" s="5"/>
      <c r="Y3539" s="5"/>
      <c r="AJ3539"/>
      <c r="AV3539"/>
      <c r="BB3539" s="5"/>
    </row>
    <row r="3540" spans="1:54" x14ac:dyDescent="0.2">
      <c r="A3540" s="5"/>
      <c r="Y3540" s="5"/>
      <c r="AJ3540"/>
      <c r="AV3540"/>
      <c r="BB3540" s="5"/>
    </row>
    <row r="3541" spans="1:54" x14ac:dyDescent="0.2">
      <c r="A3541" s="5"/>
      <c r="Y3541" s="5"/>
      <c r="AJ3541"/>
      <c r="AV3541"/>
      <c r="BB3541" s="5"/>
    </row>
    <row r="3542" spans="1:54" x14ac:dyDescent="0.2">
      <c r="A3542" s="5"/>
      <c r="Y3542" s="5"/>
      <c r="AJ3542"/>
      <c r="AV3542"/>
      <c r="BB3542" s="5"/>
    </row>
    <row r="3543" spans="1:54" x14ac:dyDescent="0.2">
      <c r="A3543" s="5"/>
      <c r="Y3543" s="5"/>
      <c r="AJ3543"/>
      <c r="AV3543"/>
      <c r="BB3543" s="5"/>
    </row>
    <row r="3544" spans="1:54" x14ac:dyDescent="0.2">
      <c r="A3544" s="5"/>
      <c r="Y3544" s="5"/>
      <c r="AJ3544"/>
      <c r="AV3544"/>
      <c r="BB3544" s="5"/>
    </row>
    <row r="3545" spans="1:54" x14ac:dyDescent="0.2">
      <c r="A3545" s="5"/>
      <c r="Y3545" s="5"/>
      <c r="AJ3545"/>
      <c r="AV3545"/>
      <c r="BB3545" s="5"/>
    </row>
    <row r="3546" spans="1:54" x14ac:dyDescent="0.2">
      <c r="A3546" s="5"/>
      <c r="Y3546" s="5"/>
      <c r="AJ3546"/>
      <c r="AV3546"/>
      <c r="BB3546" s="5"/>
    </row>
    <row r="3547" spans="1:54" x14ac:dyDescent="0.2">
      <c r="A3547" s="5"/>
      <c r="Y3547" s="5"/>
      <c r="AJ3547"/>
      <c r="AV3547"/>
      <c r="BB3547" s="5"/>
    </row>
    <row r="3548" spans="1:54" x14ac:dyDescent="0.2">
      <c r="A3548" s="5"/>
      <c r="Y3548" s="5"/>
      <c r="AJ3548"/>
      <c r="AV3548"/>
      <c r="BB3548" s="5"/>
    </row>
    <row r="3549" spans="1:54" x14ac:dyDescent="0.2">
      <c r="A3549" s="5"/>
      <c r="Y3549" s="5"/>
      <c r="AJ3549"/>
      <c r="AV3549"/>
      <c r="BB3549" s="5"/>
    </row>
    <row r="3550" spans="1:54" x14ac:dyDescent="0.2">
      <c r="A3550" s="5"/>
      <c r="Y3550" s="5"/>
      <c r="AJ3550"/>
      <c r="AV3550"/>
      <c r="BB3550" s="5"/>
    </row>
    <row r="3551" spans="1:54" x14ac:dyDescent="0.2">
      <c r="A3551" s="5"/>
      <c r="Y3551" s="5"/>
      <c r="AJ3551"/>
      <c r="AV3551"/>
      <c r="BB3551" s="5"/>
    </row>
    <row r="3552" spans="1:54" x14ac:dyDescent="0.2">
      <c r="A3552" s="5"/>
      <c r="Y3552" s="5"/>
      <c r="AJ3552"/>
      <c r="AV3552"/>
      <c r="BB3552" s="5"/>
    </row>
    <row r="3553" spans="1:54" x14ac:dyDescent="0.2">
      <c r="A3553" s="5"/>
      <c r="Y3553" s="5"/>
      <c r="AJ3553"/>
      <c r="AV3553"/>
      <c r="BB3553" s="5"/>
    </row>
    <row r="3554" spans="1:54" x14ac:dyDescent="0.2">
      <c r="A3554" s="5"/>
      <c r="Y3554" s="5"/>
      <c r="AJ3554"/>
      <c r="AV3554"/>
      <c r="BB3554" s="5"/>
    </row>
    <row r="3555" spans="1:54" x14ac:dyDescent="0.2">
      <c r="A3555" s="5"/>
      <c r="Y3555" s="5"/>
      <c r="AJ3555"/>
      <c r="AV3555"/>
      <c r="BB3555" s="5"/>
    </row>
    <row r="3556" spans="1:54" x14ac:dyDescent="0.2">
      <c r="A3556" s="5"/>
      <c r="Y3556" s="5"/>
      <c r="AJ3556"/>
      <c r="AV3556"/>
      <c r="BB3556" s="5"/>
    </row>
    <row r="3557" spans="1:54" x14ac:dyDescent="0.2">
      <c r="A3557" s="5"/>
      <c r="Y3557" s="5"/>
      <c r="AJ3557"/>
      <c r="AV3557"/>
      <c r="BB3557" s="5"/>
    </row>
    <row r="3558" spans="1:54" x14ac:dyDescent="0.2">
      <c r="A3558" s="5"/>
      <c r="Y3558" s="5"/>
      <c r="AJ3558"/>
      <c r="AV3558"/>
      <c r="BB3558" s="5"/>
    </row>
    <row r="3559" spans="1:54" x14ac:dyDescent="0.2">
      <c r="A3559" s="5"/>
      <c r="Y3559" s="5"/>
      <c r="AJ3559"/>
      <c r="AV3559"/>
      <c r="BB3559" s="5"/>
    </row>
    <row r="3560" spans="1:54" x14ac:dyDescent="0.2">
      <c r="A3560" s="5"/>
      <c r="Y3560" s="5"/>
      <c r="AJ3560"/>
      <c r="AV3560"/>
      <c r="BB3560" s="5"/>
    </row>
    <row r="3561" spans="1:54" x14ac:dyDescent="0.2">
      <c r="A3561" s="5"/>
      <c r="Y3561" s="5"/>
      <c r="AJ3561"/>
      <c r="AV3561"/>
      <c r="BB3561" s="5"/>
    </row>
    <row r="3562" spans="1:54" x14ac:dyDescent="0.2">
      <c r="A3562" s="5"/>
      <c r="Y3562" s="5"/>
      <c r="AJ3562"/>
      <c r="AV3562"/>
      <c r="BB3562" s="5"/>
    </row>
    <row r="3563" spans="1:54" x14ac:dyDescent="0.2">
      <c r="A3563" s="5"/>
      <c r="Y3563" s="5"/>
      <c r="AJ3563"/>
      <c r="AV3563"/>
      <c r="BB3563" s="5"/>
    </row>
    <row r="3564" spans="1:54" x14ac:dyDescent="0.2">
      <c r="A3564" s="5"/>
      <c r="Y3564" s="5"/>
      <c r="AJ3564"/>
      <c r="AV3564"/>
      <c r="BB3564" s="5"/>
    </row>
    <row r="3565" spans="1:54" x14ac:dyDescent="0.2">
      <c r="A3565" s="5"/>
      <c r="Y3565" s="5"/>
      <c r="AJ3565"/>
      <c r="AV3565"/>
      <c r="BB3565" s="5"/>
    </row>
    <row r="3566" spans="1:54" x14ac:dyDescent="0.2">
      <c r="A3566" s="5"/>
      <c r="Y3566" s="5"/>
      <c r="AJ3566"/>
      <c r="AV3566"/>
      <c r="BB3566" s="5"/>
    </row>
    <row r="3567" spans="1:54" x14ac:dyDescent="0.2">
      <c r="A3567" s="5"/>
      <c r="Y3567" s="5"/>
      <c r="AJ3567"/>
      <c r="AV3567"/>
      <c r="BB3567" s="5"/>
    </row>
    <row r="3568" spans="1:54" x14ac:dyDescent="0.2">
      <c r="A3568" s="5"/>
      <c r="Y3568" s="5"/>
      <c r="AJ3568"/>
      <c r="AV3568"/>
      <c r="BB3568" s="5"/>
    </row>
    <row r="3569" spans="1:54" x14ac:dyDescent="0.2">
      <c r="A3569" s="5"/>
      <c r="Y3569" s="5"/>
      <c r="AJ3569"/>
      <c r="AV3569"/>
      <c r="BB3569" s="5"/>
    </row>
    <row r="3570" spans="1:54" x14ac:dyDescent="0.2">
      <c r="A3570" s="5"/>
      <c r="Y3570" s="5"/>
      <c r="AJ3570"/>
      <c r="AV3570"/>
      <c r="BB3570" s="5"/>
    </row>
    <row r="3571" spans="1:54" x14ac:dyDescent="0.2">
      <c r="A3571" s="5"/>
      <c r="Y3571" s="5"/>
      <c r="AJ3571"/>
      <c r="AV3571"/>
      <c r="BB3571" s="5"/>
    </row>
    <row r="3572" spans="1:54" x14ac:dyDescent="0.2">
      <c r="A3572" s="5"/>
      <c r="Y3572" s="5"/>
      <c r="AJ3572"/>
      <c r="AV3572"/>
      <c r="BB3572" s="5"/>
    </row>
    <row r="3573" spans="1:54" x14ac:dyDescent="0.2">
      <c r="A3573" s="5"/>
      <c r="Y3573" s="5"/>
      <c r="AJ3573"/>
      <c r="AV3573"/>
      <c r="BB3573" s="5"/>
    </row>
    <row r="3574" spans="1:54" x14ac:dyDescent="0.2">
      <c r="A3574" s="5"/>
      <c r="Y3574" s="5"/>
      <c r="AJ3574"/>
      <c r="AV3574"/>
      <c r="BB3574" s="5"/>
    </row>
    <row r="3575" spans="1:54" x14ac:dyDescent="0.2">
      <c r="A3575" s="5"/>
      <c r="Y3575" s="5"/>
      <c r="AJ3575"/>
      <c r="AV3575"/>
      <c r="BB3575" s="5"/>
    </row>
    <row r="3576" spans="1:54" x14ac:dyDescent="0.2">
      <c r="A3576" s="5"/>
      <c r="Y3576" s="5"/>
      <c r="AJ3576"/>
      <c r="AV3576"/>
      <c r="BB3576" s="5"/>
    </row>
    <row r="3577" spans="1:54" x14ac:dyDescent="0.2">
      <c r="A3577" s="5"/>
      <c r="Y3577" s="5"/>
      <c r="AJ3577"/>
      <c r="AV3577"/>
      <c r="BB3577" s="5"/>
    </row>
    <row r="3578" spans="1:54" x14ac:dyDescent="0.2">
      <c r="A3578" s="5"/>
      <c r="Y3578" s="5"/>
      <c r="AJ3578"/>
      <c r="AV3578"/>
      <c r="BB3578" s="5"/>
    </row>
    <row r="3579" spans="1:54" x14ac:dyDescent="0.2">
      <c r="A3579" s="5"/>
      <c r="Y3579" s="5"/>
      <c r="AJ3579"/>
      <c r="AV3579"/>
      <c r="BB3579" s="5"/>
    </row>
    <row r="3580" spans="1:54" x14ac:dyDescent="0.2">
      <c r="A3580" s="5"/>
      <c r="Y3580" s="5"/>
      <c r="AJ3580"/>
      <c r="AV3580"/>
      <c r="BB3580" s="5"/>
    </row>
    <row r="3581" spans="1:54" x14ac:dyDescent="0.2">
      <c r="A3581" s="5"/>
      <c r="Y3581" s="5"/>
      <c r="AJ3581"/>
      <c r="AV3581"/>
      <c r="BB3581" s="5"/>
    </row>
    <row r="3582" spans="1:54" x14ac:dyDescent="0.2">
      <c r="A3582" s="5"/>
      <c r="Y3582" s="5"/>
      <c r="AJ3582"/>
      <c r="AV3582"/>
      <c r="BB3582" s="5"/>
    </row>
    <row r="3583" spans="1:54" x14ac:dyDescent="0.2">
      <c r="A3583" s="5"/>
      <c r="Y3583" s="5"/>
      <c r="AJ3583"/>
      <c r="AV3583"/>
      <c r="BB3583" s="5"/>
    </row>
    <row r="3584" spans="1:54" x14ac:dyDescent="0.2">
      <c r="A3584" s="5"/>
      <c r="Y3584" s="5"/>
      <c r="AJ3584"/>
      <c r="AV3584"/>
      <c r="BB3584" s="5"/>
    </row>
    <row r="3585" spans="1:54" x14ac:dyDescent="0.2">
      <c r="A3585" s="5"/>
      <c r="Y3585" s="5"/>
      <c r="AJ3585"/>
      <c r="AV3585"/>
      <c r="BB3585" s="5"/>
    </row>
    <row r="3586" spans="1:54" x14ac:dyDescent="0.2">
      <c r="A3586" s="5"/>
      <c r="Y3586" s="5"/>
      <c r="AJ3586"/>
      <c r="AV3586"/>
      <c r="BB3586" s="5"/>
    </row>
    <row r="3587" spans="1:54" x14ac:dyDescent="0.2">
      <c r="A3587" s="5"/>
      <c r="Y3587" s="5"/>
      <c r="AJ3587"/>
      <c r="AV3587"/>
      <c r="BB3587" s="5"/>
    </row>
    <row r="3588" spans="1:54" x14ac:dyDescent="0.2">
      <c r="A3588" s="5"/>
      <c r="Y3588" s="5"/>
      <c r="AJ3588"/>
      <c r="AV3588"/>
      <c r="BB3588" s="5"/>
    </row>
    <row r="3589" spans="1:54" x14ac:dyDescent="0.2">
      <c r="A3589" s="5"/>
      <c r="Y3589" s="5"/>
      <c r="AJ3589"/>
      <c r="AV3589"/>
      <c r="BB3589" s="5"/>
    </row>
    <row r="3590" spans="1:54" x14ac:dyDescent="0.2">
      <c r="A3590" s="5"/>
      <c r="Y3590" s="5"/>
      <c r="AJ3590"/>
      <c r="AV3590"/>
      <c r="BB3590" s="5"/>
    </row>
    <row r="3591" spans="1:54" x14ac:dyDescent="0.2">
      <c r="A3591" s="5"/>
      <c r="Y3591" s="5"/>
      <c r="AJ3591"/>
      <c r="AV3591"/>
      <c r="BB3591" s="5"/>
    </row>
    <row r="3592" spans="1:54" x14ac:dyDescent="0.2">
      <c r="A3592" s="5"/>
      <c r="Y3592" s="5"/>
      <c r="AJ3592"/>
      <c r="AV3592"/>
      <c r="BB3592" s="5"/>
    </row>
    <row r="3593" spans="1:54" x14ac:dyDescent="0.2">
      <c r="A3593" s="5"/>
      <c r="Y3593" s="5"/>
      <c r="AJ3593"/>
      <c r="AV3593"/>
      <c r="BB3593" s="5"/>
    </row>
    <row r="3594" spans="1:54" x14ac:dyDescent="0.2">
      <c r="A3594" s="5"/>
      <c r="Y3594" s="5"/>
      <c r="AJ3594"/>
      <c r="AV3594"/>
      <c r="BB3594" s="5"/>
    </row>
    <row r="3595" spans="1:54" x14ac:dyDescent="0.2">
      <c r="A3595" s="5"/>
      <c r="Y3595" s="5"/>
      <c r="AJ3595"/>
      <c r="AV3595"/>
      <c r="BB3595" s="5"/>
    </row>
    <row r="3596" spans="1:54" x14ac:dyDescent="0.2">
      <c r="A3596" s="5"/>
      <c r="Y3596" s="5"/>
      <c r="AJ3596"/>
      <c r="AV3596"/>
      <c r="BB3596" s="5"/>
    </row>
    <row r="3597" spans="1:54" x14ac:dyDescent="0.2">
      <c r="A3597" s="5"/>
      <c r="Y3597" s="5"/>
      <c r="AJ3597"/>
      <c r="AV3597"/>
      <c r="BB3597" s="5"/>
    </row>
    <row r="3598" spans="1:54" x14ac:dyDescent="0.2">
      <c r="A3598" s="5"/>
      <c r="Y3598" s="5"/>
      <c r="AJ3598"/>
      <c r="AV3598"/>
      <c r="BB3598" s="5"/>
    </row>
    <row r="3599" spans="1:54" x14ac:dyDescent="0.2">
      <c r="A3599" s="5"/>
      <c r="Y3599" s="5"/>
      <c r="AJ3599"/>
      <c r="AV3599"/>
      <c r="BB3599" s="5"/>
    </row>
    <row r="3600" spans="1:54" x14ac:dyDescent="0.2">
      <c r="A3600" s="5"/>
      <c r="Y3600" s="5"/>
      <c r="AJ3600"/>
      <c r="AV3600"/>
      <c r="BB3600" s="5"/>
    </row>
    <row r="3601" spans="1:54" x14ac:dyDescent="0.2">
      <c r="A3601" s="5"/>
      <c r="Y3601" s="5"/>
      <c r="AJ3601"/>
      <c r="AV3601"/>
      <c r="BB3601" s="5"/>
    </row>
    <row r="3602" spans="1:54" x14ac:dyDescent="0.2">
      <c r="A3602" s="5"/>
      <c r="Y3602" s="5"/>
      <c r="AJ3602"/>
      <c r="AV3602"/>
      <c r="BB3602" s="5"/>
    </row>
    <row r="3603" spans="1:54" x14ac:dyDescent="0.2">
      <c r="A3603" s="5"/>
      <c r="Y3603" s="5"/>
      <c r="AJ3603"/>
      <c r="AV3603"/>
      <c r="BB3603" s="5"/>
    </row>
    <row r="3604" spans="1:54" x14ac:dyDescent="0.2">
      <c r="A3604" s="5"/>
      <c r="Y3604" s="5"/>
      <c r="AJ3604"/>
      <c r="AV3604"/>
      <c r="BB3604" s="5"/>
    </row>
    <row r="3605" spans="1:54" x14ac:dyDescent="0.2">
      <c r="A3605" s="5"/>
      <c r="Y3605" s="5"/>
      <c r="AJ3605"/>
      <c r="AV3605"/>
      <c r="BB3605" s="5"/>
    </row>
    <row r="3606" spans="1:54" x14ac:dyDescent="0.2">
      <c r="A3606" s="5"/>
      <c r="Y3606" s="5"/>
      <c r="AJ3606"/>
      <c r="AV3606"/>
      <c r="BB3606" s="5"/>
    </row>
    <row r="3607" spans="1:54" x14ac:dyDescent="0.2">
      <c r="A3607" s="5"/>
      <c r="Y3607" s="5"/>
      <c r="AJ3607"/>
      <c r="AV3607"/>
      <c r="BB3607" s="5"/>
    </row>
    <row r="3608" spans="1:54" x14ac:dyDescent="0.2">
      <c r="A3608" s="5"/>
      <c r="Y3608" s="5"/>
      <c r="AJ3608"/>
      <c r="AV3608"/>
      <c r="BB3608" s="5"/>
    </row>
    <row r="3609" spans="1:54" x14ac:dyDescent="0.2">
      <c r="A3609" s="5"/>
      <c r="Y3609" s="5"/>
      <c r="AJ3609"/>
      <c r="AV3609"/>
      <c r="BB3609" s="5"/>
    </row>
    <row r="3610" spans="1:54" x14ac:dyDescent="0.2">
      <c r="A3610" s="5"/>
      <c r="Y3610" s="5"/>
      <c r="AJ3610"/>
      <c r="AV3610"/>
      <c r="BB3610" s="5"/>
    </row>
    <row r="3611" spans="1:54" x14ac:dyDescent="0.2">
      <c r="A3611" s="5"/>
      <c r="Y3611" s="5"/>
      <c r="AJ3611"/>
      <c r="AV3611"/>
      <c r="BB3611" s="5"/>
    </row>
    <row r="3612" spans="1:54" x14ac:dyDescent="0.2">
      <c r="A3612" s="5"/>
      <c r="Y3612" s="5"/>
      <c r="AJ3612"/>
      <c r="AV3612"/>
      <c r="BB3612" s="5"/>
    </row>
    <row r="3613" spans="1:54" x14ac:dyDescent="0.2">
      <c r="A3613" s="5"/>
      <c r="Y3613" s="5"/>
      <c r="AJ3613"/>
      <c r="AV3613"/>
      <c r="BB3613" s="5"/>
    </row>
    <row r="3614" spans="1:54" x14ac:dyDescent="0.2">
      <c r="A3614" s="5"/>
      <c r="Y3614" s="5"/>
      <c r="AJ3614"/>
      <c r="AV3614"/>
      <c r="BB3614" s="5"/>
    </row>
    <row r="3615" spans="1:54" x14ac:dyDescent="0.2">
      <c r="A3615" s="5"/>
      <c r="Y3615" s="5"/>
      <c r="AJ3615"/>
      <c r="AV3615"/>
      <c r="BB3615" s="5"/>
    </row>
    <row r="3616" spans="1:54" x14ac:dyDescent="0.2">
      <c r="A3616" s="5"/>
      <c r="Y3616" s="5"/>
      <c r="AJ3616"/>
      <c r="AV3616"/>
      <c r="BB3616" s="5"/>
    </row>
    <row r="3617" spans="1:54" x14ac:dyDescent="0.2">
      <c r="A3617" s="5"/>
      <c r="Y3617" s="5"/>
      <c r="AJ3617"/>
      <c r="AV3617"/>
      <c r="BB3617" s="5"/>
    </row>
    <row r="3618" spans="1:54" x14ac:dyDescent="0.2">
      <c r="A3618" s="5"/>
      <c r="Y3618" s="5"/>
      <c r="AJ3618"/>
      <c r="AV3618"/>
      <c r="BB3618" s="5"/>
    </row>
    <row r="3619" spans="1:54" x14ac:dyDescent="0.2">
      <c r="A3619" s="5"/>
      <c r="Y3619" s="5"/>
      <c r="AJ3619"/>
      <c r="AV3619"/>
      <c r="BB3619" s="5"/>
    </row>
    <row r="3620" spans="1:54" x14ac:dyDescent="0.2">
      <c r="A3620" s="5"/>
      <c r="Y3620" s="5"/>
      <c r="AJ3620"/>
      <c r="AV3620"/>
      <c r="BB3620" s="5"/>
    </row>
    <row r="3621" spans="1:54" x14ac:dyDescent="0.2">
      <c r="A3621" s="5"/>
      <c r="Y3621" s="5"/>
      <c r="AJ3621"/>
      <c r="AV3621"/>
      <c r="BB3621" s="5"/>
    </row>
    <row r="3622" spans="1:54" x14ac:dyDescent="0.2">
      <c r="A3622" s="5"/>
      <c r="Y3622" s="5"/>
      <c r="AJ3622"/>
      <c r="AV3622"/>
      <c r="BB3622" s="5"/>
    </row>
    <row r="3623" spans="1:54" x14ac:dyDescent="0.2">
      <c r="A3623" s="5"/>
      <c r="Y3623" s="5"/>
      <c r="AJ3623"/>
      <c r="AV3623"/>
      <c r="BB3623" s="5"/>
    </row>
    <row r="3624" spans="1:54" x14ac:dyDescent="0.2">
      <c r="A3624" s="5"/>
      <c r="Y3624" s="5"/>
      <c r="AJ3624"/>
      <c r="AV3624"/>
      <c r="BB3624" s="5"/>
    </row>
    <row r="3625" spans="1:54" x14ac:dyDescent="0.2">
      <c r="A3625" s="5"/>
      <c r="Y3625" s="5"/>
      <c r="AJ3625"/>
      <c r="AV3625"/>
      <c r="BB3625" s="5"/>
    </row>
    <row r="3626" spans="1:54" x14ac:dyDescent="0.2">
      <c r="A3626" s="5"/>
      <c r="Y3626" s="5"/>
      <c r="AJ3626"/>
      <c r="AV3626"/>
      <c r="BB3626" s="5"/>
    </row>
    <row r="3627" spans="1:54" x14ac:dyDescent="0.2">
      <c r="A3627" s="5"/>
      <c r="Y3627" s="5"/>
      <c r="AJ3627"/>
      <c r="AV3627"/>
      <c r="BB3627" s="5"/>
    </row>
    <row r="3628" spans="1:54" x14ac:dyDescent="0.2">
      <c r="A3628" s="5"/>
      <c r="Y3628" s="5"/>
      <c r="AJ3628"/>
      <c r="AV3628"/>
      <c r="BB3628" s="5"/>
    </row>
    <row r="3629" spans="1:54" x14ac:dyDescent="0.2">
      <c r="A3629" s="5"/>
      <c r="Y3629" s="5"/>
      <c r="AJ3629"/>
      <c r="AV3629"/>
      <c r="BB3629" s="5"/>
    </row>
    <row r="3630" spans="1:54" x14ac:dyDescent="0.2">
      <c r="A3630" s="5"/>
      <c r="Y3630" s="5"/>
      <c r="AJ3630"/>
      <c r="AV3630"/>
      <c r="BB3630" s="5"/>
    </row>
    <row r="3631" spans="1:54" x14ac:dyDescent="0.2">
      <c r="A3631" s="5"/>
      <c r="Y3631" s="5"/>
      <c r="AJ3631"/>
      <c r="AV3631"/>
      <c r="BB3631" s="5"/>
    </row>
    <row r="3632" spans="1:54" x14ac:dyDescent="0.2">
      <c r="A3632" s="5"/>
      <c r="Y3632" s="5"/>
      <c r="AJ3632"/>
      <c r="AV3632"/>
      <c r="BB3632" s="5"/>
    </row>
    <row r="3633" spans="1:54" x14ac:dyDescent="0.2">
      <c r="A3633" s="5"/>
      <c r="Y3633" s="5"/>
      <c r="AJ3633"/>
      <c r="AV3633"/>
      <c r="BB3633" s="5"/>
    </row>
    <row r="3634" spans="1:54" x14ac:dyDescent="0.2">
      <c r="A3634" s="5"/>
      <c r="Y3634" s="5"/>
      <c r="AJ3634"/>
      <c r="AV3634"/>
      <c r="BB3634" s="5"/>
    </row>
    <row r="3635" spans="1:54" x14ac:dyDescent="0.2">
      <c r="A3635" s="5"/>
      <c r="Y3635" s="5"/>
      <c r="AJ3635"/>
      <c r="AV3635"/>
      <c r="BB3635" s="5"/>
    </row>
    <row r="3636" spans="1:54" x14ac:dyDescent="0.2">
      <c r="A3636" s="5"/>
      <c r="Y3636" s="5"/>
      <c r="AJ3636"/>
      <c r="AV3636"/>
      <c r="BB3636" s="5"/>
    </row>
    <row r="3637" spans="1:54" x14ac:dyDescent="0.2">
      <c r="A3637" s="5"/>
      <c r="Y3637" s="5"/>
      <c r="AJ3637"/>
      <c r="AV3637"/>
      <c r="BB3637" s="5"/>
    </row>
    <row r="3638" spans="1:54" x14ac:dyDescent="0.2">
      <c r="A3638" s="5"/>
      <c r="Y3638" s="5"/>
      <c r="AJ3638"/>
      <c r="AV3638"/>
      <c r="BB3638" s="5"/>
    </row>
    <row r="3639" spans="1:54" x14ac:dyDescent="0.2">
      <c r="A3639" s="5"/>
      <c r="Y3639" s="5"/>
      <c r="AJ3639"/>
      <c r="AV3639"/>
      <c r="BB3639" s="5"/>
    </row>
    <row r="3640" spans="1:54" x14ac:dyDescent="0.2">
      <c r="A3640" s="5"/>
      <c r="Y3640" s="5"/>
      <c r="AJ3640"/>
      <c r="AV3640"/>
      <c r="BB3640" s="5"/>
    </row>
    <row r="3641" spans="1:54" x14ac:dyDescent="0.2">
      <c r="A3641" s="5"/>
      <c r="Y3641" s="5"/>
      <c r="AJ3641"/>
      <c r="AV3641"/>
      <c r="BB3641" s="5"/>
    </row>
    <row r="3642" spans="1:54" x14ac:dyDescent="0.2">
      <c r="A3642" s="5"/>
      <c r="Y3642" s="5"/>
      <c r="AJ3642"/>
      <c r="AV3642"/>
      <c r="BB3642" s="5"/>
    </row>
    <row r="3643" spans="1:54" x14ac:dyDescent="0.2">
      <c r="A3643" s="5"/>
      <c r="Y3643" s="5"/>
      <c r="AJ3643"/>
      <c r="AV3643"/>
      <c r="BB3643" s="5"/>
    </row>
    <row r="3644" spans="1:54" x14ac:dyDescent="0.2">
      <c r="A3644" s="5"/>
      <c r="Y3644" s="5"/>
      <c r="AJ3644"/>
      <c r="AV3644"/>
      <c r="BB3644" s="5"/>
    </row>
    <row r="3645" spans="1:54" x14ac:dyDescent="0.2">
      <c r="A3645" s="5"/>
      <c r="Y3645" s="5"/>
      <c r="AJ3645"/>
      <c r="AV3645"/>
      <c r="BB3645" s="5"/>
    </row>
    <row r="3646" spans="1:54" x14ac:dyDescent="0.2">
      <c r="A3646" s="5"/>
      <c r="Y3646" s="5"/>
      <c r="AJ3646"/>
      <c r="AV3646"/>
      <c r="BB3646" s="5"/>
    </row>
    <row r="3647" spans="1:54" x14ac:dyDescent="0.2">
      <c r="A3647" s="5"/>
      <c r="Y3647" s="5"/>
      <c r="AJ3647"/>
      <c r="AV3647"/>
      <c r="BB3647" s="5"/>
    </row>
    <row r="3648" spans="1:54" x14ac:dyDescent="0.2">
      <c r="A3648" s="5"/>
      <c r="Y3648" s="5"/>
      <c r="AJ3648"/>
      <c r="AV3648"/>
      <c r="BB3648" s="5"/>
    </row>
    <row r="3649" spans="1:54" x14ac:dyDescent="0.2">
      <c r="A3649" s="5"/>
      <c r="Y3649" s="5"/>
      <c r="AJ3649"/>
      <c r="AV3649"/>
      <c r="BB3649" s="5"/>
    </row>
    <row r="3650" spans="1:54" x14ac:dyDescent="0.2">
      <c r="A3650" s="5"/>
      <c r="Y3650" s="5"/>
      <c r="AJ3650"/>
      <c r="AV3650"/>
      <c r="BB3650" s="5"/>
    </row>
    <row r="3651" spans="1:54" x14ac:dyDescent="0.2">
      <c r="A3651" s="5"/>
      <c r="Y3651" s="5"/>
      <c r="AJ3651"/>
      <c r="AV3651"/>
      <c r="BB3651" s="5"/>
    </row>
    <row r="3652" spans="1:54" x14ac:dyDescent="0.2">
      <c r="A3652" s="5"/>
      <c r="Y3652" s="5"/>
      <c r="AJ3652"/>
      <c r="AV3652"/>
      <c r="BB3652" s="5"/>
    </row>
    <row r="3653" spans="1:54" x14ac:dyDescent="0.2">
      <c r="A3653" s="5"/>
      <c r="Y3653" s="5"/>
      <c r="AJ3653"/>
      <c r="AV3653"/>
      <c r="BB3653" s="5"/>
    </row>
    <row r="3654" spans="1:54" x14ac:dyDescent="0.2">
      <c r="A3654" s="5"/>
      <c r="Y3654" s="5"/>
      <c r="AJ3654"/>
      <c r="AV3654"/>
      <c r="BB3654" s="5"/>
    </row>
    <row r="3655" spans="1:54" x14ac:dyDescent="0.2">
      <c r="A3655" s="5"/>
      <c r="Y3655" s="5"/>
      <c r="AJ3655"/>
      <c r="AV3655"/>
      <c r="BB3655" s="5"/>
    </row>
    <row r="3656" spans="1:54" x14ac:dyDescent="0.2">
      <c r="A3656" s="5"/>
      <c r="Y3656" s="5"/>
      <c r="AJ3656"/>
      <c r="AV3656"/>
      <c r="BB3656" s="5"/>
    </row>
    <row r="3657" spans="1:54" x14ac:dyDescent="0.2">
      <c r="A3657" s="5"/>
      <c r="Y3657" s="5"/>
      <c r="AJ3657"/>
      <c r="AV3657"/>
      <c r="BB3657" s="5"/>
    </row>
    <row r="3658" spans="1:54" x14ac:dyDescent="0.2">
      <c r="A3658" s="5"/>
      <c r="Y3658" s="5"/>
      <c r="AJ3658"/>
      <c r="AV3658"/>
      <c r="BB3658" s="5"/>
    </row>
    <row r="3659" spans="1:54" x14ac:dyDescent="0.2">
      <c r="A3659" s="5"/>
      <c r="Y3659" s="5"/>
      <c r="AJ3659"/>
      <c r="AV3659"/>
      <c r="BB3659" s="5"/>
    </row>
    <row r="3660" spans="1:54" x14ac:dyDescent="0.2">
      <c r="A3660" s="5"/>
      <c r="Y3660" s="5"/>
      <c r="AJ3660"/>
      <c r="AV3660"/>
      <c r="BB3660" s="5"/>
    </row>
    <row r="3661" spans="1:54" x14ac:dyDescent="0.2">
      <c r="A3661" s="5"/>
      <c r="Y3661" s="5"/>
      <c r="AJ3661"/>
      <c r="AV3661"/>
      <c r="BB3661" s="5"/>
    </row>
    <row r="3662" spans="1:54" x14ac:dyDescent="0.2">
      <c r="A3662" s="5"/>
      <c r="Y3662" s="5"/>
      <c r="AJ3662"/>
      <c r="AV3662"/>
      <c r="BB3662" s="5"/>
    </row>
    <row r="3663" spans="1:54" x14ac:dyDescent="0.2">
      <c r="A3663" s="5"/>
      <c r="Y3663" s="5"/>
      <c r="AJ3663"/>
      <c r="AV3663"/>
      <c r="BB3663" s="5"/>
    </row>
    <row r="3664" spans="1:54" x14ac:dyDescent="0.2">
      <c r="A3664" s="5"/>
      <c r="Y3664" s="5"/>
      <c r="AJ3664"/>
      <c r="AV3664"/>
      <c r="BB3664" s="5"/>
    </row>
    <row r="3665" spans="1:54" x14ac:dyDescent="0.2">
      <c r="A3665" s="5"/>
      <c r="Y3665" s="5"/>
      <c r="AJ3665"/>
      <c r="AV3665"/>
      <c r="BB3665" s="5"/>
    </row>
    <row r="3666" spans="1:54" x14ac:dyDescent="0.2">
      <c r="A3666" s="5"/>
      <c r="Y3666" s="5"/>
      <c r="AJ3666"/>
      <c r="AV3666"/>
      <c r="BB3666" s="5"/>
    </row>
    <row r="3667" spans="1:54" x14ac:dyDescent="0.2">
      <c r="A3667" s="5"/>
      <c r="Y3667" s="5"/>
      <c r="AJ3667"/>
      <c r="AV3667"/>
      <c r="BB3667" s="5"/>
    </row>
    <row r="3668" spans="1:54" x14ac:dyDescent="0.2">
      <c r="A3668" s="5"/>
      <c r="Y3668" s="5"/>
      <c r="AJ3668"/>
      <c r="AV3668"/>
      <c r="BB3668" s="5"/>
    </row>
    <row r="3669" spans="1:54" x14ac:dyDescent="0.2">
      <c r="A3669" s="5"/>
      <c r="Y3669" s="5"/>
      <c r="AJ3669"/>
      <c r="AV3669"/>
      <c r="BB3669" s="5"/>
    </row>
    <row r="3670" spans="1:54" x14ac:dyDescent="0.2">
      <c r="A3670" s="5"/>
      <c r="Y3670" s="5"/>
      <c r="AJ3670"/>
      <c r="AV3670"/>
      <c r="BB3670" s="5"/>
    </row>
    <row r="3671" spans="1:54" x14ac:dyDescent="0.2">
      <c r="A3671" s="5"/>
      <c r="Y3671" s="5"/>
      <c r="AJ3671"/>
      <c r="AV3671"/>
      <c r="BB3671" s="5"/>
    </row>
    <row r="3672" spans="1:54" x14ac:dyDescent="0.2">
      <c r="A3672" s="5"/>
      <c r="Y3672" s="5"/>
      <c r="AJ3672"/>
      <c r="AV3672"/>
      <c r="BB3672" s="5"/>
    </row>
    <row r="3673" spans="1:54" x14ac:dyDescent="0.2">
      <c r="A3673" s="5"/>
      <c r="Y3673" s="5"/>
      <c r="AJ3673"/>
      <c r="AV3673"/>
      <c r="BB3673" s="5"/>
    </row>
    <row r="3674" spans="1:54" x14ac:dyDescent="0.2">
      <c r="A3674" s="5"/>
      <c r="Y3674" s="5"/>
      <c r="AJ3674"/>
      <c r="AV3674"/>
      <c r="BB3674" s="5"/>
    </row>
    <row r="3675" spans="1:54" x14ac:dyDescent="0.2">
      <c r="A3675" s="5"/>
      <c r="Y3675" s="5"/>
      <c r="AJ3675"/>
      <c r="AV3675"/>
      <c r="BB3675" s="5"/>
    </row>
    <row r="3676" spans="1:54" x14ac:dyDescent="0.2">
      <c r="A3676" s="5"/>
      <c r="Y3676" s="5"/>
      <c r="AJ3676"/>
      <c r="AV3676"/>
      <c r="BB3676" s="5"/>
    </row>
    <row r="3677" spans="1:54" x14ac:dyDescent="0.2">
      <c r="A3677" s="5"/>
      <c r="Y3677" s="5"/>
      <c r="AJ3677"/>
      <c r="AV3677"/>
      <c r="BB3677" s="5"/>
    </row>
    <row r="3678" spans="1:54" x14ac:dyDescent="0.2">
      <c r="A3678" s="5"/>
      <c r="Y3678" s="5"/>
      <c r="AJ3678"/>
      <c r="AV3678"/>
      <c r="BB3678" s="5"/>
    </row>
    <row r="3679" spans="1:54" x14ac:dyDescent="0.2">
      <c r="A3679" s="5"/>
      <c r="Y3679" s="5"/>
      <c r="AJ3679"/>
      <c r="AV3679"/>
      <c r="BB3679" s="5"/>
    </row>
    <row r="3680" spans="1:54" x14ac:dyDescent="0.2">
      <c r="A3680" s="5"/>
      <c r="Y3680" s="5"/>
      <c r="AJ3680"/>
      <c r="AV3680"/>
      <c r="BB3680" s="5"/>
    </row>
    <row r="3681" spans="1:54" x14ac:dyDescent="0.2">
      <c r="A3681" s="5"/>
      <c r="Y3681" s="5"/>
      <c r="AJ3681"/>
      <c r="AV3681"/>
      <c r="BB3681" s="5"/>
    </row>
    <row r="3682" spans="1:54" x14ac:dyDescent="0.2">
      <c r="A3682" s="5"/>
      <c r="Y3682" s="5"/>
      <c r="AJ3682"/>
      <c r="AV3682"/>
      <c r="BB3682" s="5"/>
    </row>
    <row r="3683" spans="1:54" x14ac:dyDescent="0.2">
      <c r="A3683" s="5"/>
      <c r="Y3683" s="5"/>
      <c r="AJ3683"/>
      <c r="AV3683"/>
      <c r="BB3683" s="5"/>
    </row>
    <row r="3684" spans="1:54" x14ac:dyDescent="0.2">
      <c r="A3684" s="5"/>
      <c r="Y3684" s="5"/>
      <c r="AJ3684"/>
      <c r="AV3684"/>
      <c r="BB3684" s="5"/>
    </row>
    <row r="3685" spans="1:54" x14ac:dyDescent="0.2">
      <c r="A3685" s="5"/>
      <c r="Y3685" s="5"/>
      <c r="AJ3685"/>
      <c r="AV3685"/>
      <c r="BB3685" s="5"/>
    </row>
    <row r="3686" spans="1:54" x14ac:dyDescent="0.2">
      <c r="A3686" s="5"/>
      <c r="Y3686" s="5"/>
      <c r="AJ3686"/>
      <c r="AV3686"/>
      <c r="BB3686" s="5"/>
    </row>
    <row r="3687" spans="1:54" x14ac:dyDescent="0.2">
      <c r="A3687" s="5"/>
      <c r="Y3687" s="5"/>
      <c r="AJ3687"/>
      <c r="AV3687"/>
      <c r="BB3687" s="5"/>
    </row>
    <row r="3688" spans="1:54" x14ac:dyDescent="0.2">
      <c r="A3688" s="5"/>
      <c r="Y3688" s="5"/>
      <c r="AJ3688"/>
      <c r="AV3688"/>
      <c r="BB3688" s="5"/>
    </row>
    <row r="3689" spans="1:54" x14ac:dyDescent="0.2">
      <c r="A3689" s="5"/>
      <c r="Y3689" s="5"/>
      <c r="AJ3689"/>
      <c r="AV3689"/>
      <c r="BB3689" s="5"/>
    </row>
    <row r="3690" spans="1:54" x14ac:dyDescent="0.2">
      <c r="A3690" s="5"/>
      <c r="Y3690" s="5"/>
      <c r="AJ3690"/>
      <c r="AV3690"/>
      <c r="BB3690" s="5"/>
    </row>
    <row r="3691" spans="1:54" x14ac:dyDescent="0.2">
      <c r="A3691" s="5"/>
      <c r="Y3691" s="5"/>
      <c r="AJ3691"/>
      <c r="AV3691"/>
      <c r="BB3691" s="5"/>
    </row>
    <row r="3692" spans="1:54" x14ac:dyDescent="0.2">
      <c r="A3692" s="5"/>
      <c r="Y3692" s="5"/>
      <c r="AJ3692"/>
      <c r="AV3692"/>
      <c r="BB3692" s="5"/>
    </row>
    <row r="3693" spans="1:54" x14ac:dyDescent="0.2">
      <c r="A3693" s="5"/>
      <c r="Y3693" s="5"/>
      <c r="AJ3693"/>
      <c r="AV3693"/>
      <c r="BB3693" s="5"/>
    </row>
    <row r="3694" spans="1:54" x14ac:dyDescent="0.2">
      <c r="A3694" s="5"/>
      <c r="Y3694" s="5"/>
      <c r="AJ3694"/>
      <c r="AV3694"/>
      <c r="BB3694" s="5"/>
    </row>
    <row r="3695" spans="1:54" x14ac:dyDescent="0.2">
      <c r="A3695" s="5"/>
      <c r="Y3695" s="5"/>
      <c r="AJ3695"/>
      <c r="AV3695"/>
      <c r="BB3695" s="5"/>
    </row>
    <row r="3696" spans="1:54" x14ac:dyDescent="0.2">
      <c r="A3696" s="5"/>
      <c r="Y3696" s="5"/>
      <c r="AJ3696"/>
      <c r="AV3696"/>
      <c r="BB3696" s="5"/>
    </row>
    <row r="3697" spans="1:54" x14ac:dyDescent="0.2">
      <c r="A3697" s="5"/>
      <c r="Y3697" s="5"/>
      <c r="AJ3697"/>
      <c r="AV3697"/>
      <c r="BB3697" s="5"/>
    </row>
    <row r="3698" spans="1:54" x14ac:dyDescent="0.2">
      <c r="A3698" s="5"/>
      <c r="Y3698" s="5"/>
      <c r="AJ3698"/>
      <c r="AV3698"/>
      <c r="BB3698" s="5"/>
    </row>
    <row r="3699" spans="1:54" x14ac:dyDescent="0.2">
      <c r="A3699" s="5"/>
      <c r="Y3699" s="5"/>
      <c r="AJ3699"/>
      <c r="AV3699"/>
      <c r="BB3699" s="5"/>
    </row>
    <row r="3700" spans="1:54" x14ac:dyDescent="0.2">
      <c r="A3700" s="5"/>
      <c r="Y3700" s="5"/>
      <c r="AJ3700"/>
      <c r="AV3700"/>
      <c r="BB3700" s="5"/>
    </row>
    <row r="3701" spans="1:54" x14ac:dyDescent="0.2">
      <c r="A3701" s="5"/>
      <c r="Y3701" s="5"/>
      <c r="AJ3701"/>
      <c r="AV3701"/>
      <c r="BB3701" s="5"/>
    </row>
    <row r="3702" spans="1:54" x14ac:dyDescent="0.2">
      <c r="A3702" s="5"/>
      <c r="Y3702" s="5"/>
      <c r="AJ3702"/>
      <c r="AV3702"/>
      <c r="BB3702" s="5"/>
    </row>
    <row r="3703" spans="1:54" x14ac:dyDescent="0.2">
      <c r="A3703" s="5"/>
      <c r="Y3703" s="5"/>
      <c r="AJ3703"/>
      <c r="AV3703"/>
      <c r="BB3703" s="5"/>
    </row>
    <row r="3704" spans="1:54" x14ac:dyDescent="0.2">
      <c r="A3704" s="5"/>
      <c r="Y3704" s="5"/>
      <c r="AJ3704"/>
      <c r="AV3704"/>
      <c r="BB3704" s="5"/>
    </row>
    <row r="3705" spans="1:54" x14ac:dyDescent="0.2">
      <c r="A3705" s="5"/>
      <c r="Y3705" s="5"/>
      <c r="AJ3705"/>
      <c r="AV3705"/>
      <c r="BB3705" s="5"/>
    </row>
    <row r="3706" spans="1:54" x14ac:dyDescent="0.2">
      <c r="A3706" s="5"/>
      <c r="Y3706" s="5"/>
      <c r="AJ3706"/>
      <c r="AV3706"/>
      <c r="BB3706" s="5"/>
    </row>
    <row r="3707" spans="1:54" x14ac:dyDescent="0.2">
      <c r="A3707" s="5"/>
      <c r="Y3707" s="5"/>
      <c r="AJ3707"/>
      <c r="AV3707"/>
      <c r="BB3707" s="5"/>
    </row>
    <row r="3708" spans="1:54" x14ac:dyDescent="0.2">
      <c r="A3708" s="5"/>
      <c r="Y3708" s="5"/>
      <c r="AJ3708"/>
      <c r="AV3708"/>
      <c r="BB3708" s="5"/>
    </row>
    <row r="3709" spans="1:54" x14ac:dyDescent="0.2">
      <c r="A3709" s="5"/>
      <c r="Y3709" s="5"/>
      <c r="AJ3709"/>
      <c r="AV3709"/>
      <c r="BB3709" s="5"/>
    </row>
    <row r="3710" spans="1:54" x14ac:dyDescent="0.2">
      <c r="A3710" s="5"/>
      <c r="Y3710" s="5"/>
      <c r="AJ3710"/>
      <c r="AV3710"/>
      <c r="BB3710" s="5"/>
    </row>
    <row r="3711" spans="1:54" x14ac:dyDescent="0.2">
      <c r="A3711" s="5"/>
      <c r="Y3711" s="5"/>
      <c r="AJ3711"/>
      <c r="AV3711"/>
      <c r="BB3711" s="5"/>
    </row>
    <row r="3712" spans="1:54" x14ac:dyDescent="0.2">
      <c r="A3712" s="5"/>
      <c r="Y3712" s="5"/>
      <c r="AJ3712"/>
      <c r="AV3712"/>
      <c r="BB3712" s="5"/>
    </row>
    <row r="3713" spans="1:54" x14ac:dyDescent="0.2">
      <c r="A3713" s="5"/>
      <c r="Y3713" s="5"/>
      <c r="AJ3713"/>
      <c r="AV3713"/>
      <c r="BB3713" s="5"/>
    </row>
    <row r="3714" spans="1:54" x14ac:dyDescent="0.2">
      <c r="A3714" s="5"/>
      <c r="Y3714" s="5"/>
      <c r="AJ3714"/>
      <c r="AV3714"/>
      <c r="BB3714" s="5"/>
    </row>
    <row r="3715" spans="1:54" x14ac:dyDescent="0.2">
      <c r="A3715" s="5"/>
      <c r="Y3715" s="5"/>
      <c r="AJ3715"/>
      <c r="AV3715"/>
      <c r="BB3715" s="5"/>
    </row>
    <row r="3716" spans="1:54" x14ac:dyDescent="0.2">
      <c r="A3716" s="5"/>
      <c r="Y3716" s="5"/>
      <c r="AJ3716"/>
      <c r="AV3716"/>
      <c r="BB3716" s="5"/>
    </row>
    <row r="3717" spans="1:54" x14ac:dyDescent="0.2">
      <c r="A3717" s="5"/>
      <c r="Y3717" s="5"/>
      <c r="AJ3717"/>
      <c r="AV3717"/>
      <c r="BB3717" s="5"/>
    </row>
    <row r="3718" spans="1:54" x14ac:dyDescent="0.2">
      <c r="A3718" s="5"/>
      <c r="Y3718" s="5"/>
      <c r="AJ3718"/>
      <c r="AV3718"/>
      <c r="BB3718" s="5"/>
    </row>
    <row r="3719" spans="1:54" x14ac:dyDescent="0.2">
      <c r="A3719" s="5"/>
      <c r="Y3719" s="5"/>
      <c r="AJ3719"/>
      <c r="AV3719"/>
      <c r="BB3719" s="5"/>
    </row>
    <row r="3720" spans="1:54" x14ac:dyDescent="0.2">
      <c r="A3720" s="5"/>
      <c r="Y3720" s="5"/>
      <c r="AJ3720"/>
      <c r="AV3720"/>
      <c r="BB3720" s="5"/>
    </row>
    <row r="3721" spans="1:54" x14ac:dyDescent="0.2">
      <c r="A3721" s="5"/>
      <c r="Y3721" s="5"/>
      <c r="AJ3721"/>
      <c r="AV3721"/>
      <c r="BB3721" s="5"/>
    </row>
    <row r="3722" spans="1:54" x14ac:dyDescent="0.2">
      <c r="A3722" s="5"/>
      <c r="Y3722" s="5"/>
      <c r="AJ3722"/>
      <c r="AV3722"/>
      <c r="BB3722" s="5"/>
    </row>
    <row r="3723" spans="1:54" x14ac:dyDescent="0.2">
      <c r="A3723" s="5"/>
      <c r="Y3723" s="5"/>
      <c r="AJ3723"/>
      <c r="AV3723"/>
      <c r="BB3723" s="5"/>
    </row>
    <row r="3724" spans="1:54" x14ac:dyDescent="0.2">
      <c r="A3724" s="5"/>
      <c r="Y3724" s="5"/>
      <c r="AJ3724"/>
      <c r="AV3724"/>
      <c r="BB3724" s="5"/>
    </row>
    <row r="3725" spans="1:54" x14ac:dyDescent="0.2">
      <c r="A3725" s="5"/>
      <c r="Y3725" s="5"/>
      <c r="AJ3725"/>
      <c r="AV3725"/>
      <c r="BB3725" s="5"/>
    </row>
    <row r="3726" spans="1:54" x14ac:dyDescent="0.2">
      <c r="A3726" s="5"/>
      <c r="Y3726" s="5"/>
      <c r="AJ3726"/>
      <c r="AV3726"/>
      <c r="BB3726" s="5"/>
    </row>
    <row r="3727" spans="1:54" x14ac:dyDescent="0.2">
      <c r="A3727" s="5"/>
      <c r="Y3727" s="5"/>
      <c r="AJ3727"/>
      <c r="AV3727"/>
      <c r="BB3727" s="5"/>
    </row>
    <row r="3728" spans="1:54" x14ac:dyDescent="0.2">
      <c r="A3728" s="5"/>
      <c r="Y3728" s="5"/>
      <c r="AJ3728"/>
      <c r="AV3728"/>
      <c r="BB3728" s="5"/>
    </row>
    <row r="3729" spans="1:54" x14ac:dyDescent="0.2">
      <c r="A3729" s="5"/>
      <c r="Y3729" s="5"/>
      <c r="AJ3729"/>
      <c r="AV3729"/>
      <c r="BB3729" s="5"/>
    </row>
    <row r="3730" spans="1:54" x14ac:dyDescent="0.2">
      <c r="A3730" s="5"/>
      <c r="Y3730" s="5"/>
      <c r="AJ3730"/>
      <c r="AV3730"/>
      <c r="BB3730" s="5"/>
    </row>
    <row r="3731" spans="1:54" x14ac:dyDescent="0.2">
      <c r="A3731" s="5"/>
      <c r="Y3731" s="5"/>
      <c r="AJ3731"/>
      <c r="AV3731"/>
      <c r="BB3731" s="5"/>
    </row>
    <row r="3732" spans="1:54" x14ac:dyDescent="0.2">
      <c r="A3732" s="5"/>
      <c r="Y3732" s="5"/>
      <c r="AJ3732"/>
      <c r="AV3732"/>
      <c r="BB3732" s="5"/>
    </row>
    <row r="3733" spans="1:54" x14ac:dyDescent="0.2">
      <c r="A3733" s="5"/>
      <c r="Y3733" s="5"/>
      <c r="AJ3733"/>
      <c r="AV3733"/>
      <c r="BB3733" s="5"/>
    </row>
    <row r="3734" spans="1:54" x14ac:dyDescent="0.2">
      <c r="A3734" s="5"/>
      <c r="Y3734" s="5"/>
      <c r="AJ3734"/>
      <c r="AV3734"/>
      <c r="BB3734" s="5"/>
    </row>
    <row r="3735" spans="1:54" x14ac:dyDescent="0.2">
      <c r="A3735" s="5"/>
      <c r="Y3735" s="5"/>
      <c r="AJ3735"/>
      <c r="AV3735"/>
      <c r="BB3735" s="5"/>
    </row>
    <row r="3736" spans="1:54" x14ac:dyDescent="0.2">
      <c r="A3736" s="5"/>
      <c r="Y3736" s="5"/>
      <c r="AJ3736"/>
      <c r="AV3736"/>
      <c r="BB3736" s="5"/>
    </row>
    <row r="3737" spans="1:54" x14ac:dyDescent="0.2">
      <c r="A3737" s="5"/>
      <c r="Y3737" s="5"/>
      <c r="AJ3737"/>
      <c r="AV3737"/>
      <c r="BB3737" s="5"/>
    </row>
    <row r="3738" spans="1:54" x14ac:dyDescent="0.2">
      <c r="A3738" s="5"/>
      <c r="Y3738" s="5"/>
      <c r="AJ3738"/>
      <c r="AV3738"/>
      <c r="BB3738" s="5"/>
    </row>
    <row r="3739" spans="1:54" x14ac:dyDescent="0.2">
      <c r="A3739" s="5"/>
      <c r="Y3739" s="5"/>
      <c r="AJ3739"/>
      <c r="AV3739"/>
      <c r="BB3739" s="5"/>
    </row>
    <row r="3740" spans="1:54" x14ac:dyDescent="0.2">
      <c r="A3740" s="5"/>
      <c r="Y3740" s="5"/>
      <c r="AJ3740"/>
      <c r="AV3740"/>
      <c r="BB3740" s="5"/>
    </row>
    <row r="3741" spans="1:54" x14ac:dyDescent="0.2">
      <c r="A3741" s="5"/>
      <c r="Y3741" s="5"/>
      <c r="AJ3741"/>
      <c r="AV3741"/>
      <c r="BB3741" s="5"/>
    </row>
    <row r="3742" spans="1:54" x14ac:dyDescent="0.2">
      <c r="A3742" s="5"/>
      <c r="Y3742" s="5"/>
      <c r="AJ3742"/>
      <c r="AV3742"/>
      <c r="BB3742" s="5"/>
    </row>
    <row r="3743" spans="1:54" x14ac:dyDescent="0.2">
      <c r="A3743" s="5"/>
      <c r="Y3743" s="5"/>
      <c r="AJ3743"/>
      <c r="AV3743"/>
      <c r="BB3743" s="5"/>
    </row>
    <row r="3744" spans="1:54" x14ac:dyDescent="0.2">
      <c r="A3744" s="5"/>
      <c r="Y3744" s="5"/>
      <c r="AJ3744"/>
      <c r="AV3744"/>
      <c r="BB3744" s="5"/>
    </row>
    <row r="3745" spans="1:54" x14ac:dyDescent="0.2">
      <c r="A3745" s="5"/>
      <c r="Y3745" s="5"/>
      <c r="AJ3745"/>
      <c r="AV3745"/>
      <c r="BB3745" s="5"/>
    </row>
    <row r="3746" spans="1:54" x14ac:dyDescent="0.2">
      <c r="A3746" s="5"/>
      <c r="Y3746" s="5"/>
      <c r="AJ3746"/>
      <c r="AV3746"/>
      <c r="BB3746" s="5"/>
    </row>
    <row r="3747" spans="1:54" x14ac:dyDescent="0.2">
      <c r="A3747" s="5"/>
      <c r="Y3747" s="5"/>
      <c r="AJ3747"/>
      <c r="AV3747"/>
      <c r="BB3747" s="5"/>
    </row>
    <row r="3748" spans="1:54" x14ac:dyDescent="0.2">
      <c r="A3748" s="5"/>
      <c r="Y3748" s="5"/>
      <c r="AJ3748"/>
      <c r="AV3748"/>
      <c r="BB3748" s="5"/>
    </row>
    <row r="3749" spans="1:54" x14ac:dyDescent="0.2">
      <c r="A3749" s="5"/>
      <c r="Y3749" s="5"/>
      <c r="AJ3749"/>
      <c r="AV3749"/>
      <c r="BB3749" s="5"/>
    </row>
    <row r="3750" spans="1:54" x14ac:dyDescent="0.2">
      <c r="A3750" s="5"/>
      <c r="Y3750" s="5"/>
      <c r="AJ3750"/>
      <c r="AV3750"/>
      <c r="BB3750" s="5"/>
    </row>
    <row r="3751" spans="1:54" x14ac:dyDescent="0.2">
      <c r="A3751" s="5"/>
      <c r="Y3751" s="5"/>
      <c r="AJ3751"/>
      <c r="AV3751"/>
      <c r="BB3751" s="5"/>
    </row>
    <row r="3752" spans="1:54" x14ac:dyDescent="0.2">
      <c r="A3752" s="5"/>
      <c r="Y3752" s="5"/>
      <c r="AJ3752"/>
      <c r="AV3752"/>
      <c r="BB3752" s="5"/>
    </row>
    <row r="3753" spans="1:54" x14ac:dyDescent="0.2">
      <c r="A3753" s="5"/>
      <c r="Y3753" s="5"/>
      <c r="AJ3753"/>
      <c r="AV3753"/>
      <c r="BB3753" s="5"/>
    </row>
    <row r="3754" spans="1:54" x14ac:dyDescent="0.2">
      <c r="A3754" s="5"/>
      <c r="Y3754" s="5"/>
      <c r="AJ3754"/>
      <c r="AV3754"/>
      <c r="BB3754" s="5"/>
    </row>
    <row r="3755" spans="1:54" x14ac:dyDescent="0.2">
      <c r="A3755" s="5"/>
      <c r="Y3755" s="5"/>
      <c r="AJ3755"/>
      <c r="AV3755"/>
      <c r="BB3755" s="5"/>
    </row>
    <row r="3756" spans="1:54" x14ac:dyDescent="0.2">
      <c r="A3756" s="5"/>
      <c r="Y3756" s="5"/>
      <c r="AJ3756"/>
      <c r="AV3756"/>
      <c r="BB3756" s="5"/>
    </row>
    <row r="3757" spans="1:54" x14ac:dyDescent="0.2">
      <c r="A3757" s="5"/>
      <c r="Y3757" s="5"/>
      <c r="AJ3757"/>
      <c r="AV3757"/>
      <c r="BB3757" s="5"/>
    </row>
    <row r="3758" spans="1:54" x14ac:dyDescent="0.2">
      <c r="A3758" s="5"/>
      <c r="Y3758" s="5"/>
      <c r="AJ3758"/>
      <c r="AV3758"/>
      <c r="BB3758" s="5"/>
    </row>
    <row r="3759" spans="1:54" x14ac:dyDescent="0.2">
      <c r="A3759" s="5"/>
      <c r="Y3759" s="5"/>
      <c r="AJ3759"/>
      <c r="AV3759"/>
      <c r="BB3759" s="5"/>
    </row>
    <row r="3760" spans="1:54" x14ac:dyDescent="0.2">
      <c r="A3760" s="5"/>
      <c r="Y3760" s="5"/>
      <c r="AJ3760"/>
      <c r="AV3760"/>
      <c r="BB3760" s="5"/>
    </row>
    <row r="3761" spans="1:54" x14ac:dyDescent="0.2">
      <c r="A3761" s="5"/>
      <c r="Y3761" s="5"/>
      <c r="AJ3761"/>
      <c r="AV3761"/>
      <c r="BB3761" s="5"/>
    </row>
    <row r="3762" spans="1:54" x14ac:dyDescent="0.2">
      <c r="A3762" s="5"/>
      <c r="Y3762" s="5"/>
      <c r="AJ3762"/>
      <c r="AV3762"/>
      <c r="BB3762" s="5"/>
    </row>
    <row r="3763" spans="1:54" x14ac:dyDescent="0.2">
      <c r="A3763" s="5"/>
      <c r="Y3763" s="5"/>
      <c r="AJ3763"/>
      <c r="AV3763"/>
      <c r="BB3763" s="5"/>
    </row>
    <row r="3764" spans="1:54" x14ac:dyDescent="0.2">
      <c r="A3764" s="5"/>
      <c r="Y3764" s="5"/>
      <c r="AJ3764"/>
      <c r="AV3764"/>
      <c r="BB3764" s="5"/>
    </row>
    <row r="3765" spans="1:54" x14ac:dyDescent="0.2">
      <c r="A3765" s="5"/>
      <c r="Y3765" s="5"/>
      <c r="AJ3765"/>
      <c r="AV3765"/>
      <c r="BB3765" s="5"/>
    </row>
    <row r="3766" spans="1:54" x14ac:dyDescent="0.2">
      <c r="A3766" s="5"/>
      <c r="Y3766" s="5"/>
      <c r="AJ3766"/>
      <c r="AV3766"/>
      <c r="BB3766" s="5"/>
    </row>
    <row r="3767" spans="1:54" x14ac:dyDescent="0.2">
      <c r="A3767" s="5"/>
      <c r="Y3767" s="5"/>
      <c r="AJ3767"/>
      <c r="AV3767"/>
      <c r="BB3767" s="5"/>
    </row>
    <row r="3768" spans="1:54" x14ac:dyDescent="0.2">
      <c r="A3768" s="5"/>
      <c r="Y3768" s="5"/>
      <c r="AJ3768"/>
      <c r="AV3768"/>
      <c r="BB3768" s="5"/>
    </row>
    <row r="3769" spans="1:54" x14ac:dyDescent="0.2">
      <c r="A3769" s="5"/>
      <c r="Y3769" s="5"/>
      <c r="AJ3769"/>
      <c r="AV3769"/>
      <c r="BB3769" s="5"/>
    </row>
    <row r="3770" spans="1:54" x14ac:dyDescent="0.2">
      <c r="A3770" s="5"/>
      <c r="Y3770" s="5"/>
      <c r="AJ3770"/>
      <c r="AV3770"/>
      <c r="BB3770" s="5"/>
    </row>
    <row r="3771" spans="1:54" x14ac:dyDescent="0.2">
      <c r="A3771" s="5"/>
      <c r="Y3771" s="5"/>
      <c r="AJ3771"/>
      <c r="AV3771"/>
      <c r="BB3771" s="5"/>
    </row>
    <row r="3772" spans="1:54" x14ac:dyDescent="0.2">
      <c r="A3772" s="5"/>
      <c r="Y3772" s="5"/>
      <c r="AJ3772"/>
      <c r="AV3772"/>
      <c r="BB3772" s="5"/>
    </row>
    <row r="3773" spans="1:54" x14ac:dyDescent="0.2">
      <c r="A3773" s="5"/>
      <c r="Y3773" s="5"/>
      <c r="AJ3773"/>
      <c r="AV3773"/>
      <c r="BB3773" s="5"/>
    </row>
    <row r="3774" spans="1:54" x14ac:dyDescent="0.2">
      <c r="A3774" s="5"/>
      <c r="Y3774" s="5"/>
      <c r="AJ3774"/>
      <c r="AV3774"/>
      <c r="BB3774" s="5"/>
    </row>
    <row r="3775" spans="1:54" x14ac:dyDescent="0.2">
      <c r="A3775" s="5"/>
      <c r="Y3775" s="5"/>
      <c r="AJ3775"/>
      <c r="AV3775"/>
      <c r="BB3775" s="5"/>
    </row>
    <row r="3776" spans="1:54" x14ac:dyDescent="0.2">
      <c r="A3776" s="5"/>
      <c r="Y3776" s="5"/>
      <c r="AJ3776"/>
      <c r="AV3776"/>
      <c r="BB3776" s="5"/>
    </row>
    <row r="3777" spans="1:54" x14ac:dyDescent="0.2">
      <c r="A3777" s="5"/>
      <c r="Y3777" s="5"/>
      <c r="AJ3777"/>
      <c r="AV3777"/>
      <c r="BB3777" s="5"/>
    </row>
    <row r="3778" spans="1:54" x14ac:dyDescent="0.2">
      <c r="A3778" s="5"/>
      <c r="Y3778" s="5"/>
      <c r="AJ3778"/>
      <c r="AV3778"/>
      <c r="BB3778" s="5"/>
    </row>
    <row r="3779" spans="1:54" x14ac:dyDescent="0.2">
      <c r="A3779" s="5"/>
      <c r="Y3779" s="5"/>
      <c r="AJ3779"/>
      <c r="AV3779"/>
      <c r="BB3779" s="5"/>
    </row>
    <row r="3780" spans="1:54" x14ac:dyDescent="0.2">
      <c r="A3780" s="5"/>
      <c r="Y3780" s="5"/>
      <c r="AJ3780"/>
      <c r="AV3780"/>
      <c r="BB3780" s="5"/>
    </row>
    <row r="3781" spans="1:54" x14ac:dyDescent="0.2">
      <c r="A3781" s="5"/>
      <c r="Y3781" s="5"/>
      <c r="AJ3781"/>
      <c r="AV3781"/>
      <c r="BB3781" s="5"/>
    </row>
    <row r="3782" spans="1:54" x14ac:dyDescent="0.2">
      <c r="A3782" s="5"/>
      <c r="Y3782" s="5"/>
      <c r="AJ3782"/>
      <c r="AV3782"/>
      <c r="BB3782" s="5"/>
    </row>
    <row r="3783" spans="1:54" x14ac:dyDescent="0.2">
      <c r="A3783" s="5"/>
      <c r="Y3783" s="5"/>
      <c r="AJ3783"/>
      <c r="AV3783"/>
      <c r="BB3783" s="5"/>
    </row>
    <row r="3784" spans="1:54" x14ac:dyDescent="0.2">
      <c r="A3784" s="5"/>
      <c r="Y3784" s="5"/>
      <c r="AJ3784"/>
      <c r="AV3784"/>
      <c r="BB3784" s="5"/>
    </row>
    <row r="3785" spans="1:54" x14ac:dyDescent="0.2">
      <c r="A3785" s="5"/>
      <c r="Y3785" s="5"/>
      <c r="AJ3785"/>
      <c r="AV3785"/>
      <c r="BB3785" s="5"/>
    </row>
    <row r="3786" spans="1:54" x14ac:dyDescent="0.2">
      <c r="A3786" s="5"/>
      <c r="Y3786" s="5"/>
      <c r="AJ3786"/>
      <c r="AV3786"/>
      <c r="BB3786" s="5"/>
    </row>
    <row r="3787" spans="1:54" x14ac:dyDescent="0.2">
      <c r="A3787" s="5"/>
      <c r="Y3787" s="5"/>
      <c r="AJ3787"/>
      <c r="AV3787"/>
      <c r="BB3787" s="5"/>
    </row>
    <row r="3788" spans="1:54" x14ac:dyDescent="0.2">
      <c r="A3788" s="5"/>
      <c r="Y3788" s="5"/>
      <c r="AJ3788"/>
      <c r="AV3788"/>
      <c r="BB3788" s="5"/>
    </row>
    <row r="3789" spans="1:54" x14ac:dyDescent="0.2">
      <c r="A3789" s="5"/>
      <c r="Y3789" s="5"/>
      <c r="AJ3789"/>
      <c r="AV3789"/>
      <c r="BB3789" s="5"/>
    </row>
    <row r="3790" spans="1:54" x14ac:dyDescent="0.2">
      <c r="A3790" s="5"/>
      <c r="Y3790" s="5"/>
      <c r="AJ3790"/>
      <c r="AV3790"/>
      <c r="BB3790" s="5"/>
    </row>
    <row r="3791" spans="1:54" x14ac:dyDescent="0.2">
      <c r="A3791" s="5"/>
      <c r="Y3791" s="5"/>
      <c r="AJ3791"/>
      <c r="AV3791"/>
      <c r="BB3791" s="5"/>
    </row>
    <row r="3792" spans="1:54" x14ac:dyDescent="0.2">
      <c r="A3792" s="5"/>
      <c r="Y3792" s="5"/>
      <c r="AJ3792"/>
      <c r="AV3792"/>
      <c r="BB3792" s="5"/>
    </row>
    <row r="3793" spans="1:54" x14ac:dyDescent="0.2">
      <c r="A3793" s="5"/>
      <c r="Y3793" s="5"/>
      <c r="AJ3793"/>
      <c r="AV3793"/>
      <c r="BB3793" s="5"/>
    </row>
    <row r="3794" spans="1:54" x14ac:dyDescent="0.2">
      <c r="A3794" s="5"/>
      <c r="Y3794" s="5"/>
      <c r="AJ3794"/>
      <c r="AV3794"/>
      <c r="BB3794" s="5"/>
    </row>
    <row r="3795" spans="1:54" x14ac:dyDescent="0.2">
      <c r="A3795" s="5"/>
      <c r="Y3795" s="5"/>
      <c r="AJ3795"/>
      <c r="AV3795"/>
      <c r="BB3795" s="5"/>
    </row>
    <row r="3796" spans="1:54" x14ac:dyDescent="0.2">
      <c r="A3796" s="5"/>
      <c r="Y3796" s="5"/>
      <c r="AJ3796"/>
      <c r="AV3796"/>
      <c r="BB3796" s="5"/>
    </row>
    <row r="3797" spans="1:54" x14ac:dyDescent="0.2">
      <c r="A3797" s="5"/>
      <c r="Y3797" s="5"/>
      <c r="AJ3797"/>
      <c r="AV3797"/>
      <c r="BB3797" s="5"/>
    </row>
    <row r="3798" spans="1:54" x14ac:dyDescent="0.2">
      <c r="A3798" s="5"/>
      <c r="Y3798" s="5"/>
      <c r="AJ3798"/>
      <c r="AV3798"/>
      <c r="BB3798" s="5"/>
    </row>
    <row r="3799" spans="1:54" x14ac:dyDescent="0.2">
      <c r="A3799" s="5"/>
      <c r="Y3799" s="5"/>
      <c r="AJ3799"/>
      <c r="AV3799"/>
      <c r="BB3799" s="5"/>
    </row>
    <row r="3800" spans="1:54" x14ac:dyDescent="0.2">
      <c r="A3800" s="5"/>
      <c r="Y3800" s="5"/>
      <c r="AJ3800"/>
      <c r="AV3800"/>
      <c r="BB3800" s="5"/>
    </row>
    <row r="3801" spans="1:54" x14ac:dyDescent="0.2">
      <c r="A3801" s="5"/>
      <c r="Y3801" s="5"/>
      <c r="AJ3801"/>
      <c r="AV3801"/>
      <c r="BB3801" s="5"/>
    </row>
    <row r="3802" spans="1:54" x14ac:dyDescent="0.2">
      <c r="A3802" s="5"/>
      <c r="Y3802" s="5"/>
      <c r="AJ3802"/>
      <c r="AV3802"/>
      <c r="BB3802" s="5"/>
    </row>
    <row r="3803" spans="1:54" x14ac:dyDescent="0.2">
      <c r="A3803" s="5"/>
      <c r="Y3803" s="5"/>
      <c r="AJ3803"/>
      <c r="AV3803"/>
      <c r="BB3803" s="5"/>
    </row>
    <row r="3804" spans="1:54" x14ac:dyDescent="0.2">
      <c r="A3804" s="5"/>
      <c r="Y3804" s="5"/>
      <c r="AJ3804"/>
      <c r="AV3804"/>
      <c r="BB3804" s="5"/>
    </row>
    <row r="3805" spans="1:54" x14ac:dyDescent="0.2">
      <c r="A3805" s="5"/>
      <c r="Y3805" s="5"/>
      <c r="AJ3805"/>
      <c r="AV3805"/>
      <c r="BB3805" s="5"/>
    </row>
    <row r="3806" spans="1:54" x14ac:dyDescent="0.2">
      <c r="A3806" s="5"/>
      <c r="Y3806" s="5"/>
      <c r="AJ3806"/>
      <c r="AV3806"/>
      <c r="BB3806" s="5"/>
    </row>
    <row r="3807" spans="1:54" x14ac:dyDescent="0.2">
      <c r="A3807" s="5"/>
      <c r="Y3807" s="5"/>
      <c r="AJ3807"/>
      <c r="AV3807"/>
      <c r="BB3807" s="5"/>
    </row>
    <row r="3808" spans="1:54" x14ac:dyDescent="0.2">
      <c r="A3808" s="5"/>
      <c r="Y3808" s="5"/>
      <c r="AJ3808"/>
      <c r="AV3808"/>
      <c r="BB3808" s="5"/>
    </row>
    <row r="3809" spans="1:54" x14ac:dyDescent="0.2">
      <c r="A3809" s="5"/>
      <c r="Y3809" s="5"/>
      <c r="AJ3809"/>
      <c r="AV3809"/>
      <c r="BB3809" s="5"/>
    </row>
    <row r="3810" spans="1:54" x14ac:dyDescent="0.2">
      <c r="A3810" s="5"/>
      <c r="Y3810" s="5"/>
      <c r="AJ3810"/>
      <c r="AV3810"/>
      <c r="BB3810" s="5"/>
    </row>
    <row r="3811" spans="1:54" x14ac:dyDescent="0.2">
      <c r="A3811" s="5"/>
      <c r="Y3811" s="5"/>
      <c r="AJ3811"/>
      <c r="AV3811"/>
      <c r="BB3811" s="5"/>
    </row>
    <row r="3812" spans="1:54" x14ac:dyDescent="0.2">
      <c r="A3812" s="5"/>
      <c r="Y3812" s="5"/>
      <c r="AJ3812"/>
      <c r="AV3812"/>
      <c r="BB3812" s="5"/>
    </row>
    <row r="3813" spans="1:54" x14ac:dyDescent="0.2">
      <c r="A3813" s="5"/>
      <c r="Y3813" s="5"/>
      <c r="AJ3813"/>
      <c r="AV3813"/>
      <c r="BB3813" s="5"/>
    </row>
    <row r="3814" spans="1:54" x14ac:dyDescent="0.2">
      <c r="A3814" s="5"/>
      <c r="Y3814" s="5"/>
      <c r="AJ3814"/>
      <c r="AV3814"/>
      <c r="BB3814" s="5"/>
    </row>
    <row r="3815" spans="1:54" x14ac:dyDescent="0.2">
      <c r="A3815" s="5"/>
      <c r="Y3815" s="5"/>
      <c r="AJ3815"/>
      <c r="AV3815"/>
      <c r="BB3815" s="5"/>
    </row>
    <row r="3816" spans="1:54" x14ac:dyDescent="0.2">
      <c r="A3816" s="5"/>
      <c r="Y3816" s="5"/>
      <c r="AJ3816"/>
      <c r="AV3816"/>
      <c r="BB3816" s="5"/>
    </row>
    <row r="3817" spans="1:54" x14ac:dyDescent="0.2">
      <c r="A3817" s="5"/>
      <c r="Y3817" s="5"/>
      <c r="AJ3817"/>
      <c r="AV3817"/>
      <c r="BB3817" s="5"/>
    </row>
    <row r="3818" spans="1:54" x14ac:dyDescent="0.2">
      <c r="A3818" s="5"/>
      <c r="Y3818" s="5"/>
      <c r="AJ3818"/>
      <c r="AV3818"/>
      <c r="BB3818" s="5"/>
    </row>
    <row r="3819" spans="1:54" x14ac:dyDescent="0.2">
      <c r="A3819" s="5"/>
      <c r="Y3819" s="5"/>
      <c r="AJ3819"/>
      <c r="AV3819"/>
      <c r="BB3819" s="5"/>
    </row>
    <row r="3820" spans="1:54" x14ac:dyDescent="0.2">
      <c r="A3820" s="5"/>
      <c r="Y3820" s="5"/>
      <c r="AJ3820"/>
      <c r="AV3820"/>
      <c r="BB3820" s="5"/>
    </row>
    <row r="3821" spans="1:54" x14ac:dyDescent="0.2">
      <c r="A3821" s="5"/>
      <c r="Y3821" s="5"/>
      <c r="AJ3821"/>
      <c r="AV3821"/>
      <c r="BB3821" s="5"/>
    </row>
    <row r="3822" spans="1:54" x14ac:dyDescent="0.2">
      <c r="A3822" s="5"/>
      <c r="Y3822" s="5"/>
      <c r="AJ3822"/>
      <c r="AV3822"/>
      <c r="BB3822" s="5"/>
    </row>
    <row r="3823" spans="1:54" x14ac:dyDescent="0.2">
      <c r="A3823" s="5"/>
      <c r="Y3823" s="5"/>
      <c r="AJ3823"/>
      <c r="AV3823"/>
      <c r="BB3823" s="5"/>
    </row>
    <row r="3824" spans="1:54" x14ac:dyDescent="0.2">
      <c r="A3824" s="5"/>
      <c r="Y3824" s="5"/>
      <c r="AJ3824"/>
      <c r="AV3824"/>
      <c r="BB3824" s="5"/>
    </row>
    <row r="3825" spans="1:54" x14ac:dyDescent="0.2">
      <c r="A3825" s="5"/>
      <c r="Y3825" s="5"/>
      <c r="AJ3825"/>
      <c r="AV3825"/>
      <c r="BB3825" s="5"/>
    </row>
    <row r="3826" spans="1:54" x14ac:dyDescent="0.2">
      <c r="A3826" s="5"/>
      <c r="Y3826" s="5"/>
      <c r="AJ3826"/>
      <c r="AV3826"/>
      <c r="BB3826" s="5"/>
    </row>
    <row r="3827" spans="1:54" x14ac:dyDescent="0.2">
      <c r="A3827" s="5"/>
      <c r="Y3827" s="5"/>
      <c r="AJ3827"/>
      <c r="AV3827"/>
      <c r="BB3827" s="5"/>
    </row>
    <row r="3828" spans="1:54" x14ac:dyDescent="0.2">
      <c r="A3828" s="5"/>
      <c r="Y3828" s="5"/>
      <c r="AJ3828"/>
      <c r="AV3828"/>
      <c r="BB3828" s="5"/>
    </row>
    <row r="3829" spans="1:54" x14ac:dyDescent="0.2">
      <c r="A3829" s="5"/>
      <c r="Y3829" s="5"/>
      <c r="AJ3829"/>
      <c r="AV3829"/>
      <c r="BB3829" s="5"/>
    </row>
    <row r="3830" spans="1:54" x14ac:dyDescent="0.2">
      <c r="A3830" s="5"/>
      <c r="Y3830" s="5"/>
      <c r="AJ3830"/>
      <c r="AV3830"/>
      <c r="BB3830" s="5"/>
    </row>
    <row r="3831" spans="1:54" x14ac:dyDescent="0.2">
      <c r="A3831" s="5"/>
      <c r="Y3831" s="5"/>
      <c r="AJ3831"/>
      <c r="AV3831"/>
      <c r="BB3831" s="5"/>
    </row>
    <row r="3832" spans="1:54" x14ac:dyDescent="0.2">
      <c r="A3832" s="5"/>
      <c r="Y3832" s="5"/>
      <c r="AJ3832"/>
      <c r="AV3832"/>
      <c r="BB3832" s="5"/>
    </row>
    <row r="3833" spans="1:54" x14ac:dyDescent="0.2">
      <c r="A3833" s="5"/>
      <c r="Y3833" s="5"/>
      <c r="AJ3833"/>
      <c r="AV3833"/>
      <c r="BB3833" s="5"/>
    </row>
    <row r="3834" spans="1:54" x14ac:dyDescent="0.2">
      <c r="A3834" s="5"/>
      <c r="Y3834" s="5"/>
      <c r="AJ3834"/>
      <c r="AV3834"/>
      <c r="BB3834" s="5"/>
    </row>
    <row r="3835" spans="1:54" x14ac:dyDescent="0.2">
      <c r="A3835" s="5"/>
      <c r="Y3835" s="5"/>
      <c r="AJ3835"/>
      <c r="AV3835"/>
      <c r="BB3835" s="5"/>
    </row>
    <row r="3836" spans="1:54" x14ac:dyDescent="0.2">
      <c r="A3836" s="5"/>
      <c r="Y3836" s="5"/>
      <c r="AJ3836"/>
      <c r="AV3836"/>
      <c r="BB3836" s="5"/>
    </row>
    <row r="3837" spans="1:54" x14ac:dyDescent="0.2">
      <c r="A3837" s="5"/>
      <c r="Y3837" s="5"/>
      <c r="AJ3837"/>
      <c r="AV3837"/>
      <c r="BB3837" s="5"/>
    </row>
    <row r="3838" spans="1:54" x14ac:dyDescent="0.2">
      <c r="A3838" s="5"/>
      <c r="Y3838" s="5"/>
      <c r="AJ3838"/>
      <c r="AV3838"/>
      <c r="BB3838" s="5"/>
    </row>
    <row r="3839" spans="1:54" x14ac:dyDescent="0.2">
      <c r="A3839" s="5"/>
      <c r="Y3839" s="5"/>
      <c r="AJ3839"/>
      <c r="AV3839"/>
      <c r="BB3839" s="5"/>
    </row>
    <row r="3840" spans="1:54" x14ac:dyDescent="0.2">
      <c r="A3840" s="5"/>
      <c r="Y3840" s="5"/>
      <c r="AJ3840"/>
      <c r="AV3840"/>
      <c r="BB3840" s="5"/>
    </row>
    <row r="3841" spans="1:54" x14ac:dyDescent="0.2">
      <c r="A3841" s="5"/>
      <c r="Y3841" s="5"/>
      <c r="AJ3841"/>
      <c r="AV3841"/>
      <c r="BB3841" s="5"/>
    </row>
    <row r="3842" spans="1:54" x14ac:dyDescent="0.2">
      <c r="A3842" s="5"/>
      <c r="Y3842" s="5"/>
      <c r="AJ3842"/>
      <c r="AV3842"/>
      <c r="BB3842" s="5"/>
    </row>
    <row r="3843" spans="1:54" x14ac:dyDescent="0.2">
      <c r="A3843" s="5"/>
      <c r="Y3843" s="5"/>
      <c r="AJ3843"/>
      <c r="AV3843"/>
      <c r="BB3843" s="5"/>
    </row>
    <row r="3844" spans="1:54" x14ac:dyDescent="0.2">
      <c r="A3844" s="5"/>
      <c r="Y3844" s="5"/>
      <c r="AJ3844"/>
      <c r="AV3844"/>
      <c r="BB3844" s="5"/>
    </row>
    <row r="3845" spans="1:54" x14ac:dyDescent="0.2">
      <c r="A3845" s="5"/>
      <c r="Y3845" s="5"/>
      <c r="AJ3845"/>
      <c r="AV3845"/>
      <c r="BB3845" s="5"/>
    </row>
    <row r="3846" spans="1:54" x14ac:dyDescent="0.2">
      <c r="A3846" s="5"/>
      <c r="Y3846" s="5"/>
      <c r="AJ3846"/>
      <c r="AV3846"/>
      <c r="BB3846" s="5"/>
    </row>
    <row r="3847" spans="1:54" x14ac:dyDescent="0.2">
      <c r="A3847" s="5"/>
      <c r="Y3847" s="5"/>
      <c r="AJ3847"/>
      <c r="AV3847"/>
      <c r="BB3847" s="5"/>
    </row>
    <row r="3848" spans="1:54" x14ac:dyDescent="0.2">
      <c r="A3848" s="5"/>
      <c r="Y3848" s="5"/>
      <c r="AJ3848"/>
      <c r="AV3848"/>
      <c r="BB3848" s="5"/>
    </row>
    <row r="3849" spans="1:54" x14ac:dyDescent="0.2">
      <c r="A3849" s="5"/>
      <c r="Y3849" s="5"/>
      <c r="AJ3849"/>
      <c r="AV3849"/>
      <c r="BB3849" s="5"/>
    </row>
    <row r="3850" spans="1:54" x14ac:dyDescent="0.2">
      <c r="A3850" s="5"/>
      <c r="Y3850" s="5"/>
      <c r="AJ3850"/>
      <c r="AV3850"/>
      <c r="BB3850" s="5"/>
    </row>
    <row r="3851" spans="1:54" x14ac:dyDescent="0.2">
      <c r="A3851" s="5"/>
      <c r="Y3851" s="5"/>
      <c r="AJ3851"/>
      <c r="AV3851"/>
      <c r="BB3851" s="5"/>
    </row>
    <row r="3852" spans="1:54" x14ac:dyDescent="0.2">
      <c r="A3852" s="5"/>
      <c r="Y3852" s="5"/>
      <c r="AJ3852"/>
      <c r="AV3852"/>
      <c r="BB3852" s="5"/>
    </row>
    <row r="3853" spans="1:54" x14ac:dyDescent="0.2">
      <c r="A3853" s="5"/>
      <c r="Y3853" s="5"/>
      <c r="AJ3853"/>
      <c r="AV3853"/>
      <c r="BB3853" s="5"/>
    </row>
    <row r="3854" spans="1:54" x14ac:dyDescent="0.2">
      <c r="A3854" s="5"/>
      <c r="Y3854" s="5"/>
      <c r="AJ3854"/>
      <c r="AV3854"/>
      <c r="BB3854" s="5"/>
    </row>
    <row r="3855" spans="1:54" x14ac:dyDescent="0.2">
      <c r="A3855" s="5"/>
      <c r="Y3855" s="5"/>
      <c r="AJ3855"/>
      <c r="AV3855"/>
      <c r="BB3855" s="5"/>
    </row>
    <row r="3856" spans="1:54" x14ac:dyDescent="0.2">
      <c r="A3856" s="5"/>
      <c r="Y3856" s="5"/>
      <c r="AJ3856"/>
      <c r="AV3856"/>
      <c r="BB3856" s="5"/>
    </row>
    <row r="3857" spans="1:54" x14ac:dyDescent="0.2">
      <c r="A3857" s="5"/>
      <c r="Y3857" s="5"/>
      <c r="AJ3857"/>
      <c r="AV3857"/>
      <c r="BB3857" s="5"/>
    </row>
    <row r="3858" spans="1:54" x14ac:dyDescent="0.2">
      <c r="A3858" s="5"/>
      <c r="Y3858" s="5"/>
      <c r="AJ3858"/>
      <c r="AV3858"/>
      <c r="BB3858" s="5"/>
    </row>
    <row r="3859" spans="1:54" x14ac:dyDescent="0.2">
      <c r="A3859" s="5"/>
      <c r="Y3859" s="5"/>
      <c r="AJ3859"/>
      <c r="AV3859"/>
      <c r="BB3859" s="5"/>
    </row>
    <row r="3860" spans="1:54" x14ac:dyDescent="0.2">
      <c r="A3860" s="5"/>
      <c r="Y3860" s="5"/>
      <c r="AJ3860"/>
      <c r="AV3860"/>
      <c r="BB3860" s="5"/>
    </row>
    <row r="3861" spans="1:54" x14ac:dyDescent="0.2">
      <c r="A3861" s="5"/>
      <c r="Y3861" s="5"/>
      <c r="AJ3861"/>
      <c r="AV3861"/>
      <c r="BB3861" s="5"/>
    </row>
    <row r="3862" spans="1:54" x14ac:dyDescent="0.2">
      <c r="A3862" s="5"/>
      <c r="Y3862" s="5"/>
      <c r="AJ3862"/>
      <c r="AV3862"/>
      <c r="BB3862" s="5"/>
    </row>
    <row r="3863" spans="1:54" x14ac:dyDescent="0.2">
      <c r="A3863" s="5"/>
      <c r="Y3863" s="5"/>
      <c r="AJ3863"/>
      <c r="AV3863"/>
      <c r="BB3863" s="5"/>
    </row>
    <row r="3864" spans="1:54" x14ac:dyDescent="0.2">
      <c r="A3864" s="5"/>
      <c r="Y3864" s="5"/>
      <c r="AJ3864"/>
      <c r="AV3864"/>
      <c r="BB3864" s="5"/>
    </row>
    <row r="3865" spans="1:54" x14ac:dyDescent="0.2">
      <c r="A3865" s="5"/>
      <c r="Y3865" s="5"/>
      <c r="AJ3865"/>
      <c r="AV3865"/>
      <c r="BB3865" s="5"/>
    </row>
    <row r="3866" spans="1:54" x14ac:dyDescent="0.2">
      <c r="A3866" s="5"/>
      <c r="Y3866" s="5"/>
      <c r="AJ3866"/>
      <c r="AV3866"/>
      <c r="BB3866" s="5"/>
    </row>
    <row r="3867" spans="1:54" x14ac:dyDescent="0.2">
      <c r="A3867" s="5"/>
      <c r="Y3867" s="5"/>
      <c r="AJ3867"/>
      <c r="AV3867"/>
      <c r="BB3867" s="5"/>
    </row>
    <row r="3868" spans="1:54" x14ac:dyDescent="0.2">
      <c r="A3868" s="5"/>
      <c r="Y3868" s="5"/>
      <c r="AJ3868"/>
      <c r="AV3868"/>
      <c r="BB3868" s="5"/>
    </row>
    <row r="3869" spans="1:54" x14ac:dyDescent="0.2">
      <c r="A3869" s="5"/>
      <c r="Y3869" s="5"/>
      <c r="AJ3869"/>
      <c r="AV3869"/>
      <c r="BB3869" s="5"/>
    </row>
    <row r="3870" spans="1:54" x14ac:dyDescent="0.2">
      <c r="A3870" s="5"/>
      <c r="Y3870" s="5"/>
      <c r="AJ3870"/>
      <c r="AV3870"/>
      <c r="BB3870" s="5"/>
    </row>
    <row r="3871" spans="1:54" x14ac:dyDescent="0.2">
      <c r="A3871" s="5"/>
      <c r="Y3871" s="5"/>
      <c r="AJ3871"/>
      <c r="AV3871"/>
      <c r="BB3871" s="5"/>
    </row>
    <row r="3872" spans="1:54" x14ac:dyDescent="0.2">
      <c r="A3872" s="5"/>
      <c r="Y3872" s="5"/>
      <c r="AJ3872"/>
      <c r="AV3872"/>
      <c r="BB3872" s="5"/>
    </row>
    <row r="3873" spans="1:54" x14ac:dyDescent="0.2">
      <c r="A3873" s="5"/>
      <c r="Y3873" s="5"/>
      <c r="AJ3873"/>
      <c r="AV3873"/>
      <c r="BB3873" s="5"/>
    </row>
    <row r="3874" spans="1:54" x14ac:dyDescent="0.2">
      <c r="A3874" s="5"/>
      <c r="Y3874" s="5"/>
      <c r="AJ3874"/>
      <c r="AV3874"/>
      <c r="BB3874" s="5"/>
    </row>
    <row r="3875" spans="1:54" x14ac:dyDescent="0.2">
      <c r="A3875" s="5"/>
      <c r="Y3875" s="5"/>
      <c r="AJ3875"/>
      <c r="AV3875"/>
      <c r="BB3875" s="5"/>
    </row>
    <row r="3876" spans="1:54" x14ac:dyDescent="0.2">
      <c r="A3876" s="5"/>
      <c r="Y3876" s="5"/>
      <c r="AJ3876"/>
      <c r="AV3876"/>
      <c r="BB3876" s="5"/>
    </row>
    <row r="3877" spans="1:54" x14ac:dyDescent="0.2">
      <c r="A3877" s="5"/>
      <c r="Y3877" s="5"/>
      <c r="AJ3877"/>
      <c r="AV3877"/>
      <c r="BB3877" s="5"/>
    </row>
    <row r="3878" spans="1:54" x14ac:dyDescent="0.2">
      <c r="A3878" s="5"/>
      <c r="Y3878" s="5"/>
      <c r="AJ3878"/>
      <c r="AV3878"/>
      <c r="BB3878" s="5"/>
    </row>
    <row r="3879" spans="1:54" x14ac:dyDescent="0.2">
      <c r="A3879" s="5"/>
      <c r="Y3879" s="5"/>
      <c r="AJ3879"/>
      <c r="AV3879"/>
      <c r="BB3879" s="5"/>
    </row>
    <row r="3880" spans="1:54" x14ac:dyDescent="0.2">
      <c r="A3880" s="5"/>
      <c r="Y3880" s="5"/>
      <c r="AJ3880"/>
      <c r="AV3880"/>
      <c r="BB3880" s="5"/>
    </row>
    <row r="3881" spans="1:54" x14ac:dyDescent="0.2">
      <c r="A3881" s="5"/>
      <c r="Y3881" s="5"/>
      <c r="AJ3881"/>
      <c r="AV3881"/>
      <c r="BB3881" s="5"/>
    </row>
    <row r="3882" spans="1:54" x14ac:dyDescent="0.2">
      <c r="A3882" s="5"/>
      <c r="Y3882" s="5"/>
      <c r="AJ3882"/>
      <c r="AV3882"/>
      <c r="BB3882" s="5"/>
    </row>
    <row r="3883" spans="1:54" x14ac:dyDescent="0.2">
      <c r="A3883" s="5"/>
      <c r="Y3883" s="5"/>
      <c r="AJ3883"/>
      <c r="AV3883"/>
      <c r="BB3883" s="5"/>
    </row>
    <row r="3884" spans="1:54" x14ac:dyDescent="0.2">
      <c r="A3884" s="5"/>
      <c r="Y3884" s="5"/>
      <c r="AJ3884"/>
      <c r="AV3884"/>
      <c r="BB3884" s="5"/>
    </row>
    <row r="3885" spans="1:54" x14ac:dyDescent="0.2">
      <c r="A3885" s="5"/>
      <c r="Y3885" s="5"/>
      <c r="AJ3885"/>
      <c r="AV3885"/>
      <c r="BB3885" s="5"/>
    </row>
    <row r="3886" spans="1:54" x14ac:dyDescent="0.2">
      <c r="A3886" s="5"/>
      <c r="Y3886" s="5"/>
      <c r="AJ3886"/>
      <c r="AV3886"/>
      <c r="BB3886" s="5"/>
    </row>
    <row r="3887" spans="1:54" x14ac:dyDescent="0.2">
      <c r="A3887" s="5"/>
      <c r="Y3887" s="5"/>
      <c r="AJ3887"/>
      <c r="AV3887"/>
      <c r="BB3887" s="5"/>
    </row>
    <row r="3888" spans="1:54" x14ac:dyDescent="0.2">
      <c r="A3888" s="5"/>
      <c r="Y3888" s="5"/>
      <c r="AJ3888"/>
      <c r="AV3888"/>
      <c r="BB3888" s="5"/>
    </row>
    <row r="3889" spans="1:54" x14ac:dyDescent="0.2">
      <c r="A3889" s="5"/>
      <c r="Y3889" s="5"/>
      <c r="AJ3889"/>
      <c r="AV3889"/>
      <c r="BB3889" s="5"/>
    </row>
    <row r="3890" spans="1:54" x14ac:dyDescent="0.2">
      <c r="A3890" s="5"/>
      <c r="Y3890" s="5"/>
      <c r="AJ3890"/>
      <c r="AV3890"/>
      <c r="BB3890" s="5"/>
    </row>
    <row r="3891" spans="1:54" x14ac:dyDescent="0.2">
      <c r="A3891" s="5"/>
      <c r="Y3891" s="5"/>
      <c r="AJ3891"/>
      <c r="AV3891"/>
      <c r="BB3891" s="5"/>
    </row>
    <row r="3892" spans="1:54" x14ac:dyDescent="0.2">
      <c r="A3892" s="5"/>
      <c r="Y3892" s="5"/>
      <c r="AJ3892"/>
      <c r="AV3892"/>
      <c r="BB3892" s="5"/>
    </row>
    <row r="3893" spans="1:54" x14ac:dyDescent="0.2">
      <c r="A3893" s="5"/>
      <c r="Y3893" s="5"/>
      <c r="AJ3893"/>
      <c r="AV3893"/>
      <c r="BB3893" s="5"/>
    </row>
    <row r="3894" spans="1:54" x14ac:dyDescent="0.2">
      <c r="A3894" s="5"/>
      <c r="Y3894" s="5"/>
      <c r="AJ3894"/>
      <c r="AV3894"/>
      <c r="BB3894" s="5"/>
    </row>
    <row r="3895" spans="1:54" x14ac:dyDescent="0.2">
      <c r="A3895" s="5"/>
      <c r="Y3895" s="5"/>
      <c r="AJ3895"/>
      <c r="AV3895"/>
      <c r="BB3895" s="5"/>
    </row>
    <row r="3896" spans="1:54" x14ac:dyDescent="0.2">
      <c r="A3896" s="5"/>
      <c r="Y3896" s="5"/>
      <c r="AJ3896"/>
      <c r="AV3896"/>
      <c r="BB3896" s="5"/>
    </row>
    <row r="3897" spans="1:54" x14ac:dyDescent="0.2">
      <c r="A3897" s="5"/>
      <c r="Y3897" s="5"/>
      <c r="AJ3897"/>
      <c r="AV3897"/>
      <c r="BB3897" s="5"/>
    </row>
    <row r="3898" spans="1:54" x14ac:dyDescent="0.2">
      <c r="A3898" s="5"/>
      <c r="Y3898" s="5"/>
      <c r="AJ3898"/>
      <c r="AV3898"/>
      <c r="BB3898" s="5"/>
    </row>
    <row r="3899" spans="1:54" x14ac:dyDescent="0.2">
      <c r="A3899" s="5"/>
      <c r="Y3899" s="5"/>
      <c r="AJ3899"/>
      <c r="AV3899"/>
      <c r="BB3899" s="5"/>
    </row>
    <row r="3900" spans="1:54" x14ac:dyDescent="0.2">
      <c r="A3900" s="5"/>
      <c r="Y3900" s="5"/>
      <c r="AJ3900"/>
      <c r="AV3900"/>
      <c r="BB3900" s="5"/>
    </row>
    <row r="3901" spans="1:54" x14ac:dyDescent="0.2">
      <c r="A3901" s="5"/>
      <c r="Y3901" s="5"/>
      <c r="AJ3901"/>
      <c r="AV3901"/>
      <c r="BB3901" s="5"/>
    </row>
    <row r="3902" spans="1:54" x14ac:dyDescent="0.2">
      <c r="A3902" s="5"/>
      <c r="Y3902" s="5"/>
      <c r="AJ3902"/>
      <c r="AV3902"/>
      <c r="BB3902" s="5"/>
    </row>
    <row r="3903" spans="1:54" x14ac:dyDescent="0.2">
      <c r="A3903" s="5"/>
      <c r="Y3903" s="5"/>
      <c r="AJ3903"/>
      <c r="AV3903"/>
      <c r="BB3903" s="5"/>
    </row>
    <row r="3904" spans="1:54" x14ac:dyDescent="0.2">
      <c r="A3904" s="5"/>
      <c r="Y3904" s="5"/>
      <c r="AJ3904"/>
      <c r="AV3904"/>
      <c r="BB3904" s="5"/>
    </row>
    <row r="3905" spans="1:54" x14ac:dyDescent="0.2">
      <c r="A3905" s="5"/>
      <c r="Y3905" s="5"/>
      <c r="AJ3905"/>
      <c r="AV3905"/>
      <c r="BB3905" s="5"/>
    </row>
    <row r="3906" spans="1:54" x14ac:dyDescent="0.2">
      <c r="A3906" s="5"/>
      <c r="Y3906" s="5"/>
      <c r="AJ3906"/>
      <c r="AV3906"/>
      <c r="BB3906" s="5"/>
    </row>
    <row r="3907" spans="1:54" x14ac:dyDescent="0.2">
      <c r="A3907" s="5"/>
      <c r="Y3907" s="5"/>
      <c r="AJ3907"/>
      <c r="AV3907"/>
      <c r="BB3907" s="5"/>
    </row>
    <row r="3908" spans="1:54" x14ac:dyDescent="0.2">
      <c r="A3908" s="5"/>
      <c r="Y3908" s="5"/>
      <c r="AJ3908"/>
      <c r="AV3908"/>
      <c r="BB3908" s="5"/>
    </row>
    <row r="3909" spans="1:54" x14ac:dyDescent="0.2">
      <c r="A3909" s="5"/>
      <c r="Y3909" s="5"/>
      <c r="AJ3909"/>
      <c r="AV3909"/>
      <c r="BB3909" s="5"/>
    </row>
    <row r="3910" spans="1:54" x14ac:dyDescent="0.2">
      <c r="A3910" s="5"/>
      <c r="Y3910" s="5"/>
      <c r="AJ3910"/>
      <c r="AV3910"/>
      <c r="BB3910" s="5"/>
    </row>
    <row r="3911" spans="1:54" x14ac:dyDescent="0.2">
      <c r="A3911" s="5"/>
      <c r="Y3911" s="5"/>
      <c r="AJ3911"/>
      <c r="AV3911"/>
      <c r="BB3911" s="5"/>
    </row>
    <row r="3912" spans="1:54" x14ac:dyDescent="0.2">
      <c r="A3912" s="5"/>
      <c r="Y3912" s="5"/>
      <c r="AJ3912"/>
      <c r="AV3912"/>
      <c r="BB3912" s="5"/>
    </row>
    <row r="3913" spans="1:54" x14ac:dyDescent="0.2">
      <c r="A3913" s="5"/>
      <c r="Y3913" s="5"/>
      <c r="AJ3913"/>
      <c r="AV3913"/>
      <c r="BB3913" s="5"/>
    </row>
    <row r="3914" spans="1:54" x14ac:dyDescent="0.2">
      <c r="A3914" s="5"/>
      <c r="Y3914" s="5"/>
      <c r="AJ3914"/>
      <c r="AV3914"/>
      <c r="BB3914" s="5"/>
    </row>
    <row r="3915" spans="1:54" x14ac:dyDescent="0.2">
      <c r="A3915" s="5"/>
      <c r="Y3915" s="5"/>
      <c r="AJ3915"/>
      <c r="AV3915"/>
      <c r="BB3915" s="5"/>
    </row>
    <row r="3916" spans="1:54" x14ac:dyDescent="0.2">
      <c r="A3916" s="5"/>
      <c r="Y3916" s="5"/>
      <c r="AJ3916"/>
      <c r="AV3916"/>
      <c r="BB3916" s="5"/>
    </row>
    <row r="3917" spans="1:54" x14ac:dyDescent="0.2">
      <c r="A3917" s="5"/>
      <c r="Y3917" s="5"/>
      <c r="AJ3917"/>
      <c r="AV3917"/>
      <c r="BB3917" s="5"/>
    </row>
    <row r="3918" spans="1:54" x14ac:dyDescent="0.2">
      <c r="A3918" s="5"/>
      <c r="Y3918" s="5"/>
      <c r="AJ3918"/>
      <c r="AV3918"/>
      <c r="BB3918" s="5"/>
    </row>
    <row r="3919" spans="1:54" x14ac:dyDescent="0.2">
      <c r="A3919" s="5"/>
      <c r="Y3919" s="5"/>
      <c r="AJ3919"/>
      <c r="AV3919"/>
      <c r="BB3919" s="5"/>
    </row>
    <row r="3920" spans="1:54" x14ac:dyDescent="0.2">
      <c r="A3920" s="5"/>
      <c r="Y3920" s="5"/>
      <c r="AJ3920"/>
      <c r="AV3920"/>
      <c r="BB3920" s="5"/>
    </row>
    <row r="3921" spans="1:54" x14ac:dyDescent="0.2">
      <c r="A3921" s="5"/>
      <c r="Y3921" s="5"/>
      <c r="AJ3921"/>
      <c r="AV3921"/>
      <c r="BB3921" s="5"/>
    </row>
    <row r="3922" spans="1:54" x14ac:dyDescent="0.2">
      <c r="A3922" s="5"/>
      <c r="Y3922" s="5"/>
      <c r="AJ3922"/>
      <c r="AV3922"/>
      <c r="BB3922" s="5"/>
    </row>
    <row r="3923" spans="1:54" x14ac:dyDescent="0.2">
      <c r="A3923" s="5"/>
      <c r="Y3923" s="5"/>
      <c r="AJ3923"/>
      <c r="AV3923"/>
      <c r="BB3923" s="5"/>
    </row>
    <row r="3924" spans="1:54" x14ac:dyDescent="0.2">
      <c r="A3924" s="5"/>
      <c r="Y3924" s="5"/>
      <c r="AJ3924"/>
      <c r="AV3924"/>
      <c r="BB3924" s="5"/>
    </row>
    <row r="3925" spans="1:54" x14ac:dyDescent="0.2">
      <c r="A3925" s="5"/>
      <c r="Y3925" s="5"/>
      <c r="AJ3925"/>
      <c r="AV3925"/>
      <c r="BB3925" s="5"/>
    </row>
    <row r="3926" spans="1:54" x14ac:dyDescent="0.2">
      <c r="A3926" s="5"/>
      <c r="Y3926" s="5"/>
      <c r="AJ3926"/>
      <c r="AV3926"/>
      <c r="BB3926" s="5"/>
    </row>
    <row r="3927" spans="1:54" x14ac:dyDescent="0.2">
      <c r="A3927" s="5"/>
      <c r="Y3927" s="5"/>
      <c r="AJ3927"/>
      <c r="AV3927"/>
      <c r="BB3927" s="5"/>
    </row>
    <row r="3928" spans="1:54" x14ac:dyDescent="0.2">
      <c r="A3928" s="5"/>
      <c r="Y3928" s="5"/>
      <c r="AJ3928"/>
      <c r="AV3928"/>
      <c r="BB3928" s="5"/>
    </row>
    <row r="3929" spans="1:54" x14ac:dyDescent="0.2">
      <c r="A3929" s="5"/>
      <c r="Y3929" s="5"/>
      <c r="AJ3929"/>
      <c r="AV3929"/>
      <c r="BB3929" s="5"/>
    </row>
    <row r="3930" spans="1:54" x14ac:dyDescent="0.2">
      <c r="A3930" s="5"/>
      <c r="Y3930" s="5"/>
      <c r="AJ3930"/>
      <c r="AV3930"/>
      <c r="BB3930" s="5"/>
    </row>
    <row r="3931" spans="1:54" x14ac:dyDescent="0.2">
      <c r="A3931" s="5"/>
      <c r="Y3931" s="5"/>
      <c r="AJ3931"/>
      <c r="AV3931"/>
      <c r="BB3931" s="5"/>
    </row>
    <row r="3932" spans="1:54" x14ac:dyDescent="0.2">
      <c r="A3932" s="5"/>
      <c r="Y3932" s="5"/>
      <c r="AJ3932"/>
      <c r="AV3932"/>
      <c r="BB3932" s="5"/>
    </row>
    <row r="3933" spans="1:54" x14ac:dyDescent="0.2">
      <c r="A3933" s="5"/>
      <c r="Y3933" s="5"/>
      <c r="AJ3933"/>
      <c r="AV3933"/>
      <c r="BB3933" s="5"/>
    </row>
    <row r="3934" spans="1:54" x14ac:dyDescent="0.2">
      <c r="A3934" s="5"/>
      <c r="Y3934" s="5"/>
      <c r="AJ3934"/>
      <c r="AV3934"/>
      <c r="BB3934" s="5"/>
    </row>
    <row r="3935" spans="1:54" x14ac:dyDescent="0.2">
      <c r="A3935" s="5"/>
      <c r="Y3935" s="5"/>
      <c r="AJ3935"/>
      <c r="AV3935"/>
      <c r="BB3935" s="5"/>
    </row>
    <row r="3936" spans="1:54" x14ac:dyDescent="0.2">
      <c r="A3936" s="5"/>
      <c r="Y3936" s="5"/>
      <c r="AJ3936"/>
      <c r="AV3936"/>
      <c r="BB3936" s="5"/>
    </row>
    <row r="3937" spans="1:54" x14ac:dyDescent="0.2">
      <c r="A3937" s="5"/>
      <c r="Y3937" s="5"/>
      <c r="AJ3937"/>
      <c r="AV3937"/>
      <c r="BB3937" s="5"/>
    </row>
    <row r="3938" spans="1:54" x14ac:dyDescent="0.2">
      <c r="A3938" s="5"/>
      <c r="Y3938" s="5"/>
      <c r="AJ3938"/>
      <c r="AV3938"/>
      <c r="BB3938" s="5"/>
    </row>
    <row r="3939" spans="1:54" x14ac:dyDescent="0.2">
      <c r="A3939" s="5"/>
      <c r="Y3939" s="5"/>
      <c r="AJ3939"/>
      <c r="AV3939"/>
      <c r="BB3939" s="5"/>
    </row>
    <row r="3940" spans="1:54" x14ac:dyDescent="0.2">
      <c r="A3940" s="5"/>
      <c r="Y3940" s="5"/>
      <c r="AJ3940"/>
      <c r="AV3940"/>
      <c r="BB3940" s="5"/>
    </row>
    <row r="3941" spans="1:54" x14ac:dyDescent="0.2">
      <c r="A3941" s="5"/>
      <c r="Y3941" s="5"/>
      <c r="AJ3941"/>
      <c r="AV3941"/>
      <c r="BB3941" s="5"/>
    </row>
    <row r="3942" spans="1:54" x14ac:dyDescent="0.2">
      <c r="A3942" s="5"/>
      <c r="Y3942" s="5"/>
      <c r="AJ3942"/>
      <c r="AV3942"/>
      <c r="BB3942" s="5"/>
    </row>
    <row r="3943" spans="1:54" x14ac:dyDescent="0.2">
      <c r="A3943" s="5"/>
      <c r="Y3943" s="5"/>
      <c r="AJ3943"/>
      <c r="AV3943"/>
      <c r="BB3943" s="5"/>
    </row>
    <row r="3944" spans="1:54" x14ac:dyDescent="0.2">
      <c r="A3944" s="5"/>
      <c r="Y3944" s="5"/>
      <c r="AJ3944"/>
      <c r="AV3944"/>
      <c r="BB3944" s="5"/>
    </row>
    <row r="3945" spans="1:54" x14ac:dyDescent="0.2">
      <c r="A3945" s="5"/>
      <c r="Y3945" s="5"/>
      <c r="AJ3945"/>
      <c r="AV3945"/>
      <c r="BB3945" s="5"/>
    </row>
    <row r="3946" spans="1:54" x14ac:dyDescent="0.2">
      <c r="A3946" s="5"/>
      <c r="Y3946" s="5"/>
      <c r="AJ3946"/>
      <c r="AV3946"/>
      <c r="BB3946" s="5"/>
    </row>
    <row r="3947" spans="1:54" x14ac:dyDescent="0.2">
      <c r="A3947" s="5"/>
      <c r="Y3947" s="5"/>
      <c r="AJ3947"/>
      <c r="AV3947"/>
      <c r="BB3947" s="5"/>
    </row>
    <row r="3948" spans="1:54" x14ac:dyDescent="0.2">
      <c r="A3948" s="5"/>
      <c r="Y3948" s="5"/>
      <c r="AJ3948"/>
      <c r="AV3948"/>
      <c r="BB3948" s="5"/>
    </row>
    <row r="3949" spans="1:54" x14ac:dyDescent="0.2">
      <c r="A3949" s="5"/>
      <c r="Y3949" s="5"/>
      <c r="AJ3949"/>
      <c r="AV3949"/>
      <c r="BB3949" s="5"/>
    </row>
    <row r="3950" spans="1:54" x14ac:dyDescent="0.2">
      <c r="A3950" s="5"/>
      <c r="Y3950" s="5"/>
      <c r="AJ3950"/>
      <c r="AV3950"/>
      <c r="BB3950" s="5"/>
    </row>
    <row r="3951" spans="1:54" x14ac:dyDescent="0.2">
      <c r="A3951" s="5"/>
      <c r="Y3951" s="5"/>
      <c r="AJ3951"/>
      <c r="AV3951"/>
      <c r="BB3951" s="5"/>
    </row>
    <row r="3952" spans="1:54" x14ac:dyDescent="0.2">
      <c r="A3952" s="5"/>
      <c r="Y3952" s="5"/>
      <c r="AJ3952"/>
      <c r="AV3952"/>
      <c r="BB3952" s="5"/>
    </row>
    <row r="3953" spans="1:54" x14ac:dyDescent="0.2">
      <c r="A3953" s="5"/>
      <c r="Y3953" s="5"/>
      <c r="AJ3953"/>
      <c r="AV3953"/>
      <c r="BB3953" s="5"/>
    </row>
    <row r="3954" spans="1:54" x14ac:dyDescent="0.2">
      <c r="A3954" s="5"/>
      <c r="Y3954" s="5"/>
      <c r="AJ3954"/>
      <c r="AV3954"/>
      <c r="BB3954" s="5"/>
    </row>
    <row r="3955" spans="1:54" x14ac:dyDescent="0.2">
      <c r="A3955" s="5"/>
      <c r="Y3955" s="5"/>
      <c r="AJ3955"/>
      <c r="AV3955"/>
      <c r="BB3955" s="5"/>
    </row>
    <row r="3956" spans="1:54" x14ac:dyDescent="0.2">
      <c r="A3956" s="5"/>
      <c r="Y3956" s="5"/>
      <c r="AJ3956"/>
      <c r="AV3956"/>
      <c r="BB3956" s="5"/>
    </row>
    <row r="3957" spans="1:54" x14ac:dyDescent="0.2">
      <c r="A3957" s="5"/>
      <c r="Y3957" s="5"/>
      <c r="AJ3957"/>
      <c r="AV3957"/>
      <c r="BB3957" s="5"/>
    </row>
    <row r="3958" spans="1:54" x14ac:dyDescent="0.2">
      <c r="A3958" s="5"/>
      <c r="Y3958" s="5"/>
      <c r="AJ3958"/>
      <c r="AV3958"/>
      <c r="BB3958" s="5"/>
    </row>
    <row r="3959" spans="1:54" x14ac:dyDescent="0.2">
      <c r="A3959" s="5"/>
      <c r="Y3959" s="5"/>
      <c r="AJ3959"/>
      <c r="AV3959"/>
      <c r="BB3959" s="5"/>
    </row>
    <row r="3960" spans="1:54" x14ac:dyDescent="0.2">
      <c r="A3960" s="5"/>
      <c r="Y3960" s="5"/>
      <c r="AJ3960"/>
      <c r="AV3960"/>
      <c r="BB3960" s="5"/>
    </row>
    <row r="3961" spans="1:54" x14ac:dyDescent="0.2">
      <c r="A3961" s="5"/>
      <c r="Y3961" s="5"/>
      <c r="AJ3961"/>
      <c r="AV3961"/>
      <c r="BB3961" s="5"/>
    </row>
    <row r="3962" spans="1:54" x14ac:dyDescent="0.2">
      <c r="A3962" s="5"/>
      <c r="Y3962" s="5"/>
      <c r="AJ3962"/>
      <c r="AV3962"/>
      <c r="BB3962" s="5"/>
    </row>
    <row r="3963" spans="1:54" x14ac:dyDescent="0.2">
      <c r="A3963" s="5"/>
      <c r="Y3963" s="5"/>
      <c r="AJ3963"/>
      <c r="AV3963"/>
      <c r="BB3963" s="5"/>
    </row>
    <row r="3964" spans="1:54" x14ac:dyDescent="0.2">
      <c r="A3964" s="5"/>
      <c r="Y3964" s="5"/>
      <c r="AJ3964"/>
      <c r="AV3964"/>
      <c r="BB3964" s="5"/>
    </row>
    <row r="3965" spans="1:54" x14ac:dyDescent="0.2">
      <c r="A3965" s="5"/>
      <c r="Y3965" s="5"/>
      <c r="AJ3965"/>
      <c r="AV3965"/>
      <c r="BB3965" s="5"/>
    </row>
    <row r="3966" spans="1:54" x14ac:dyDescent="0.2">
      <c r="A3966" s="5"/>
      <c r="Y3966" s="5"/>
      <c r="AJ3966"/>
      <c r="AV3966"/>
      <c r="BB3966" s="5"/>
    </row>
    <row r="3967" spans="1:54" x14ac:dyDescent="0.2">
      <c r="A3967" s="5"/>
      <c r="Y3967" s="5"/>
      <c r="AJ3967"/>
      <c r="AV3967"/>
      <c r="BB3967" s="5"/>
    </row>
    <row r="3968" spans="1:54" x14ac:dyDescent="0.2">
      <c r="A3968" s="5"/>
      <c r="Y3968" s="5"/>
      <c r="AJ3968"/>
      <c r="AV3968"/>
      <c r="BB3968" s="5"/>
    </row>
    <row r="3969" spans="1:54" x14ac:dyDescent="0.2">
      <c r="A3969" s="5"/>
      <c r="Y3969" s="5"/>
      <c r="AJ3969"/>
      <c r="AV3969"/>
      <c r="BB3969" s="5"/>
    </row>
    <row r="3970" spans="1:54" x14ac:dyDescent="0.2">
      <c r="A3970" s="5"/>
      <c r="Y3970" s="5"/>
      <c r="AJ3970"/>
      <c r="AV3970"/>
      <c r="BB3970" s="5"/>
    </row>
    <row r="3971" spans="1:54" x14ac:dyDescent="0.2">
      <c r="A3971" s="5"/>
      <c r="Y3971" s="5"/>
      <c r="AJ3971"/>
      <c r="AV3971"/>
      <c r="BB3971" s="5"/>
    </row>
    <row r="3972" spans="1:54" x14ac:dyDescent="0.2">
      <c r="A3972" s="5"/>
      <c r="Y3972" s="5"/>
      <c r="AJ3972"/>
      <c r="AV3972"/>
      <c r="BB3972" s="5"/>
    </row>
    <row r="3973" spans="1:54" x14ac:dyDescent="0.2">
      <c r="A3973" s="5"/>
      <c r="Y3973" s="5"/>
      <c r="AJ3973"/>
      <c r="AV3973"/>
      <c r="BB3973" s="5"/>
    </row>
    <row r="3974" spans="1:54" x14ac:dyDescent="0.2">
      <c r="A3974" s="5"/>
      <c r="Y3974" s="5"/>
      <c r="AJ3974"/>
      <c r="AV3974"/>
      <c r="BB3974" s="5"/>
    </row>
    <row r="3975" spans="1:54" x14ac:dyDescent="0.2">
      <c r="A3975" s="5"/>
      <c r="Y3975" s="5"/>
      <c r="AJ3975"/>
      <c r="AV3975"/>
      <c r="BB3975" s="5"/>
    </row>
    <row r="3976" spans="1:54" x14ac:dyDescent="0.2">
      <c r="A3976" s="5"/>
      <c r="Y3976" s="5"/>
      <c r="AJ3976"/>
      <c r="AV3976"/>
      <c r="BB3976" s="5"/>
    </row>
    <row r="3977" spans="1:54" x14ac:dyDescent="0.2">
      <c r="A3977" s="5"/>
      <c r="Y3977" s="5"/>
      <c r="AJ3977"/>
      <c r="AV3977"/>
      <c r="BB3977" s="5"/>
    </row>
    <row r="3978" spans="1:54" x14ac:dyDescent="0.2">
      <c r="A3978" s="5"/>
      <c r="Y3978" s="5"/>
      <c r="AJ3978"/>
      <c r="AV3978"/>
      <c r="BB3978" s="5"/>
    </row>
    <row r="3979" spans="1:54" x14ac:dyDescent="0.2">
      <c r="A3979" s="5"/>
      <c r="Y3979" s="5"/>
      <c r="AJ3979"/>
      <c r="AV3979"/>
      <c r="BB3979" s="5"/>
    </row>
    <row r="3980" spans="1:54" x14ac:dyDescent="0.2">
      <c r="A3980" s="5"/>
      <c r="Y3980" s="5"/>
      <c r="AJ3980"/>
      <c r="AV3980"/>
      <c r="BB3980" s="5"/>
    </row>
    <row r="3981" spans="1:54" x14ac:dyDescent="0.2">
      <c r="A3981" s="5"/>
      <c r="Y3981" s="5"/>
      <c r="AJ3981"/>
      <c r="AV3981"/>
      <c r="BB3981" s="5"/>
    </row>
    <row r="3982" spans="1:54" x14ac:dyDescent="0.2">
      <c r="A3982" s="5"/>
      <c r="Y3982" s="5"/>
      <c r="AJ3982"/>
      <c r="AV3982"/>
      <c r="BB3982" s="5"/>
    </row>
    <row r="3983" spans="1:54" x14ac:dyDescent="0.2">
      <c r="A3983" s="5"/>
      <c r="Y3983" s="5"/>
      <c r="AJ3983"/>
      <c r="AV3983"/>
      <c r="BB3983" s="5"/>
    </row>
    <row r="3984" spans="1:54" x14ac:dyDescent="0.2">
      <c r="A3984" s="5"/>
      <c r="Y3984" s="5"/>
      <c r="AJ3984"/>
      <c r="AV3984"/>
      <c r="BB3984" s="5"/>
    </row>
    <row r="3985" spans="1:54" x14ac:dyDescent="0.2">
      <c r="A3985" s="5"/>
      <c r="Y3985" s="5"/>
      <c r="AJ3985"/>
      <c r="AV3985"/>
      <c r="BB3985" s="5"/>
    </row>
    <row r="3986" spans="1:54" x14ac:dyDescent="0.2">
      <c r="A3986" s="5"/>
      <c r="Y3986" s="5"/>
      <c r="AJ3986"/>
      <c r="AV3986"/>
      <c r="BB3986" s="5"/>
    </row>
    <row r="3987" spans="1:54" x14ac:dyDescent="0.2">
      <c r="A3987" s="5"/>
      <c r="Y3987" s="5"/>
      <c r="AJ3987"/>
      <c r="AV3987"/>
      <c r="BB3987" s="5"/>
    </row>
    <row r="3988" spans="1:54" x14ac:dyDescent="0.2">
      <c r="A3988" s="5"/>
      <c r="Y3988" s="5"/>
      <c r="AJ3988"/>
      <c r="AV3988"/>
      <c r="BB3988" s="5"/>
    </row>
    <row r="3989" spans="1:54" x14ac:dyDescent="0.2">
      <c r="A3989" s="5"/>
      <c r="Y3989" s="5"/>
      <c r="AJ3989"/>
      <c r="AV3989"/>
      <c r="BB3989" s="5"/>
    </row>
    <row r="3990" spans="1:54" x14ac:dyDescent="0.2">
      <c r="A3990" s="5"/>
      <c r="Y3990" s="5"/>
      <c r="AJ3990"/>
      <c r="AV3990"/>
      <c r="BB3990" s="5"/>
    </row>
    <row r="3991" spans="1:54" x14ac:dyDescent="0.2">
      <c r="A3991" s="5"/>
      <c r="Y3991" s="5"/>
      <c r="AJ3991"/>
      <c r="AV3991"/>
      <c r="BB3991" s="5"/>
    </row>
    <row r="3992" spans="1:54" x14ac:dyDescent="0.2">
      <c r="A3992" s="5"/>
      <c r="Y3992" s="5"/>
      <c r="AJ3992"/>
      <c r="AV3992"/>
      <c r="BB3992" s="5"/>
    </row>
    <row r="3993" spans="1:54" x14ac:dyDescent="0.2">
      <c r="A3993" s="5"/>
      <c r="Y3993" s="5"/>
      <c r="AJ3993"/>
      <c r="AV3993"/>
      <c r="BB3993" s="5"/>
    </row>
    <row r="3994" spans="1:54" x14ac:dyDescent="0.2">
      <c r="A3994" s="5"/>
      <c r="Y3994" s="5"/>
      <c r="AJ3994"/>
      <c r="AV3994"/>
      <c r="BB3994" s="5"/>
    </row>
    <row r="3995" spans="1:54" x14ac:dyDescent="0.2">
      <c r="A3995" s="5"/>
      <c r="Y3995" s="5"/>
      <c r="AJ3995"/>
      <c r="AV3995"/>
      <c r="BB3995" s="5"/>
    </row>
    <row r="3996" spans="1:54" x14ac:dyDescent="0.2">
      <c r="A3996" s="5"/>
      <c r="Y3996" s="5"/>
      <c r="AJ3996"/>
      <c r="AV3996"/>
      <c r="BB3996" s="5"/>
    </row>
    <row r="3997" spans="1:54" x14ac:dyDescent="0.2">
      <c r="A3997" s="5"/>
      <c r="Y3997" s="5"/>
      <c r="AJ3997"/>
      <c r="AV3997"/>
      <c r="BB3997" s="5"/>
    </row>
    <row r="3998" spans="1:54" x14ac:dyDescent="0.2">
      <c r="A3998" s="5"/>
      <c r="Y3998" s="5"/>
      <c r="AJ3998"/>
      <c r="AV3998"/>
      <c r="BB3998" s="5"/>
    </row>
    <row r="3999" spans="1:54" x14ac:dyDescent="0.2">
      <c r="A3999" s="5"/>
      <c r="Y3999" s="5"/>
      <c r="AJ3999"/>
      <c r="AV3999"/>
      <c r="BB3999" s="5"/>
    </row>
    <row r="4000" spans="1:54" x14ac:dyDescent="0.2">
      <c r="A4000" s="5"/>
      <c r="Y4000" s="5"/>
      <c r="AJ4000"/>
      <c r="AV4000"/>
      <c r="BB4000" s="5"/>
    </row>
    <row r="4001" spans="1:54" x14ac:dyDescent="0.2">
      <c r="A4001" s="5"/>
      <c r="Y4001" s="5"/>
      <c r="AJ4001"/>
      <c r="AV4001"/>
      <c r="BB4001" s="5"/>
    </row>
    <row r="4002" spans="1:54" x14ac:dyDescent="0.2">
      <c r="A4002" s="5"/>
      <c r="Y4002" s="5"/>
      <c r="AJ4002"/>
      <c r="AV4002"/>
      <c r="BB4002" s="5"/>
    </row>
    <row r="4003" spans="1:54" x14ac:dyDescent="0.2">
      <c r="A4003" s="5"/>
      <c r="Y4003" s="5"/>
      <c r="AJ4003"/>
      <c r="AV4003"/>
      <c r="BB4003" s="5"/>
    </row>
    <row r="4004" spans="1:54" x14ac:dyDescent="0.2">
      <c r="A4004" s="5"/>
      <c r="Y4004" s="5"/>
      <c r="AJ4004"/>
      <c r="AV4004"/>
      <c r="BB4004" s="5"/>
    </row>
    <row r="4005" spans="1:54" x14ac:dyDescent="0.2">
      <c r="A4005" s="5"/>
      <c r="Y4005" s="5"/>
      <c r="AJ4005"/>
      <c r="AV4005"/>
      <c r="BB4005" s="5"/>
    </row>
    <row r="4006" spans="1:54" x14ac:dyDescent="0.2">
      <c r="A4006" s="5"/>
      <c r="Y4006" s="5"/>
      <c r="AJ4006"/>
      <c r="AV4006"/>
      <c r="BB4006" s="5"/>
    </row>
    <row r="4007" spans="1:54" x14ac:dyDescent="0.2">
      <c r="A4007" s="5"/>
      <c r="Y4007" s="5"/>
      <c r="AJ4007"/>
      <c r="AV4007"/>
      <c r="BB4007" s="5"/>
    </row>
    <row r="4008" spans="1:54" x14ac:dyDescent="0.2">
      <c r="A4008" s="5"/>
      <c r="Y4008" s="5"/>
      <c r="AJ4008"/>
      <c r="AV4008"/>
      <c r="BB4008" s="5"/>
    </row>
    <row r="4009" spans="1:54" x14ac:dyDescent="0.2">
      <c r="A4009" s="5"/>
      <c r="Y4009" s="5"/>
      <c r="AJ4009"/>
      <c r="AV4009"/>
      <c r="BB4009" s="5"/>
    </row>
    <row r="4010" spans="1:54" x14ac:dyDescent="0.2">
      <c r="A4010" s="5"/>
      <c r="Y4010" s="5"/>
      <c r="AJ4010"/>
      <c r="AV4010"/>
      <c r="BB4010" s="5"/>
    </row>
    <row r="4011" spans="1:54" x14ac:dyDescent="0.2">
      <c r="A4011" s="5"/>
      <c r="Y4011" s="5"/>
      <c r="AJ4011"/>
      <c r="AV4011"/>
      <c r="BB4011" s="5"/>
    </row>
    <row r="4012" spans="1:54" x14ac:dyDescent="0.2">
      <c r="A4012" s="5"/>
      <c r="Y4012" s="5"/>
      <c r="AJ4012"/>
      <c r="AV4012"/>
      <c r="BB4012" s="5"/>
    </row>
    <row r="4013" spans="1:54" x14ac:dyDescent="0.2">
      <c r="A4013" s="5"/>
      <c r="Y4013" s="5"/>
      <c r="AJ4013"/>
      <c r="AV4013"/>
      <c r="BB4013" s="5"/>
    </row>
    <row r="4014" spans="1:54" x14ac:dyDescent="0.2">
      <c r="A4014" s="5"/>
      <c r="Y4014" s="5"/>
      <c r="AJ4014"/>
      <c r="AV4014"/>
      <c r="BB4014" s="5"/>
    </row>
    <row r="4015" spans="1:54" x14ac:dyDescent="0.2">
      <c r="A4015" s="5"/>
      <c r="Y4015" s="5"/>
      <c r="AJ4015"/>
      <c r="AV4015"/>
      <c r="BB4015" s="5"/>
    </row>
    <row r="4016" spans="1:54" x14ac:dyDescent="0.2">
      <c r="A4016" s="5"/>
      <c r="Y4016" s="5"/>
      <c r="AJ4016"/>
      <c r="AV4016"/>
      <c r="BB4016" s="5"/>
    </row>
    <row r="4017" spans="1:54" x14ac:dyDescent="0.2">
      <c r="A4017" s="5"/>
      <c r="Y4017" s="5"/>
      <c r="AJ4017"/>
      <c r="AV4017"/>
      <c r="BB4017" s="5"/>
    </row>
    <row r="4018" spans="1:54" x14ac:dyDescent="0.2">
      <c r="A4018" s="5"/>
      <c r="Y4018" s="5"/>
      <c r="AJ4018"/>
      <c r="AV4018"/>
      <c r="BB4018" s="5"/>
    </row>
    <row r="4019" spans="1:54" x14ac:dyDescent="0.2">
      <c r="A4019" s="5"/>
      <c r="Y4019" s="5"/>
      <c r="AJ4019"/>
      <c r="AV4019"/>
      <c r="BB4019" s="5"/>
    </row>
    <row r="4020" spans="1:54" x14ac:dyDescent="0.2">
      <c r="A4020" s="5"/>
      <c r="Y4020" s="5"/>
      <c r="AJ4020"/>
      <c r="AV4020"/>
      <c r="BB4020" s="5"/>
    </row>
    <row r="4021" spans="1:54" x14ac:dyDescent="0.2">
      <c r="A4021" s="5"/>
      <c r="Y4021" s="5"/>
      <c r="AJ4021"/>
      <c r="AV4021"/>
      <c r="BB4021" s="5"/>
    </row>
    <row r="4022" spans="1:54" x14ac:dyDescent="0.2">
      <c r="A4022" s="5"/>
      <c r="Y4022" s="5"/>
      <c r="AJ4022"/>
      <c r="AV4022"/>
      <c r="BB4022" s="5"/>
    </row>
    <row r="4023" spans="1:54" x14ac:dyDescent="0.2">
      <c r="A4023" s="5"/>
      <c r="Y4023" s="5"/>
      <c r="AJ4023"/>
      <c r="AV4023"/>
      <c r="BB4023" s="5"/>
    </row>
    <row r="4024" spans="1:54" x14ac:dyDescent="0.2">
      <c r="A4024" s="5"/>
      <c r="Y4024" s="5"/>
      <c r="AJ4024"/>
      <c r="AV4024"/>
      <c r="BB4024" s="5"/>
    </row>
    <row r="4025" spans="1:54" x14ac:dyDescent="0.2">
      <c r="A4025" s="5"/>
      <c r="Y4025" s="5"/>
      <c r="AJ4025"/>
      <c r="AV4025"/>
      <c r="BB4025" s="5"/>
    </row>
    <row r="4026" spans="1:54" x14ac:dyDescent="0.2">
      <c r="A4026" s="5"/>
      <c r="Y4026" s="5"/>
      <c r="AJ4026"/>
      <c r="AV4026"/>
      <c r="BB4026" s="5"/>
    </row>
    <row r="4027" spans="1:54" x14ac:dyDescent="0.2">
      <c r="A4027" s="5"/>
      <c r="Y4027" s="5"/>
      <c r="AJ4027"/>
      <c r="AV4027"/>
      <c r="BB4027" s="5"/>
    </row>
    <row r="4028" spans="1:54" x14ac:dyDescent="0.2">
      <c r="A4028" s="5"/>
      <c r="Y4028" s="5"/>
      <c r="AJ4028"/>
      <c r="AV4028"/>
      <c r="BB4028" s="5"/>
    </row>
    <row r="4029" spans="1:54" x14ac:dyDescent="0.2">
      <c r="A4029" s="5"/>
      <c r="Y4029" s="5"/>
      <c r="AJ4029"/>
      <c r="AV4029"/>
      <c r="BB4029" s="5"/>
    </row>
    <row r="4030" spans="1:54" x14ac:dyDescent="0.2">
      <c r="A4030" s="5"/>
      <c r="Y4030" s="5"/>
      <c r="AJ4030"/>
      <c r="AV4030"/>
      <c r="BB4030" s="5"/>
    </row>
    <row r="4031" spans="1:54" x14ac:dyDescent="0.2">
      <c r="A4031" s="5"/>
      <c r="Y4031" s="5"/>
      <c r="AJ4031"/>
      <c r="AV4031"/>
      <c r="BB4031" s="5"/>
    </row>
    <row r="4032" spans="1:54" x14ac:dyDescent="0.2">
      <c r="A4032" s="5"/>
      <c r="Y4032" s="5"/>
      <c r="AJ4032"/>
      <c r="AV4032"/>
      <c r="BB4032" s="5"/>
    </row>
    <row r="4033" spans="1:54" x14ac:dyDescent="0.2">
      <c r="A4033" s="5"/>
      <c r="Y4033" s="5"/>
      <c r="AJ4033"/>
      <c r="AV4033"/>
      <c r="BB4033" s="5"/>
    </row>
    <row r="4034" spans="1:54" x14ac:dyDescent="0.2">
      <c r="A4034" s="5"/>
      <c r="Y4034" s="5"/>
      <c r="AJ4034"/>
      <c r="AV4034"/>
      <c r="BB4034" s="5"/>
    </row>
    <row r="4035" spans="1:54" x14ac:dyDescent="0.2">
      <c r="A4035" s="5"/>
      <c r="Y4035" s="5"/>
      <c r="AJ4035"/>
      <c r="AV4035"/>
      <c r="BB4035" s="5"/>
    </row>
    <row r="4036" spans="1:54" x14ac:dyDescent="0.2">
      <c r="A4036" s="5"/>
      <c r="Y4036" s="5"/>
      <c r="AJ4036"/>
      <c r="AV4036"/>
      <c r="BB4036" s="5"/>
    </row>
    <row r="4037" spans="1:54" x14ac:dyDescent="0.2">
      <c r="A4037" s="5"/>
      <c r="Y4037" s="5"/>
      <c r="AJ4037"/>
      <c r="AV4037"/>
      <c r="BB4037" s="5"/>
    </row>
    <row r="4038" spans="1:54" x14ac:dyDescent="0.2">
      <c r="A4038" s="5"/>
      <c r="Y4038" s="5"/>
      <c r="AJ4038"/>
      <c r="AV4038"/>
      <c r="BB4038" s="5"/>
    </row>
    <row r="4039" spans="1:54" x14ac:dyDescent="0.2">
      <c r="A4039" s="5"/>
      <c r="Y4039" s="5"/>
      <c r="AJ4039"/>
      <c r="AV4039"/>
      <c r="BB4039" s="5"/>
    </row>
    <row r="4040" spans="1:54" x14ac:dyDescent="0.2">
      <c r="A4040" s="5"/>
      <c r="Y4040" s="5"/>
      <c r="AJ4040"/>
      <c r="AV4040"/>
      <c r="BB4040" s="5"/>
    </row>
    <row r="4041" spans="1:54" x14ac:dyDescent="0.2">
      <c r="A4041" s="5"/>
      <c r="Y4041" s="5"/>
      <c r="AJ4041"/>
      <c r="AV4041"/>
      <c r="BB4041" s="5"/>
    </row>
    <row r="4042" spans="1:54" x14ac:dyDescent="0.2">
      <c r="A4042" s="5"/>
      <c r="Y4042" s="5"/>
      <c r="AJ4042"/>
      <c r="AV4042"/>
      <c r="BB4042" s="5"/>
    </row>
    <row r="4043" spans="1:54" x14ac:dyDescent="0.2">
      <c r="A4043" s="5"/>
      <c r="Y4043" s="5"/>
      <c r="AJ4043"/>
      <c r="AV4043"/>
      <c r="BB4043" s="5"/>
    </row>
    <row r="4044" spans="1:54" x14ac:dyDescent="0.2">
      <c r="A4044" s="5"/>
      <c r="Y4044" s="5"/>
      <c r="AJ4044"/>
      <c r="AV4044"/>
      <c r="BB4044" s="5"/>
    </row>
    <row r="4045" spans="1:54" x14ac:dyDescent="0.2">
      <c r="A4045" s="5"/>
      <c r="Y4045" s="5"/>
      <c r="AJ4045"/>
      <c r="AV4045"/>
      <c r="BB4045" s="5"/>
    </row>
    <row r="4046" spans="1:54" x14ac:dyDescent="0.2">
      <c r="A4046" s="5"/>
      <c r="Y4046" s="5"/>
      <c r="AJ4046"/>
      <c r="AV4046"/>
      <c r="BB4046" s="5"/>
    </row>
    <row r="4047" spans="1:54" x14ac:dyDescent="0.2">
      <c r="A4047" s="5"/>
      <c r="Y4047" s="5"/>
      <c r="AJ4047"/>
      <c r="AV4047"/>
      <c r="BB4047" s="5"/>
    </row>
    <row r="4048" spans="1:54" x14ac:dyDescent="0.2">
      <c r="A4048" s="5"/>
      <c r="Y4048" s="5"/>
      <c r="AJ4048"/>
      <c r="AV4048"/>
      <c r="BB4048" s="5"/>
    </row>
    <row r="4049" spans="1:54" x14ac:dyDescent="0.2">
      <c r="A4049" s="5"/>
      <c r="Y4049" s="5"/>
      <c r="AJ4049"/>
      <c r="AV4049"/>
      <c r="BB4049" s="5"/>
    </row>
    <row r="4050" spans="1:54" x14ac:dyDescent="0.2">
      <c r="A4050" s="5"/>
      <c r="Y4050" s="5"/>
      <c r="AJ4050"/>
      <c r="AV4050"/>
      <c r="BB4050" s="5"/>
    </row>
    <row r="4051" spans="1:54" x14ac:dyDescent="0.2">
      <c r="A4051" s="5"/>
      <c r="Y4051" s="5"/>
      <c r="AJ4051"/>
      <c r="AV4051"/>
      <c r="BB4051" s="5"/>
    </row>
    <row r="4052" spans="1:54" x14ac:dyDescent="0.2">
      <c r="A4052" s="5"/>
      <c r="Y4052" s="5"/>
      <c r="AJ4052"/>
      <c r="AV4052"/>
      <c r="BB4052" s="5"/>
    </row>
    <row r="4053" spans="1:54" x14ac:dyDescent="0.2">
      <c r="A4053" s="5"/>
      <c r="Y4053" s="5"/>
      <c r="AJ4053"/>
      <c r="AV4053"/>
      <c r="BB4053" s="5"/>
    </row>
    <row r="4054" spans="1:54" x14ac:dyDescent="0.2">
      <c r="A4054" s="5"/>
      <c r="Y4054" s="5"/>
      <c r="AJ4054"/>
      <c r="AV4054"/>
      <c r="BB4054" s="5"/>
    </row>
    <row r="4055" spans="1:54" x14ac:dyDescent="0.2">
      <c r="A4055" s="5"/>
      <c r="Y4055" s="5"/>
      <c r="AJ4055"/>
      <c r="AV4055"/>
      <c r="BB4055" s="5"/>
    </row>
    <row r="4056" spans="1:54" x14ac:dyDescent="0.2">
      <c r="A4056" s="5"/>
      <c r="Y4056" s="5"/>
      <c r="AJ4056"/>
      <c r="AV4056"/>
      <c r="BB4056" s="5"/>
    </row>
    <row r="4057" spans="1:54" x14ac:dyDescent="0.2">
      <c r="A4057" s="5"/>
      <c r="Y4057" s="5"/>
      <c r="AJ4057"/>
      <c r="AV4057"/>
      <c r="BB4057" s="5"/>
    </row>
    <row r="4058" spans="1:54" x14ac:dyDescent="0.2">
      <c r="A4058" s="5"/>
      <c r="Y4058" s="5"/>
      <c r="AJ4058"/>
      <c r="AV4058"/>
      <c r="BB4058" s="5"/>
    </row>
    <row r="4059" spans="1:54" x14ac:dyDescent="0.2">
      <c r="A4059" s="5"/>
      <c r="Y4059" s="5"/>
      <c r="AJ4059"/>
      <c r="AV4059"/>
      <c r="BB4059" s="5"/>
    </row>
    <row r="4060" spans="1:54" x14ac:dyDescent="0.2">
      <c r="A4060" s="5"/>
      <c r="Y4060" s="5"/>
      <c r="AJ4060"/>
      <c r="AV4060"/>
      <c r="BB4060" s="5"/>
    </row>
    <row r="4061" spans="1:54" x14ac:dyDescent="0.2">
      <c r="A4061" s="5"/>
      <c r="Y4061" s="5"/>
      <c r="AJ4061"/>
      <c r="AV4061"/>
      <c r="BB4061" s="5"/>
    </row>
    <row r="4062" spans="1:54" x14ac:dyDescent="0.2">
      <c r="A4062" s="5"/>
      <c r="Y4062" s="5"/>
      <c r="AJ4062"/>
      <c r="AV4062"/>
      <c r="BB4062" s="5"/>
    </row>
    <row r="4063" spans="1:54" x14ac:dyDescent="0.2">
      <c r="A4063" s="5"/>
      <c r="Y4063" s="5"/>
      <c r="AJ4063"/>
      <c r="AV4063"/>
      <c r="BB4063" s="5"/>
    </row>
    <row r="4064" spans="1:54" x14ac:dyDescent="0.2">
      <c r="A4064" s="5"/>
      <c r="Y4064" s="5"/>
      <c r="AJ4064"/>
      <c r="AV4064"/>
      <c r="BB4064" s="5"/>
    </row>
    <row r="4065" spans="1:54" x14ac:dyDescent="0.2">
      <c r="A4065" s="5"/>
      <c r="Y4065" s="5"/>
      <c r="AJ4065"/>
      <c r="AV4065"/>
      <c r="BB4065" s="5"/>
    </row>
    <row r="4066" spans="1:54" x14ac:dyDescent="0.2">
      <c r="A4066" s="5"/>
      <c r="Y4066" s="5"/>
      <c r="AJ4066"/>
      <c r="AV4066"/>
      <c r="BB4066" s="5"/>
    </row>
    <row r="4067" spans="1:54" x14ac:dyDescent="0.2">
      <c r="A4067" s="5"/>
      <c r="Y4067" s="5"/>
      <c r="AJ4067"/>
      <c r="AV4067"/>
      <c r="BB4067" s="5"/>
    </row>
    <row r="4068" spans="1:54" x14ac:dyDescent="0.2">
      <c r="A4068" s="5"/>
      <c r="Y4068" s="5"/>
      <c r="AJ4068"/>
      <c r="AV4068"/>
      <c r="BB4068" s="5"/>
    </row>
    <row r="4069" spans="1:54" x14ac:dyDescent="0.2">
      <c r="A4069" s="5"/>
      <c r="Y4069" s="5"/>
      <c r="AJ4069"/>
      <c r="AV4069"/>
      <c r="BB4069" s="5"/>
    </row>
    <row r="4070" spans="1:54" x14ac:dyDescent="0.2">
      <c r="A4070" s="5"/>
      <c r="Y4070" s="5"/>
      <c r="AJ4070"/>
      <c r="AV4070"/>
      <c r="BB4070" s="5"/>
    </row>
    <row r="4071" spans="1:54" x14ac:dyDescent="0.2">
      <c r="A4071" s="5"/>
      <c r="Y4071" s="5"/>
      <c r="AJ4071"/>
      <c r="AV4071"/>
      <c r="BB4071" s="5"/>
    </row>
    <row r="4072" spans="1:54" x14ac:dyDescent="0.2">
      <c r="A4072" s="5"/>
      <c r="Y4072" s="5"/>
      <c r="AJ4072"/>
      <c r="AV4072"/>
      <c r="BB4072" s="5"/>
    </row>
    <row r="4073" spans="1:54" x14ac:dyDescent="0.2">
      <c r="A4073" s="5"/>
      <c r="Y4073" s="5"/>
      <c r="AJ4073"/>
      <c r="AV4073"/>
      <c r="BB4073" s="5"/>
    </row>
    <row r="4074" spans="1:54" x14ac:dyDescent="0.2">
      <c r="A4074" s="5"/>
      <c r="Y4074" s="5"/>
      <c r="AJ4074"/>
      <c r="AV4074"/>
      <c r="BB4074" s="5"/>
    </row>
    <row r="4075" spans="1:54" x14ac:dyDescent="0.2">
      <c r="A4075" s="5"/>
      <c r="Y4075" s="5"/>
      <c r="AJ4075"/>
      <c r="AV4075"/>
      <c r="BB4075" s="5"/>
    </row>
    <row r="4076" spans="1:54" x14ac:dyDescent="0.2">
      <c r="A4076" s="5"/>
      <c r="Y4076" s="5"/>
      <c r="AJ4076"/>
      <c r="AV4076"/>
      <c r="BB4076" s="5"/>
    </row>
    <row r="4077" spans="1:54" x14ac:dyDescent="0.2">
      <c r="A4077" s="5"/>
      <c r="Y4077" s="5"/>
      <c r="AJ4077"/>
      <c r="AV4077"/>
      <c r="BB4077" s="5"/>
    </row>
    <row r="4078" spans="1:54" x14ac:dyDescent="0.2">
      <c r="A4078" s="5"/>
      <c r="Y4078" s="5"/>
      <c r="AJ4078"/>
      <c r="AV4078"/>
      <c r="BB4078" s="5"/>
    </row>
    <row r="4079" spans="1:54" x14ac:dyDescent="0.2">
      <c r="A4079" s="5"/>
      <c r="Y4079" s="5"/>
      <c r="AJ4079"/>
      <c r="AV4079"/>
      <c r="BB4079" s="5"/>
    </row>
    <row r="4080" spans="1:54" x14ac:dyDescent="0.2">
      <c r="A4080" s="5"/>
      <c r="Y4080" s="5"/>
      <c r="AJ4080"/>
      <c r="AV4080"/>
      <c r="BB4080" s="5"/>
    </row>
    <row r="4081" spans="1:54" x14ac:dyDescent="0.2">
      <c r="A4081" s="5"/>
      <c r="Y4081" s="5"/>
      <c r="AJ4081"/>
      <c r="AV4081"/>
      <c r="BB4081" s="5"/>
    </row>
    <row r="4082" spans="1:54" x14ac:dyDescent="0.2">
      <c r="A4082" s="5"/>
      <c r="Y4082" s="5"/>
      <c r="AJ4082"/>
      <c r="AV4082"/>
      <c r="BB4082" s="5"/>
    </row>
    <row r="4083" spans="1:54" x14ac:dyDescent="0.2">
      <c r="A4083" s="5"/>
      <c r="Y4083" s="5"/>
      <c r="AJ4083"/>
      <c r="AV4083"/>
      <c r="BB4083" s="5"/>
    </row>
    <row r="4084" spans="1:54" x14ac:dyDescent="0.2">
      <c r="A4084" s="5"/>
      <c r="Y4084" s="5"/>
      <c r="AJ4084"/>
      <c r="AV4084"/>
      <c r="BB4084" s="5"/>
    </row>
    <row r="4085" spans="1:54" x14ac:dyDescent="0.2">
      <c r="A4085" s="5"/>
      <c r="Y4085" s="5"/>
      <c r="AJ4085"/>
      <c r="AV4085"/>
      <c r="BB4085" s="5"/>
    </row>
    <row r="4086" spans="1:54" x14ac:dyDescent="0.2">
      <c r="A4086" s="5"/>
      <c r="Y4086" s="5"/>
      <c r="AJ4086"/>
      <c r="AV4086"/>
      <c r="BB4086" s="5"/>
    </row>
    <row r="4087" spans="1:54" x14ac:dyDescent="0.2">
      <c r="A4087" s="5"/>
      <c r="Y4087" s="5"/>
      <c r="AJ4087"/>
      <c r="AV4087"/>
      <c r="BB4087" s="5"/>
    </row>
    <row r="4088" spans="1:54" x14ac:dyDescent="0.2">
      <c r="A4088" s="5"/>
      <c r="Y4088" s="5"/>
      <c r="AJ4088"/>
      <c r="AV4088"/>
      <c r="BB4088" s="5"/>
    </row>
    <row r="4089" spans="1:54" x14ac:dyDescent="0.2">
      <c r="A4089" s="5"/>
      <c r="Y4089" s="5"/>
      <c r="AJ4089"/>
      <c r="AV4089"/>
      <c r="BB4089" s="5"/>
    </row>
    <row r="4090" spans="1:54" x14ac:dyDescent="0.2">
      <c r="A4090" s="5"/>
      <c r="Y4090" s="5"/>
      <c r="AJ4090"/>
      <c r="AV4090"/>
      <c r="BB4090" s="5"/>
    </row>
    <row r="4091" spans="1:54" x14ac:dyDescent="0.2">
      <c r="A4091" s="5"/>
      <c r="Y4091" s="5"/>
      <c r="AJ4091"/>
      <c r="AV4091"/>
      <c r="BB4091" s="5"/>
    </row>
    <row r="4092" spans="1:54" x14ac:dyDescent="0.2">
      <c r="A4092" s="5"/>
      <c r="Y4092" s="5"/>
      <c r="AJ4092"/>
      <c r="AV4092"/>
      <c r="BB4092" s="5"/>
    </row>
    <row r="4093" spans="1:54" x14ac:dyDescent="0.2">
      <c r="A4093" s="5"/>
      <c r="Y4093" s="5"/>
      <c r="AJ4093"/>
      <c r="AV4093"/>
      <c r="BB4093" s="5"/>
    </row>
    <row r="4094" spans="1:54" x14ac:dyDescent="0.2">
      <c r="A4094" s="5"/>
      <c r="Y4094" s="5"/>
      <c r="AJ4094"/>
      <c r="AV4094"/>
      <c r="BB4094" s="5"/>
    </row>
    <row r="4095" spans="1:54" x14ac:dyDescent="0.2">
      <c r="A4095" s="5"/>
      <c r="Y4095" s="5"/>
      <c r="AJ4095"/>
      <c r="AV4095"/>
      <c r="BB4095" s="5"/>
    </row>
    <row r="4096" spans="1:54" x14ac:dyDescent="0.2">
      <c r="A4096" s="5"/>
      <c r="Y4096" s="5"/>
      <c r="AJ4096"/>
      <c r="AV4096"/>
      <c r="BB4096" s="5"/>
    </row>
    <row r="4097" spans="1:54" x14ac:dyDescent="0.2">
      <c r="A4097" s="5"/>
      <c r="Y4097" s="5"/>
      <c r="AJ4097"/>
      <c r="AV4097"/>
      <c r="BB4097" s="5"/>
    </row>
    <row r="4098" spans="1:54" x14ac:dyDescent="0.2">
      <c r="A4098" s="5"/>
      <c r="Y4098" s="5"/>
      <c r="AJ4098"/>
      <c r="AV4098"/>
      <c r="BB4098" s="5"/>
    </row>
    <row r="4099" spans="1:54" x14ac:dyDescent="0.2">
      <c r="A4099" s="5"/>
      <c r="Y4099" s="5"/>
      <c r="AJ4099"/>
      <c r="AV4099"/>
      <c r="BB4099" s="5"/>
    </row>
    <row r="4100" spans="1:54" x14ac:dyDescent="0.2">
      <c r="A4100" s="5"/>
      <c r="Y4100" s="5"/>
      <c r="AJ4100"/>
      <c r="AV4100"/>
      <c r="BB4100" s="5"/>
    </row>
    <row r="4101" spans="1:54" x14ac:dyDescent="0.2">
      <c r="A4101" s="5"/>
      <c r="Y4101" s="5"/>
      <c r="AJ4101"/>
      <c r="AV4101"/>
      <c r="BB4101" s="5"/>
    </row>
    <row r="4102" spans="1:54" x14ac:dyDescent="0.2">
      <c r="A4102" s="5"/>
      <c r="Y4102" s="5"/>
      <c r="AJ4102"/>
      <c r="AV4102"/>
      <c r="BB4102" s="5"/>
    </row>
    <row r="4103" spans="1:54" x14ac:dyDescent="0.2">
      <c r="A4103" s="5"/>
      <c r="Y4103" s="5"/>
      <c r="AJ4103"/>
      <c r="AV4103"/>
      <c r="BB4103" s="5"/>
    </row>
    <row r="4104" spans="1:54" x14ac:dyDescent="0.2">
      <c r="A4104" s="5"/>
      <c r="Y4104" s="5"/>
      <c r="AJ4104"/>
      <c r="AV4104"/>
      <c r="BB4104" s="5"/>
    </row>
    <row r="4105" spans="1:54" x14ac:dyDescent="0.2">
      <c r="A4105" s="5"/>
      <c r="Y4105" s="5"/>
      <c r="AJ4105"/>
      <c r="AV4105"/>
      <c r="BB4105" s="5"/>
    </row>
    <row r="4106" spans="1:54" x14ac:dyDescent="0.2">
      <c r="A4106" s="5"/>
      <c r="Y4106" s="5"/>
      <c r="AJ4106"/>
      <c r="AV4106"/>
      <c r="BB4106" s="5"/>
    </row>
    <row r="4107" spans="1:54" x14ac:dyDescent="0.2">
      <c r="A4107" s="5"/>
      <c r="Y4107" s="5"/>
      <c r="AJ4107"/>
      <c r="AV4107"/>
      <c r="BB4107" s="5"/>
    </row>
    <row r="4108" spans="1:54" x14ac:dyDescent="0.2">
      <c r="A4108" s="5"/>
      <c r="Y4108" s="5"/>
      <c r="AJ4108"/>
      <c r="AV4108"/>
      <c r="BB4108" s="5"/>
    </row>
    <row r="4109" spans="1:54" x14ac:dyDescent="0.2">
      <c r="A4109" s="5"/>
      <c r="Y4109" s="5"/>
      <c r="AJ4109"/>
      <c r="AV4109"/>
      <c r="BB4109" s="5"/>
    </row>
    <row r="4110" spans="1:54" x14ac:dyDescent="0.2">
      <c r="A4110" s="5"/>
      <c r="Y4110" s="5"/>
      <c r="AJ4110"/>
      <c r="AV4110"/>
      <c r="BB4110" s="5"/>
    </row>
    <row r="4111" spans="1:54" x14ac:dyDescent="0.2">
      <c r="A4111" s="5"/>
      <c r="Y4111" s="5"/>
      <c r="AJ4111"/>
      <c r="AV4111"/>
      <c r="BB4111" s="5"/>
    </row>
    <row r="4112" spans="1:54" x14ac:dyDescent="0.2">
      <c r="A4112" s="5"/>
      <c r="Y4112" s="5"/>
      <c r="AJ4112"/>
      <c r="AV4112"/>
      <c r="BB4112" s="5"/>
    </row>
    <row r="4113" spans="1:54" x14ac:dyDescent="0.2">
      <c r="A4113" s="5"/>
      <c r="Y4113" s="5"/>
      <c r="AJ4113"/>
      <c r="AV4113"/>
      <c r="BB4113" s="5"/>
    </row>
    <row r="4114" spans="1:54" x14ac:dyDescent="0.2">
      <c r="A4114" s="5"/>
      <c r="Y4114" s="5"/>
      <c r="AJ4114"/>
      <c r="AV4114"/>
      <c r="BB4114" s="5"/>
    </row>
    <row r="4115" spans="1:54" x14ac:dyDescent="0.2">
      <c r="A4115" s="5"/>
      <c r="Y4115" s="5"/>
      <c r="AJ4115"/>
      <c r="AV4115"/>
      <c r="BB4115" s="5"/>
    </row>
    <row r="4116" spans="1:54" x14ac:dyDescent="0.2">
      <c r="A4116" s="5"/>
      <c r="Y4116" s="5"/>
      <c r="AJ4116"/>
      <c r="AV4116"/>
      <c r="BB4116" s="5"/>
    </row>
    <row r="4117" spans="1:54" x14ac:dyDescent="0.2">
      <c r="A4117" s="5"/>
      <c r="Y4117" s="5"/>
      <c r="AJ4117"/>
      <c r="AV4117"/>
      <c r="BB4117" s="5"/>
    </row>
    <row r="4118" spans="1:54" x14ac:dyDescent="0.2">
      <c r="A4118" s="5"/>
      <c r="Y4118" s="5"/>
      <c r="AJ4118"/>
      <c r="AV4118"/>
      <c r="BB4118" s="5"/>
    </row>
    <row r="4119" spans="1:54" x14ac:dyDescent="0.2">
      <c r="A4119" s="5"/>
      <c r="Y4119" s="5"/>
      <c r="AJ4119"/>
      <c r="AV4119"/>
      <c r="BB4119" s="5"/>
    </row>
    <row r="4120" spans="1:54" x14ac:dyDescent="0.2">
      <c r="A4120" s="5"/>
      <c r="Y4120" s="5"/>
      <c r="AJ4120"/>
      <c r="AV4120"/>
      <c r="BB4120" s="5"/>
    </row>
    <row r="4121" spans="1:54" x14ac:dyDescent="0.2">
      <c r="A4121" s="5"/>
      <c r="Y4121" s="5"/>
      <c r="AJ4121"/>
      <c r="AV4121"/>
      <c r="BB4121" s="5"/>
    </row>
    <row r="4122" spans="1:54" x14ac:dyDescent="0.2">
      <c r="A4122" s="5"/>
      <c r="Y4122" s="5"/>
      <c r="AJ4122"/>
      <c r="AV4122"/>
      <c r="BB4122" s="5"/>
    </row>
    <row r="4123" spans="1:54" x14ac:dyDescent="0.2">
      <c r="A4123" s="5"/>
      <c r="Y4123" s="5"/>
      <c r="AJ4123"/>
      <c r="AV4123"/>
      <c r="BB4123" s="5"/>
    </row>
    <row r="4124" spans="1:54" x14ac:dyDescent="0.2">
      <c r="A4124" s="5"/>
      <c r="Y4124" s="5"/>
      <c r="AJ4124"/>
      <c r="AV4124"/>
      <c r="BB4124" s="5"/>
    </row>
    <row r="4125" spans="1:54" x14ac:dyDescent="0.2">
      <c r="A4125" s="5"/>
      <c r="Y4125" s="5"/>
      <c r="AJ4125"/>
      <c r="AV4125"/>
      <c r="BB4125" s="5"/>
    </row>
    <row r="4126" spans="1:54" x14ac:dyDescent="0.2">
      <c r="A4126" s="5"/>
      <c r="Y4126" s="5"/>
      <c r="AJ4126"/>
      <c r="AV4126"/>
      <c r="BB4126" s="5"/>
    </row>
    <row r="4127" spans="1:54" x14ac:dyDescent="0.2">
      <c r="A4127" s="5"/>
      <c r="Y4127" s="5"/>
      <c r="AJ4127"/>
      <c r="AV4127"/>
      <c r="BB4127" s="5"/>
    </row>
    <row r="4128" spans="1:54" x14ac:dyDescent="0.2">
      <c r="A4128" s="5"/>
      <c r="Y4128" s="5"/>
      <c r="AJ4128"/>
      <c r="AV4128"/>
      <c r="BB4128" s="5"/>
    </row>
    <row r="4129" spans="1:54" x14ac:dyDescent="0.2">
      <c r="A4129" s="5"/>
      <c r="Y4129" s="5"/>
      <c r="AJ4129"/>
      <c r="AV4129"/>
      <c r="BB4129" s="5"/>
    </row>
    <row r="4130" spans="1:54" x14ac:dyDescent="0.2">
      <c r="A4130" s="5"/>
      <c r="Y4130" s="5"/>
      <c r="AJ4130"/>
      <c r="AV4130"/>
      <c r="BB4130" s="5"/>
    </row>
    <row r="4131" spans="1:54" x14ac:dyDescent="0.2">
      <c r="A4131" s="5"/>
      <c r="Y4131" s="5"/>
      <c r="AJ4131"/>
      <c r="AV4131"/>
      <c r="BB4131" s="5"/>
    </row>
    <row r="4132" spans="1:54" x14ac:dyDescent="0.2">
      <c r="A4132" s="5"/>
      <c r="Y4132" s="5"/>
      <c r="AJ4132"/>
      <c r="AV4132"/>
      <c r="BB4132" s="5"/>
    </row>
    <row r="4133" spans="1:54" x14ac:dyDescent="0.2">
      <c r="A4133" s="5"/>
      <c r="Y4133" s="5"/>
      <c r="AJ4133"/>
      <c r="AV4133"/>
      <c r="BB4133" s="5"/>
    </row>
    <row r="4134" spans="1:54" x14ac:dyDescent="0.2">
      <c r="A4134" s="5"/>
      <c r="Y4134" s="5"/>
      <c r="AJ4134"/>
      <c r="AV4134"/>
      <c r="BB4134" s="5"/>
    </row>
    <row r="4135" spans="1:54" x14ac:dyDescent="0.2">
      <c r="A4135" s="5"/>
      <c r="Y4135" s="5"/>
      <c r="AJ4135"/>
      <c r="AV4135"/>
      <c r="BB4135" s="5"/>
    </row>
    <row r="4136" spans="1:54" x14ac:dyDescent="0.2">
      <c r="A4136" s="5"/>
      <c r="Y4136" s="5"/>
      <c r="AJ4136"/>
      <c r="AV4136"/>
      <c r="BB4136" s="5"/>
    </row>
    <row r="4137" spans="1:54" x14ac:dyDescent="0.2">
      <c r="A4137" s="5"/>
      <c r="Y4137" s="5"/>
      <c r="AJ4137"/>
      <c r="AV4137"/>
      <c r="BB4137" s="5"/>
    </row>
    <row r="4138" spans="1:54" x14ac:dyDescent="0.2">
      <c r="A4138" s="5"/>
      <c r="Y4138" s="5"/>
      <c r="AJ4138"/>
      <c r="AV4138"/>
      <c r="BB4138" s="5"/>
    </row>
    <row r="4139" spans="1:54" x14ac:dyDescent="0.2">
      <c r="A4139" s="5"/>
      <c r="Y4139" s="5"/>
      <c r="AJ4139"/>
      <c r="AV4139"/>
      <c r="BB4139" s="5"/>
    </row>
    <row r="4140" spans="1:54" x14ac:dyDescent="0.2">
      <c r="A4140" s="5"/>
      <c r="Y4140" s="5"/>
      <c r="AJ4140"/>
      <c r="AV4140"/>
      <c r="BB4140" s="5"/>
    </row>
    <row r="4141" spans="1:54" x14ac:dyDescent="0.2">
      <c r="A4141" s="5"/>
      <c r="Y4141" s="5"/>
      <c r="AJ4141"/>
      <c r="AV4141"/>
      <c r="BB4141" s="5"/>
    </row>
    <row r="4142" spans="1:54" x14ac:dyDescent="0.2">
      <c r="A4142" s="5"/>
      <c r="Y4142" s="5"/>
      <c r="AJ4142"/>
      <c r="AV4142"/>
      <c r="BB4142" s="5"/>
    </row>
    <row r="4143" spans="1:54" x14ac:dyDescent="0.2">
      <c r="A4143" s="5"/>
      <c r="Y4143" s="5"/>
      <c r="AJ4143"/>
      <c r="AV4143"/>
      <c r="BB4143" s="5"/>
    </row>
    <row r="4144" spans="1:54" x14ac:dyDescent="0.2">
      <c r="A4144" s="5"/>
      <c r="Y4144" s="5"/>
      <c r="AJ4144"/>
      <c r="AV4144"/>
      <c r="BB4144" s="5"/>
    </row>
    <row r="4145" spans="1:54" x14ac:dyDescent="0.2">
      <c r="A4145" s="5"/>
      <c r="Y4145" s="5"/>
      <c r="AJ4145"/>
      <c r="AV4145"/>
      <c r="BB4145" s="5"/>
    </row>
    <row r="4146" spans="1:54" x14ac:dyDescent="0.2">
      <c r="A4146" s="5"/>
      <c r="Y4146" s="5"/>
      <c r="AJ4146"/>
      <c r="AV4146"/>
      <c r="BB4146" s="5"/>
    </row>
    <row r="4147" spans="1:54" x14ac:dyDescent="0.2">
      <c r="A4147" s="5"/>
      <c r="Y4147" s="5"/>
      <c r="AJ4147"/>
      <c r="AV4147"/>
      <c r="BB4147" s="5"/>
    </row>
    <row r="4148" spans="1:54" x14ac:dyDescent="0.2">
      <c r="A4148" s="5"/>
      <c r="Y4148" s="5"/>
      <c r="AJ4148"/>
      <c r="AV4148"/>
      <c r="BB4148" s="5"/>
    </row>
    <row r="4149" spans="1:54" x14ac:dyDescent="0.2">
      <c r="A4149" s="5"/>
      <c r="Y4149" s="5"/>
      <c r="AJ4149"/>
      <c r="AV4149"/>
      <c r="BB4149" s="5"/>
    </row>
    <row r="4150" spans="1:54" x14ac:dyDescent="0.2">
      <c r="A4150" s="5"/>
      <c r="Y4150" s="5"/>
      <c r="AJ4150"/>
      <c r="AV4150"/>
      <c r="BB4150" s="5"/>
    </row>
    <row r="4151" spans="1:54" x14ac:dyDescent="0.2">
      <c r="A4151" s="5"/>
      <c r="Y4151" s="5"/>
      <c r="AJ4151"/>
      <c r="AV4151"/>
      <c r="BB4151" s="5"/>
    </row>
    <row r="4152" spans="1:54" x14ac:dyDescent="0.2">
      <c r="A4152" s="5"/>
      <c r="Y4152" s="5"/>
      <c r="AJ4152"/>
      <c r="AV4152"/>
      <c r="BB4152" s="5"/>
    </row>
    <row r="4153" spans="1:54" x14ac:dyDescent="0.2">
      <c r="A4153" s="5"/>
      <c r="Y4153" s="5"/>
      <c r="AJ4153"/>
      <c r="AV4153"/>
      <c r="BB4153" s="5"/>
    </row>
    <row r="4154" spans="1:54" x14ac:dyDescent="0.2">
      <c r="A4154" s="5"/>
      <c r="Y4154" s="5"/>
      <c r="AJ4154"/>
      <c r="AV4154"/>
      <c r="BB4154" s="5"/>
    </row>
    <row r="4155" spans="1:54" x14ac:dyDescent="0.2">
      <c r="A4155" s="5"/>
      <c r="Y4155" s="5"/>
      <c r="AJ4155"/>
      <c r="AV4155"/>
      <c r="BB4155" s="5"/>
    </row>
    <row r="4156" spans="1:54" x14ac:dyDescent="0.2">
      <c r="A4156" s="5"/>
      <c r="Y4156" s="5"/>
      <c r="AJ4156"/>
      <c r="AV4156"/>
      <c r="BB4156" s="5"/>
    </row>
    <row r="4157" spans="1:54" x14ac:dyDescent="0.2">
      <c r="A4157" s="5"/>
      <c r="Y4157" s="5"/>
      <c r="AJ4157"/>
      <c r="AV4157"/>
      <c r="BB4157" s="5"/>
    </row>
    <row r="4158" spans="1:54" x14ac:dyDescent="0.2">
      <c r="A4158" s="5"/>
      <c r="Y4158" s="5"/>
      <c r="AJ4158"/>
      <c r="AV4158"/>
      <c r="BB4158" s="5"/>
    </row>
    <row r="4159" spans="1:54" x14ac:dyDescent="0.2">
      <c r="A4159" s="5"/>
      <c r="Y4159" s="5"/>
      <c r="AJ4159"/>
      <c r="AV4159"/>
      <c r="BB4159" s="5"/>
    </row>
    <row r="4160" spans="1:54" x14ac:dyDescent="0.2">
      <c r="A4160" s="5"/>
      <c r="Y4160" s="5"/>
      <c r="AJ4160"/>
      <c r="AV4160"/>
      <c r="BB4160" s="5"/>
    </row>
    <row r="4161" spans="1:54" x14ac:dyDescent="0.2">
      <c r="A4161" s="5"/>
      <c r="Y4161" s="5"/>
      <c r="AJ4161"/>
      <c r="AV4161"/>
      <c r="BB4161" s="5"/>
    </row>
    <row r="4162" spans="1:54" x14ac:dyDescent="0.2">
      <c r="A4162" s="5"/>
      <c r="Y4162" s="5"/>
      <c r="AJ4162"/>
      <c r="AV4162"/>
      <c r="BB4162" s="5"/>
    </row>
    <row r="4163" spans="1:54" x14ac:dyDescent="0.2">
      <c r="A4163" s="5"/>
      <c r="Y4163" s="5"/>
      <c r="AJ4163"/>
      <c r="AV4163"/>
      <c r="BB4163" s="5"/>
    </row>
    <row r="4164" spans="1:54" x14ac:dyDescent="0.2">
      <c r="A4164" s="5"/>
      <c r="Y4164" s="5"/>
      <c r="AJ4164"/>
      <c r="AV4164"/>
      <c r="BB4164" s="5"/>
    </row>
    <row r="4165" spans="1:54" x14ac:dyDescent="0.2">
      <c r="A4165" s="5"/>
      <c r="Y4165" s="5"/>
      <c r="AJ4165"/>
      <c r="AV4165"/>
      <c r="BB4165" s="5"/>
    </row>
    <row r="4166" spans="1:54" x14ac:dyDescent="0.2">
      <c r="A4166" s="5"/>
      <c r="Y4166" s="5"/>
      <c r="AJ4166"/>
      <c r="AV4166"/>
      <c r="BB4166" s="5"/>
    </row>
    <row r="4167" spans="1:54" x14ac:dyDescent="0.2">
      <c r="A4167" s="5"/>
      <c r="Y4167" s="5"/>
      <c r="AJ4167"/>
      <c r="AV4167"/>
      <c r="BB4167" s="5"/>
    </row>
    <row r="4168" spans="1:54" x14ac:dyDescent="0.2">
      <c r="A4168" s="5"/>
      <c r="Y4168" s="5"/>
      <c r="AJ4168"/>
      <c r="AV4168"/>
      <c r="BB4168" s="5"/>
    </row>
    <row r="4169" spans="1:54" x14ac:dyDescent="0.2">
      <c r="A4169" s="5"/>
      <c r="Y4169" s="5"/>
      <c r="AJ4169"/>
      <c r="AV4169"/>
      <c r="BB4169" s="5"/>
    </row>
    <row r="4170" spans="1:54" x14ac:dyDescent="0.2">
      <c r="A4170" s="5"/>
      <c r="Y4170" s="5"/>
      <c r="AJ4170"/>
      <c r="AV4170"/>
      <c r="BB4170" s="5"/>
    </row>
    <row r="4171" spans="1:54" x14ac:dyDescent="0.2">
      <c r="A4171" s="5"/>
      <c r="Y4171" s="5"/>
      <c r="AJ4171"/>
      <c r="AV4171"/>
      <c r="BB4171" s="5"/>
    </row>
    <row r="4172" spans="1:54" x14ac:dyDescent="0.2">
      <c r="A4172" s="5"/>
      <c r="Y4172" s="5"/>
      <c r="AJ4172"/>
      <c r="AV4172"/>
      <c r="BB4172" s="5"/>
    </row>
    <row r="4173" spans="1:54" x14ac:dyDescent="0.2">
      <c r="A4173" s="5"/>
      <c r="Y4173" s="5"/>
      <c r="AJ4173"/>
      <c r="AV4173"/>
      <c r="BB4173" s="5"/>
    </row>
    <row r="4174" spans="1:54" x14ac:dyDescent="0.2">
      <c r="A4174" s="5"/>
      <c r="Y4174" s="5"/>
      <c r="AJ4174"/>
      <c r="AV4174"/>
      <c r="BB4174" s="5"/>
    </row>
    <row r="4175" spans="1:54" x14ac:dyDescent="0.2">
      <c r="A4175" s="5"/>
      <c r="Y4175" s="5"/>
      <c r="AJ4175"/>
      <c r="AV4175"/>
      <c r="BB4175" s="5"/>
    </row>
    <row r="4176" spans="1:54" x14ac:dyDescent="0.2">
      <c r="A4176" s="5"/>
      <c r="Y4176" s="5"/>
      <c r="AJ4176"/>
      <c r="AV4176"/>
      <c r="BB4176" s="5"/>
    </row>
    <row r="4177" spans="1:54" x14ac:dyDescent="0.2">
      <c r="A4177" s="5"/>
      <c r="Y4177" s="5"/>
      <c r="AJ4177"/>
      <c r="AV4177"/>
      <c r="BB4177" s="5"/>
    </row>
    <row r="4178" spans="1:54" x14ac:dyDescent="0.2">
      <c r="A4178" s="5"/>
      <c r="Y4178" s="5"/>
      <c r="AJ4178"/>
      <c r="AV4178"/>
      <c r="BB4178" s="5"/>
    </row>
    <row r="4179" spans="1:54" x14ac:dyDescent="0.2">
      <c r="A4179" s="5"/>
      <c r="Y4179" s="5"/>
      <c r="AJ4179"/>
      <c r="AV4179"/>
      <c r="BB4179" s="5"/>
    </row>
    <row r="4180" spans="1:54" x14ac:dyDescent="0.2">
      <c r="A4180" s="5"/>
      <c r="Y4180" s="5"/>
      <c r="AJ4180"/>
      <c r="AV4180"/>
      <c r="BB4180" s="5"/>
    </row>
    <row r="4181" spans="1:54" x14ac:dyDescent="0.2">
      <c r="A4181" s="5"/>
      <c r="Y4181" s="5"/>
      <c r="AJ4181"/>
      <c r="AV4181"/>
      <c r="BB4181" s="5"/>
    </row>
    <row r="4182" spans="1:54" x14ac:dyDescent="0.2">
      <c r="A4182" s="5"/>
      <c r="Y4182" s="5"/>
      <c r="AJ4182"/>
      <c r="AV4182"/>
      <c r="BB4182" s="5"/>
    </row>
    <row r="4183" spans="1:54" x14ac:dyDescent="0.2">
      <c r="A4183" s="5"/>
      <c r="Y4183" s="5"/>
      <c r="AJ4183"/>
      <c r="AV4183"/>
      <c r="BB4183" s="5"/>
    </row>
    <row r="4184" spans="1:54" x14ac:dyDescent="0.2">
      <c r="A4184" s="5"/>
      <c r="Y4184" s="5"/>
      <c r="AJ4184"/>
      <c r="AV4184"/>
      <c r="BB4184" s="5"/>
    </row>
    <row r="4185" spans="1:54" x14ac:dyDescent="0.2">
      <c r="A4185" s="5"/>
      <c r="Y4185" s="5"/>
      <c r="AJ4185"/>
      <c r="AV4185"/>
      <c r="BB4185" s="5"/>
    </row>
    <row r="4186" spans="1:54" x14ac:dyDescent="0.2">
      <c r="A4186" s="5"/>
      <c r="Y4186" s="5"/>
      <c r="AJ4186"/>
      <c r="AV4186"/>
      <c r="BB4186" s="5"/>
    </row>
    <row r="4187" spans="1:54" x14ac:dyDescent="0.2">
      <c r="A4187" s="5"/>
      <c r="Y4187" s="5"/>
      <c r="AJ4187"/>
      <c r="AV4187"/>
      <c r="BB4187" s="5"/>
    </row>
    <row r="4188" spans="1:54" x14ac:dyDescent="0.2">
      <c r="A4188" s="5"/>
      <c r="Y4188" s="5"/>
      <c r="AJ4188"/>
      <c r="AV4188"/>
      <c r="BB4188" s="5"/>
    </row>
    <row r="4189" spans="1:54" x14ac:dyDescent="0.2">
      <c r="A4189" s="5"/>
      <c r="Y4189" s="5"/>
      <c r="AJ4189"/>
      <c r="AV4189"/>
      <c r="BB4189" s="5"/>
    </row>
    <row r="4190" spans="1:54" x14ac:dyDescent="0.2">
      <c r="A4190" s="5"/>
      <c r="Y4190" s="5"/>
      <c r="AJ4190"/>
      <c r="AV4190"/>
      <c r="BB4190" s="5"/>
    </row>
    <row r="4191" spans="1:54" x14ac:dyDescent="0.2">
      <c r="A4191" s="5"/>
      <c r="Y4191" s="5"/>
      <c r="AJ4191"/>
      <c r="AV4191"/>
      <c r="BB4191" s="5"/>
    </row>
    <row r="4192" spans="1:54" x14ac:dyDescent="0.2">
      <c r="A4192" s="5"/>
      <c r="Y4192" s="5"/>
      <c r="AJ4192"/>
      <c r="AV4192"/>
      <c r="BB4192" s="5"/>
    </row>
    <row r="4193" spans="1:54" x14ac:dyDescent="0.2">
      <c r="A4193" s="5"/>
      <c r="Y4193" s="5"/>
      <c r="AJ4193"/>
      <c r="AV4193"/>
      <c r="BB4193" s="5"/>
    </row>
    <row r="4194" spans="1:54" x14ac:dyDescent="0.2">
      <c r="A4194" s="5"/>
      <c r="Y4194" s="5"/>
      <c r="AJ4194"/>
      <c r="AV4194"/>
      <c r="BB4194" s="5"/>
    </row>
    <row r="4195" spans="1:54" x14ac:dyDescent="0.2">
      <c r="A4195" s="5"/>
      <c r="Y4195" s="5"/>
      <c r="AJ4195"/>
      <c r="AV4195"/>
      <c r="BB4195" s="5"/>
    </row>
    <row r="4196" spans="1:54" x14ac:dyDescent="0.2">
      <c r="A4196" s="5"/>
      <c r="Y4196" s="5"/>
      <c r="AJ4196"/>
      <c r="AV4196"/>
      <c r="BB4196" s="5"/>
    </row>
    <row r="4197" spans="1:54" x14ac:dyDescent="0.2">
      <c r="A4197" s="5"/>
      <c r="Y4197" s="5"/>
      <c r="AJ4197"/>
      <c r="AV4197"/>
      <c r="BB4197" s="5"/>
    </row>
    <row r="4198" spans="1:54" x14ac:dyDescent="0.2">
      <c r="A4198" s="5"/>
      <c r="Y4198" s="5"/>
      <c r="AJ4198"/>
      <c r="AV4198"/>
      <c r="BB4198" s="5"/>
    </row>
    <row r="4199" spans="1:54" x14ac:dyDescent="0.2">
      <c r="A4199" s="5"/>
      <c r="Y4199" s="5"/>
      <c r="AJ4199"/>
      <c r="AV4199"/>
      <c r="BB4199" s="5"/>
    </row>
    <row r="4200" spans="1:54" x14ac:dyDescent="0.2">
      <c r="A4200" s="5"/>
      <c r="Y4200" s="5"/>
      <c r="AJ4200"/>
      <c r="AV4200"/>
      <c r="BB4200" s="5"/>
    </row>
    <row r="4201" spans="1:54" x14ac:dyDescent="0.2">
      <c r="A4201" s="5"/>
      <c r="Y4201" s="5"/>
      <c r="AJ4201"/>
      <c r="AV4201"/>
      <c r="BB4201" s="5"/>
    </row>
    <row r="4202" spans="1:54" x14ac:dyDescent="0.2">
      <c r="A4202" s="5"/>
      <c r="Y4202" s="5"/>
      <c r="AJ4202"/>
      <c r="AV4202"/>
      <c r="BB4202" s="5"/>
    </row>
    <row r="4203" spans="1:54" x14ac:dyDescent="0.2">
      <c r="A4203" s="5"/>
      <c r="Y4203" s="5"/>
      <c r="AJ4203"/>
      <c r="AV4203"/>
      <c r="BB4203" s="5"/>
    </row>
    <row r="4204" spans="1:54" x14ac:dyDescent="0.2">
      <c r="A4204" s="5"/>
      <c r="Y4204" s="5"/>
      <c r="AJ4204"/>
      <c r="AV4204"/>
      <c r="BB4204" s="5"/>
    </row>
    <row r="4205" spans="1:54" x14ac:dyDescent="0.2">
      <c r="A4205" s="5"/>
      <c r="Y4205" s="5"/>
      <c r="AJ4205"/>
      <c r="AV4205"/>
      <c r="BB4205" s="5"/>
    </row>
    <row r="4206" spans="1:54" x14ac:dyDescent="0.2">
      <c r="A4206" s="5"/>
      <c r="Y4206" s="5"/>
      <c r="AJ4206"/>
      <c r="AV4206"/>
      <c r="BB4206" s="5"/>
    </row>
    <row r="4207" spans="1:54" x14ac:dyDescent="0.2">
      <c r="A4207" s="5"/>
      <c r="Y4207" s="5"/>
      <c r="AJ4207"/>
      <c r="AV4207"/>
      <c r="BB4207" s="5"/>
    </row>
    <row r="4208" spans="1:54" x14ac:dyDescent="0.2">
      <c r="A4208" s="5"/>
      <c r="Y4208" s="5"/>
      <c r="AJ4208"/>
      <c r="AV4208"/>
      <c r="BB4208" s="5"/>
    </row>
    <row r="4209" spans="1:54" x14ac:dyDescent="0.2">
      <c r="A4209" s="5"/>
      <c r="Y4209" s="5"/>
      <c r="AJ4209"/>
      <c r="AV4209"/>
      <c r="BB4209" s="5"/>
    </row>
    <row r="4210" spans="1:54" x14ac:dyDescent="0.2">
      <c r="A4210" s="5"/>
      <c r="Y4210" s="5"/>
      <c r="AJ4210"/>
      <c r="AV4210"/>
      <c r="BB4210" s="5"/>
    </row>
    <row r="4211" spans="1:54" x14ac:dyDescent="0.2">
      <c r="A4211" s="5"/>
      <c r="Y4211" s="5"/>
      <c r="AJ4211"/>
      <c r="AV4211"/>
      <c r="BB4211" s="5"/>
    </row>
    <row r="4212" spans="1:54" x14ac:dyDescent="0.2">
      <c r="A4212" s="5"/>
      <c r="Y4212" s="5"/>
      <c r="AJ4212"/>
      <c r="AV4212"/>
      <c r="BB4212" s="5"/>
    </row>
    <row r="4213" spans="1:54" x14ac:dyDescent="0.2">
      <c r="A4213" s="5"/>
      <c r="Y4213" s="5"/>
      <c r="AJ4213"/>
      <c r="AV4213"/>
      <c r="BB4213" s="5"/>
    </row>
    <row r="4214" spans="1:54" x14ac:dyDescent="0.2">
      <c r="A4214" s="5"/>
      <c r="Y4214" s="5"/>
      <c r="AJ4214"/>
      <c r="AV4214"/>
      <c r="BB4214" s="5"/>
    </row>
    <row r="4215" spans="1:54" x14ac:dyDescent="0.2">
      <c r="A4215" s="5"/>
      <c r="Y4215" s="5"/>
      <c r="AJ4215"/>
      <c r="AV4215"/>
      <c r="BB4215" s="5"/>
    </row>
    <row r="4216" spans="1:54" x14ac:dyDescent="0.2">
      <c r="A4216" s="5"/>
      <c r="Y4216" s="5"/>
      <c r="AJ4216"/>
      <c r="AV4216"/>
      <c r="BB4216" s="5"/>
    </row>
    <row r="4217" spans="1:54" x14ac:dyDescent="0.2">
      <c r="A4217" s="5"/>
      <c r="Y4217" s="5"/>
      <c r="AJ4217"/>
      <c r="AV4217"/>
      <c r="BB4217" s="5"/>
    </row>
    <row r="4218" spans="1:54" x14ac:dyDescent="0.2">
      <c r="A4218" s="5"/>
      <c r="Y4218" s="5"/>
      <c r="AJ4218"/>
      <c r="AV4218"/>
      <c r="BB4218" s="5"/>
    </row>
    <row r="4219" spans="1:54" x14ac:dyDescent="0.2">
      <c r="A4219" s="5"/>
      <c r="Y4219" s="5"/>
      <c r="AJ4219"/>
      <c r="AV4219"/>
      <c r="BB4219" s="5"/>
    </row>
    <row r="4220" spans="1:54" x14ac:dyDescent="0.2">
      <c r="A4220" s="5"/>
      <c r="Y4220" s="5"/>
      <c r="AJ4220"/>
      <c r="AV4220"/>
      <c r="BB4220" s="5"/>
    </row>
    <row r="4221" spans="1:54" x14ac:dyDescent="0.2">
      <c r="A4221" s="5"/>
      <c r="Y4221" s="5"/>
      <c r="AJ4221"/>
      <c r="AV4221"/>
      <c r="BB4221" s="5"/>
    </row>
    <row r="4222" spans="1:54" x14ac:dyDescent="0.2">
      <c r="A4222" s="5"/>
      <c r="Y4222" s="5"/>
      <c r="AJ4222"/>
      <c r="AV4222"/>
      <c r="BB4222" s="5"/>
    </row>
    <row r="4223" spans="1:54" x14ac:dyDescent="0.2">
      <c r="A4223" s="5"/>
      <c r="Y4223" s="5"/>
      <c r="AJ4223"/>
      <c r="AV4223"/>
      <c r="BB4223" s="5"/>
    </row>
    <row r="4224" spans="1:54" x14ac:dyDescent="0.2">
      <c r="A4224" s="5"/>
      <c r="Y4224" s="5"/>
      <c r="AJ4224"/>
      <c r="AV4224"/>
      <c r="BB4224" s="5"/>
    </row>
    <row r="4225" spans="1:54" x14ac:dyDescent="0.2">
      <c r="A4225" s="5"/>
      <c r="Y4225" s="5"/>
      <c r="AJ4225"/>
      <c r="AV4225"/>
      <c r="BB4225" s="5"/>
    </row>
    <row r="4226" spans="1:54" x14ac:dyDescent="0.2">
      <c r="A4226" s="5"/>
      <c r="Y4226" s="5"/>
      <c r="AJ4226"/>
      <c r="AV4226"/>
      <c r="BB4226" s="5"/>
    </row>
    <row r="4227" spans="1:54" x14ac:dyDescent="0.2">
      <c r="A4227" s="5"/>
      <c r="Y4227" s="5"/>
      <c r="AJ4227"/>
      <c r="AV4227"/>
      <c r="BB4227" s="5"/>
    </row>
    <row r="4228" spans="1:54" x14ac:dyDescent="0.2">
      <c r="A4228" s="5"/>
      <c r="Y4228" s="5"/>
      <c r="AJ4228"/>
      <c r="AV4228"/>
      <c r="BB4228" s="5"/>
    </row>
    <row r="4229" spans="1:54" x14ac:dyDescent="0.2">
      <c r="A4229" s="5"/>
      <c r="Y4229" s="5"/>
      <c r="AJ4229"/>
      <c r="AV4229"/>
      <c r="BB4229" s="5"/>
    </row>
    <row r="4230" spans="1:54" x14ac:dyDescent="0.2">
      <c r="A4230" s="5"/>
      <c r="Y4230" s="5"/>
      <c r="AJ4230"/>
      <c r="AV4230"/>
      <c r="BB4230" s="5"/>
    </row>
    <row r="4231" spans="1:54" x14ac:dyDescent="0.2">
      <c r="A4231" s="5"/>
      <c r="Y4231" s="5"/>
      <c r="AJ4231"/>
      <c r="AV4231"/>
      <c r="BB4231" s="5"/>
    </row>
    <row r="4232" spans="1:54" x14ac:dyDescent="0.2">
      <c r="A4232" s="5"/>
      <c r="Y4232" s="5"/>
      <c r="AJ4232"/>
      <c r="AV4232"/>
      <c r="BB4232" s="5"/>
    </row>
    <row r="4233" spans="1:54" x14ac:dyDescent="0.2">
      <c r="A4233" s="5"/>
      <c r="Y4233" s="5"/>
      <c r="AJ4233"/>
      <c r="AV4233"/>
      <c r="BB4233" s="5"/>
    </row>
    <row r="4234" spans="1:54" x14ac:dyDescent="0.2">
      <c r="A4234" s="5"/>
      <c r="Y4234" s="5"/>
      <c r="AJ4234"/>
      <c r="AV4234"/>
      <c r="BB4234" s="5"/>
    </row>
    <row r="4235" spans="1:54" x14ac:dyDescent="0.2">
      <c r="A4235" s="5"/>
      <c r="Y4235" s="5"/>
      <c r="AJ4235"/>
      <c r="AV4235"/>
      <c r="BB4235" s="5"/>
    </row>
    <row r="4236" spans="1:54" x14ac:dyDescent="0.2">
      <c r="A4236" s="5"/>
      <c r="Y4236" s="5"/>
      <c r="AJ4236"/>
      <c r="AV4236"/>
      <c r="BB4236" s="5"/>
    </row>
    <row r="4237" spans="1:54" x14ac:dyDescent="0.2">
      <c r="A4237" s="5"/>
      <c r="Y4237" s="5"/>
      <c r="AJ4237"/>
      <c r="AV4237"/>
      <c r="BB4237" s="5"/>
    </row>
    <row r="4238" spans="1:54" x14ac:dyDescent="0.2">
      <c r="A4238" s="5"/>
      <c r="Y4238" s="5"/>
      <c r="AJ4238"/>
      <c r="AV4238"/>
      <c r="BB4238" s="5"/>
    </row>
    <row r="4239" spans="1:54" x14ac:dyDescent="0.2">
      <c r="A4239" s="5"/>
      <c r="Y4239" s="5"/>
      <c r="AJ4239"/>
      <c r="AV4239"/>
      <c r="BB4239" s="5"/>
    </row>
    <row r="4240" spans="1:54" x14ac:dyDescent="0.2">
      <c r="A4240" s="5"/>
      <c r="Y4240" s="5"/>
      <c r="AJ4240"/>
      <c r="AV4240"/>
      <c r="BB4240" s="5"/>
    </row>
    <row r="4241" spans="1:54" x14ac:dyDescent="0.2">
      <c r="A4241" s="5"/>
      <c r="Y4241" s="5"/>
      <c r="AJ4241"/>
      <c r="AV4241"/>
      <c r="BB4241" s="5"/>
    </row>
    <row r="4242" spans="1:54" x14ac:dyDescent="0.2">
      <c r="A4242" s="5"/>
      <c r="Y4242" s="5"/>
      <c r="AJ4242"/>
      <c r="AV4242"/>
      <c r="BB4242" s="5"/>
    </row>
    <row r="4243" spans="1:54" x14ac:dyDescent="0.2">
      <c r="A4243" s="5"/>
      <c r="Y4243" s="5"/>
      <c r="AJ4243"/>
      <c r="AV4243"/>
      <c r="BB4243" s="5"/>
    </row>
    <row r="4244" spans="1:54" x14ac:dyDescent="0.2">
      <c r="A4244" s="5"/>
      <c r="Y4244" s="5"/>
      <c r="AJ4244"/>
      <c r="AV4244"/>
      <c r="BB4244" s="5"/>
    </row>
    <row r="4245" spans="1:54" x14ac:dyDescent="0.2">
      <c r="A4245" s="5"/>
      <c r="Y4245" s="5"/>
      <c r="AJ4245"/>
      <c r="AV4245"/>
      <c r="BB4245" s="5"/>
    </row>
    <row r="4246" spans="1:54" x14ac:dyDescent="0.2">
      <c r="A4246" s="5"/>
      <c r="Y4246" s="5"/>
      <c r="AJ4246"/>
      <c r="AV4246"/>
      <c r="BB4246" s="5"/>
    </row>
    <row r="4247" spans="1:54" x14ac:dyDescent="0.2">
      <c r="A4247" s="5"/>
      <c r="Y4247" s="5"/>
      <c r="AJ4247"/>
      <c r="AV4247"/>
      <c r="BB4247" s="5"/>
    </row>
    <row r="4248" spans="1:54" x14ac:dyDescent="0.2">
      <c r="A4248" s="5"/>
      <c r="Y4248" s="5"/>
      <c r="AJ4248"/>
      <c r="AV4248"/>
      <c r="BB4248" s="5"/>
    </row>
    <row r="4249" spans="1:54" x14ac:dyDescent="0.2">
      <c r="A4249" s="5"/>
      <c r="Y4249" s="5"/>
      <c r="AJ4249"/>
      <c r="AV4249"/>
      <c r="BB4249" s="5"/>
    </row>
    <row r="4250" spans="1:54" x14ac:dyDescent="0.2">
      <c r="A4250" s="5"/>
      <c r="Y4250" s="5"/>
      <c r="AJ4250"/>
      <c r="AV4250"/>
      <c r="BB4250" s="5"/>
    </row>
    <row r="4251" spans="1:54" x14ac:dyDescent="0.2">
      <c r="A4251" s="5"/>
      <c r="Y4251" s="5"/>
      <c r="AJ4251"/>
      <c r="AV4251"/>
      <c r="BB4251" s="5"/>
    </row>
    <row r="4252" spans="1:54" x14ac:dyDescent="0.2">
      <c r="A4252" s="5"/>
      <c r="Y4252" s="5"/>
      <c r="AJ4252"/>
      <c r="AV4252"/>
      <c r="BB4252" s="5"/>
    </row>
    <row r="4253" spans="1:54" x14ac:dyDescent="0.2">
      <c r="A4253" s="5"/>
      <c r="Y4253" s="5"/>
      <c r="AJ4253"/>
      <c r="AV4253"/>
      <c r="BB4253" s="5"/>
    </row>
    <row r="4254" spans="1:54" x14ac:dyDescent="0.2">
      <c r="A4254" s="5"/>
      <c r="Y4254" s="5"/>
      <c r="AJ4254"/>
      <c r="AV4254"/>
      <c r="BB4254" s="5"/>
    </row>
    <row r="4255" spans="1:54" x14ac:dyDescent="0.2">
      <c r="A4255" s="5"/>
      <c r="Y4255" s="5"/>
      <c r="AJ4255"/>
      <c r="AV4255"/>
      <c r="BB4255" s="5"/>
    </row>
    <row r="4256" spans="1:54" x14ac:dyDescent="0.2">
      <c r="A4256" s="5"/>
      <c r="Y4256" s="5"/>
      <c r="AJ4256"/>
      <c r="AV4256"/>
      <c r="BB4256" s="5"/>
    </row>
    <row r="4257" spans="1:54" x14ac:dyDescent="0.2">
      <c r="A4257" s="5"/>
      <c r="Y4257" s="5"/>
      <c r="AJ4257"/>
      <c r="AV4257"/>
      <c r="BB4257" s="5"/>
    </row>
    <row r="4258" spans="1:54" x14ac:dyDescent="0.2">
      <c r="A4258" s="5"/>
      <c r="Y4258" s="5"/>
      <c r="AJ4258"/>
      <c r="AV4258"/>
      <c r="BB4258" s="5"/>
    </row>
    <row r="4259" spans="1:54" x14ac:dyDescent="0.2">
      <c r="A4259" s="5"/>
      <c r="Y4259" s="5"/>
      <c r="AJ4259"/>
      <c r="AV4259"/>
      <c r="BB4259" s="5"/>
    </row>
    <row r="4260" spans="1:54" x14ac:dyDescent="0.2">
      <c r="A4260" s="5"/>
      <c r="Y4260" s="5"/>
      <c r="AJ4260"/>
      <c r="AV4260"/>
      <c r="BB4260" s="5"/>
    </row>
    <row r="4261" spans="1:54" x14ac:dyDescent="0.2">
      <c r="A4261" s="5"/>
      <c r="Y4261" s="5"/>
      <c r="AJ4261"/>
      <c r="AV4261"/>
      <c r="BB4261" s="5"/>
    </row>
    <row r="4262" spans="1:54" x14ac:dyDescent="0.2">
      <c r="A4262" s="5"/>
      <c r="Y4262" s="5"/>
      <c r="AJ4262"/>
      <c r="AV4262"/>
      <c r="BB4262" s="5"/>
    </row>
    <row r="4263" spans="1:54" x14ac:dyDescent="0.2">
      <c r="A4263" s="5"/>
      <c r="Y4263" s="5"/>
      <c r="AJ4263"/>
      <c r="AV4263"/>
      <c r="BB4263" s="5"/>
    </row>
    <row r="4264" spans="1:54" x14ac:dyDescent="0.2">
      <c r="A4264" s="5"/>
      <c r="Y4264" s="5"/>
      <c r="AJ4264"/>
      <c r="AV4264"/>
      <c r="BB4264" s="5"/>
    </row>
    <row r="4265" spans="1:54" x14ac:dyDescent="0.2">
      <c r="A4265" s="5"/>
      <c r="Y4265" s="5"/>
      <c r="AJ4265"/>
      <c r="AV4265"/>
      <c r="BB4265" s="5"/>
    </row>
    <row r="4266" spans="1:54" x14ac:dyDescent="0.2">
      <c r="A4266" s="5"/>
      <c r="Y4266" s="5"/>
      <c r="AJ4266"/>
      <c r="AV4266"/>
      <c r="BB4266" s="5"/>
    </row>
    <row r="4267" spans="1:54" x14ac:dyDescent="0.2">
      <c r="A4267" s="5"/>
      <c r="Y4267" s="5"/>
      <c r="AJ4267"/>
      <c r="AV4267"/>
      <c r="BB4267" s="5"/>
    </row>
    <row r="4268" spans="1:54" x14ac:dyDescent="0.2">
      <c r="A4268" s="5"/>
      <c r="Y4268" s="5"/>
      <c r="AJ4268"/>
      <c r="AV4268"/>
      <c r="BB4268" s="5"/>
    </row>
    <row r="4269" spans="1:54" x14ac:dyDescent="0.2">
      <c r="A4269" s="5"/>
      <c r="Y4269" s="5"/>
      <c r="AJ4269"/>
      <c r="AV4269"/>
      <c r="BB4269" s="5"/>
    </row>
    <row r="4270" spans="1:54" x14ac:dyDescent="0.2">
      <c r="A4270" s="5"/>
      <c r="Y4270" s="5"/>
      <c r="AJ4270"/>
      <c r="AV4270"/>
      <c r="BB4270" s="5"/>
    </row>
    <row r="4271" spans="1:54" x14ac:dyDescent="0.2">
      <c r="A4271" s="5"/>
      <c r="Y4271" s="5"/>
      <c r="AJ4271"/>
      <c r="AV4271"/>
      <c r="BB4271" s="5"/>
    </row>
    <row r="4272" spans="1:54" x14ac:dyDescent="0.2">
      <c r="A4272" s="5"/>
      <c r="Y4272" s="5"/>
      <c r="AJ4272"/>
      <c r="AV4272"/>
      <c r="BB4272" s="5"/>
    </row>
    <row r="4273" spans="1:54" x14ac:dyDescent="0.2">
      <c r="A4273" s="5"/>
      <c r="Y4273" s="5"/>
      <c r="AJ4273"/>
      <c r="AV4273"/>
      <c r="BB4273" s="5"/>
    </row>
    <row r="4274" spans="1:54" x14ac:dyDescent="0.2">
      <c r="A4274" s="5"/>
      <c r="Y4274" s="5"/>
      <c r="AJ4274"/>
      <c r="AV4274"/>
      <c r="BB4274" s="5"/>
    </row>
    <row r="4275" spans="1:54" x14ac:dyDescent="0.2">
      <c r="A4275" s="5"/>
      <c r="Y4275" s="5"/>
      <c r="AJ4275"/>
      <c r="AV4275"/>
      <c r="BB4275" s="5"/>
    </row>
    <row r="4276" spans="1:54" x14ac:dyDescent="0.2">
      <c r="A4276" s="5"/>
      <c r="Y4276" s="5"/>
      <c r="AJ4276"/>
      <c r="AV4276"/>
      <c r="BB4276" s="5"/>
    </row>
    <row r="4277" spans="1:54" x14ac:dyDescent="0.2">
      <c r="A4277" s="5"/>
      <c r="Y4277" s="5"/>
      <c r="AJ4277"/>
      <c r="AV4277"/>
      <c r="BB4277" s="5"/>
    </row>
    <row r="4278" spans="1:54" x14ac:dyDescent="0.2">
      <c r="A4278" s="5"/>
      <c r="Y4278" s="5"/>
      <c r="AJ4278"/>
      <c r="AV4278"/>
      <c r="BB4278" s="5"/>
    </row>
    <row r="4279" spans="1:54" x14ac:dyDescent="0.2">
      <c r="A4279" s="5"/>
      <c r="Y4279" s="5"/>
      <c r="AJ4279"/>
      <c r="AV4279"/>
      <c r="BB4279" s="5"/>
    </row>
    <row r="4280" spans="1:54" x14ac:dyDescent="0.2">
      <c r="A4280" s="5"/>
      <c r="Y4280" s="5"/>
      <c r="AJ4280"/>
      <c r="AV4280"/>
      <c r="BB4280" s="5"/>
    </row>
    <row r="4281" spans="1:54" x14ac:dyDescent="0.2">
      <c r="A4281" s="5"/>
      <c r="Y4281" s="5"/>
      <c r="AJ4281"/>
      <c r="AV4281"/>
      <c r="BB4281" s="5"/>
    </row>
    <row r="4282" spans="1:54" x14ac:dyDescent="0.2">
      <c r="A4282" s="5"/>
      <c r="Y4282" s="5"/>
      <c r="AJ4282"/>
      <c r="AV4282"/>
      <c r="BB4282" s="5"/>
    </row>
    <row r="4283" spans="1:54" x14ac:dyDescent="0.2">
      <c r="A4283" s="5"/>
      <c r="Y4283" s="5"/>
      <c r="AJ4283"/>
      <c r="AV4283"/>
      <c r="BB4283" s="5"/>
    </row>
    <row r="4284" spans="1:54" x14ac:dyDescent="0.2">
      <c r="A4284" s="5"/>
      <c r="Y4284" s="5"/>
      <c r="AJ4284"/>
      <c r="AV4284"/>
      <c r="BB4284" s="5"/>
    </row>
    <row r="4285" spans="1:54" x14ac:dyDescent="0.2">
      <c r="A4285" s="5"/>
      <c r="Y4285" s="5"/>
      <c r="AJ4285"/>
      <c r="AV4285"/>
      <c r="BB4285" s="5"/>
    </row>
    <row r="4286" spans="1:54" x14ac:dyDescent="0.2">
      <c r="A4286" s="5"/>
      <c r="Y4286" s="5"/>
      <c r="AJ4286"/>
      <c r="AV4286"/>
      <c r="BB4286" s="5"/>
    </row>
    <row r="4287" spans="1:54" x14ac:dyDescent="0.2">
      <c r="A4287" s="5"/>
      <c r="Y4287" s="5"/>
      <c r="AJ4287"/>
      <c r="AV4287"/>
      <c r="BB4287" s="5"/>
    </row>
    <row r="4288" spans="1:54" x14ac:dyDescent="0.2">
      <c r="A4288" s="5"/>
      <c r="Y4288" s="5"/>
      <c r="AJ4288"/>
      <c r="AV4288"/>
      <c r="BB4288" s="5"/>
    </row>
    <row r="4289" spans="1:54" x14ac:dyDescent="0.2">
      <c r="A4289" s="5"/>
      <c r="Y4289" s="5"/>
      <c r="AJ4289"/>
      <c r="AV4289"/>
      <c r="BB4289" s="5"/>
    </row>
    <row r="4290" spans="1:54" x14ac:dyDescent="0.2">
      <c r="A4290" s="5"/>
      <c r="Y4290" s="5"/>
      <c r="AJ4290"/>
      <c r="AV4290"/>
      <c r="BB4290" s="5"/>
    </row>
    <row r="4291" spans="1:54" x14ac:dyDescent="0.2">
      <c r="A4291" s="5"/>
      <c r="Y4291" s="5"/>
      <c r="AJ4291"/>
      <c r="AV4291"/>
      <c r="BB4291" s="5"/>
    </row>
    <row r="4292" spans="1:54" x14ac:dyDescent="0.2">
      <c r="A4292" s="5"/>
      <c r="Y4292" s="5"/>
      <c r="AJ4292"/>
      <c r="AV4292"/>
      <c r="BB4292" s="5"/>
    </row>
    <row r="4293" spans="1:54" x14ac:dyDescent="0.2">
      <c r="A4293" s="5"/>
      <c r="Y4293" s="5"/>
      <c r="AJ4293"/>
      <c r="AV4293"/>
      <c r="BB4293" s="5"/>
    </row>
    <row r="4294" spans="1:54" x14ac:dyDescent="0.2">
      <c r="A4294" s="5"/>
      <c r="Y4294" s="5"/>
      <c r="AJ4294"/>
      <c r="AV4294"/>
      <c r="BB4294" s="5"/>
    </row>
    <row r="4295" spans="1:54" x14ac:dyDescent="0.2">
      <c r="A4295" s="5"/>
      <c r="Y4295" s="5"/>
      <c r="AJ4295"/>
      <c r="AV4295"/>
      <c r="BB4295" s="5"/>
    </row>
    <row r="4296" spans="1:54" x14ac:dyDescent="0.2">
      <c r="A4296" s="5"/>
      <c r="Y4296" s="5"/>
      <c r="AJ4296"/>
      <c r="AV4296"/>
      <c r="BB4296" s="5"/>
    </row>
    <row r="4297" spans="1:54" x14ac:dyDescent="0.2">
      <c r="A4297" s="5"/>
      <c r="Y4297" s="5"/>
      <c r="AJ4297"/>
      <c r="AV4297"/>
      <c r="BB4297" s="5"/>
    </row>
    <row r="4298" spans="1:54" x14ac:dyDescent="0.2">
      <c r="A4298" s="5"/>
      <c r="Y4298" s="5"/>
      <c r="AJ4298"/>
      <c r="AV4298"/>
      <c r="BB4298" s="5"/>
    </row>
    <row r="4299" spans="1:54" x14ac:dyDescent="0.2">
      <c r="A4299" s="5"/>
      <c r="Y4299" s="5"/>
      <c r="AJ4299"/>
      <c r="AV4299"/>
      <c r="BB4299" s="5"/>
    </row>
    <row r="4300" spans="1:54" x14ac:dyDescent="0.2">
      <c r="A4300" s="5"/>
      <c r="Y4300" s="5"/>
      <c r="AJ4300"/>
      <c r="AV4300"/>
      <c r="BB4300" s="5"/>
    </row>
    <row r="4301" spans="1:54" x14ac:dyDescent="0.2">
      <c r="A4301" s="5"/>
      <c r="Y4301" s="5"/>
      <c r="AJ4301"/>
      <c r="AV4301"/>
      <c r="BB4301" s="5"/>
    </row>
    <row r="4302" spans="1:54" x14ac:dyDescent="0.2">
      <c r="A4302" s="5"/>
      <c r="Y4302" s="5"/>
      <c r="AJ4302"/>
      <c r="AV4302"/>
      <c r="BB4302" s="5"/>
    </row>
    <row r="4303" spans="1:54" x14ac:dyDescent="0.2">
      <c r="A4303" s="5"/>
      <c r="Y4303" s="5"/>
      <c r="AJ4303"/>
      <c r="AV4303"/>
      <c r="BB4303" s="5"/>
    </row>
    <row r="4304" spans="1:54" x14ac:dyDescent="0.2">
      <c r="A4304" s="5"/>
      <c r="Y4304" s="5"/>
      <c r="AJ4304"/>
      <c r="AV4304"/>
      <c r="BB4304" s="5"/>
    </row>
    <row r="4305" spans="1:54" x14ac:dyDescent="0.2">
      <c r="A4305" s="5"/>
      <c r="Y4305" s="5"/>
      <c r="AJ4305"/>
      <c r="AV4305"/>
      <c r="BB4305" s="5"/>
    </row>
    <row r="4306" spans="1:54" x14ac:dyDescent="0.2">
      <c r="A4306" s="5"/>
      <c r="Y4306" s="5"/>
      <c r="AJ4306"/>
      <c r="AV4306"/>
      <c r="BB4306" s="5"/>
    </row>
    <row r="4307" spans="1:54" x14ac:dyDescent="0.2">
      <c r="A4307" s="5"/>
      <c r="Y4307" s="5"/>
      <c r="AJ4307"/>
      <c r="AV4307"/>
      <c r="BB4307" s="5"/>
    </row>
    <row r="4308" spans="1:54" x14ac:dyDescent="0.2">
      <c r="A4308" s="5"/>
      <c r="Y4308" s="5"/>
      <c r="AJ4308"/>
      <c r="AV4308"/>
      <c r="BB4308" s="5"/>
    </row>
    <row r="4309" spans="1:54" x14ac:dyDescent="0.2">
      <c r="A4309" s="5"/>
      <c r="Y4309" s="5"/>
      <c r="AJ4309"/>
      <c r="AV4309"/>
      <c r="BB4309" s="5"/>
    </row>
    <row r="4310" spans="1:54" x14ac:dyDescent="0.2">
      <c r="A4310" s="5"/>
      <c r="Y4310" s="5"/>
      <c r="AJ4310"/>
      <c r="AV4310"/>
      <c r="BB4310" s="5"/>
    </row>
    <row r="4311" spans="1:54" x14ac:dyDescent="0.2">
      <c r="A4311" s="5"/>
      <c r="Y4311" s="5"/>
      <c r="AJ4311"/>
      <c r="AV4311"/>
      <c r="BB4311" s="5"/>
    </row>
    <row r="4312" spans="1:54" x14ac:dyDescent="0.2">
      <c r="A4312" s="5"/>
      <c r="Y4312" s="5"/>
      <c r="AJ4312"/>
      <c r="AV4312"/>
      <c r="BB4312" s="5"/>
    </row>
    <row r="4313" spans="1:54" x14ac:dyDescent="0.2">
      <c r="A4313" s="5"/>
      <c r="Y4313" s="5"/>
      <c r="AJ4313"/>
      <c r="AV4313"/>
      <c r="BB4313" s="5"/>
    </row>
    <row r="4314" spans="1:54" x14ac:dyDescent="0.2">
      <c r="A4314" s="5"/>
      <c r="Y4314" s="5"/>
      <c r="AJ4314"/>
      <c r="AV4314"/>
      <c r="BB4314" s="5"/>
    </row>
    <row r="4315" spans="1:54" x14ac:dyDescent="0.2">
      <c r="A4315" s="5"/>
      <c r="Y4315" s="5"/>
      <c r="AJ4315"/>
      <c r="AV4315"/>
      <c r="BB4315" s="5"/>
    </row>
    <row r="4316" spans="1:54" x14ac:dyDescent="0.2">
      <c r="A4316" s="5"/>
      <c r="Y4316" s="5"/>
      <c r="AJ4316"/>
      <c r="AV4316"/>
      <c r="BB4316" s="5"/>
    </row>
    <row r="4317" spans="1:54" x14ac:dyDescent="0.2">
      <c r="A4317" s="5"/>
      <c r="Y4317" s="5"/>
      <c r="AJ4317"/>
      <c r="AV4317"/>
      <c r="BB4317" s="5"/>
    </row>
    <row r="4318" spans="1:54" x14ac:dyDescent="0.2">
      <c r="A4318" s="5"/>
      <c r="Y4318" s="5"/>
      <c r="AJ4318"/>
      <c r="AV4318"/>
      <c r="BB4318" s="5"/>
    </row>
    <row r="4319" spans="1:54" x14ac:dyDescent="0.2">
      <c r="A4319" s="5"/>
      <c r="Y4319" s="5"/>
      <c r="AJ4319"/>
      <c r="AV4319"/>
      <c r="BB4319" s="5"/>
    </row>
    <row r="4320" spans="1:54" x14ac:dyDescent="0.2">
      <c r="A4320" s="5"/>
      <c r="Y4320" s="5"/>
      <c r="AJ4320"/>
      <c r="AV4320"/>
      <c r="BB4320" s="5"/>
    </row>
    <row r="4321" spans="1:54" x14ac:dyDescent="0.2">
      <c r="A4321" s="5"/>
      <c r="Y4321" s="5"/>
      <c r="AJ4321"/>
      <c r="AV4321"/>
      <c r="BB4321" s="5"/>
    </row>
    <row r="4322" spans="1:54" x14ac:dyDescent="0.2">
      <c r="A4322" s="5"/>
      <c r="Y4322" s="5"/>
      <c r="AJ4322"/>
      <c r="AV4322"/>
      <c r="BB4322" s="5"/>
    </row>
    <row r="4323" spans="1:54" x14ac:dyDescent="0.2">
      <c r="A4323" s="5"/>
      <c r="Y4323" s="5"/>
      <c r="AJ4323"/>
      <c r="AV4323"/>
      <c r="BB4323" s="5"/>
    </row>
    <row r="4324" spans="1:54" x14ac:dyDescent="0.2">
      <c r="A4324" s="5"/>
      <c r="Y4324" s="5"/>
      <c r="AJ4324"/>
      <c r="AV4324"/>
      <c r="BB4324" s="5"/>
    </row>
    <row r="4325" spans="1:54" x14ac:dyDescent="0.2">
      <c r="A4325" s="5"/>
      <c r="Y4325" s="5"/>
      <c r="AJ4325"/>
      <c r="AV4325"/>
      <c r="BB4325" s="5"/>
    </row>
    <row r="4326" spans="1:54" x14ac:dyDescent="0.2">
      <c r="A4326" s="5"/>
      <c r="Y4326" s="5"/>
      <c r="AJ4326"/>
      <c r="AV4326"/>
      <c r="BB4326" s="5"/>
    </row>
    <row r="4327" spans="1:54" x14ac:dyDescent="0.2">
      <c r="A4327" s="5"/>
      <c r="Y4327" s="5"/>
      <c r="AJ4327"/>
      <c r="AV4327"/>
      <c r="BB4327" s="5"/>
    </row>
    <row r="4328" spans="1:54" x14ac:dyDescent="0.2">
      <c r="A4328" s="5"/>
      <c r="Y4328" s="5"/>
      <c r="AJ4328"/>
      <c r="AV4328"/>
      <c r="BB4328" s="5"/>
    </row>
    <row r="4329" spans="1:54" x14ac:dyDescent="0.2">
      <c r="A4329" s="5"/>
      <c r="Y4329" s="5"/>
      <c r="AJ4329"/>
      <c r="AV4329"/>
      <c r="BB4329" s="5"/>
    </row>
    <row r="4330" spans="1:54" x14ac:dyDescent="0.2">
      <c r="A4330" s="5"/>
      <c r="Y4330" s="5"/>
      <c r="AJ4330"/>
      <c r="AV4330"/>
      <c r="BB4330" s="5"/>
    </row>
    <row r="4331" spans="1:54" x14ac:dyDescent="0.2">
      <c r="A4331" s="5"/>
      <c r="Y4331" s="5"/>
      <c r="AJ4331"/>
      <c r="AV4331"/>
      <c r="BB4331" s="5"/>
    </row>
    <row r="4332" spans="1:54" x14ac:dyDescent="0.2">
      <c r="A4332" s="5"/>
      <c r="Y4332" s="5"/>
      <c r="AJ4332"/>
      <c r="AV4332"/>
      <c r="BB4332" s="5"/>
    </row>
    <row r="4333" spans="1:54" x14ac:dyDescent="0.2">
      <c r="A4333" s="5"/>
      <c r="Y4333" s="5"/>
      <c r="AJ4333"/>
      <c r="AV4333"/>
      <c r="BB4333" s="5"/>
    </row>
    <row r="4334" spans="1:54" x14ac:dyDescent="0.2">
      <c r="A4334" s="5"/>
      <c r="Y4334" s="5"/>
      <c r="AJ4334"/>
      <c r="AV4334"/>
      <c r="BB4334" s="5"/>
    </row>
    <row r="4335" spans="1:54" x14ac:dyDescent="0.2">
      <c r="A4335" s="5"/>
      <c r="Y4335" s="5"/>
      <c r="AJ4335"/>
      <c r="AV4335"/>
      <c r="BB4335" s="5"/>
    </row>
    <row r="4336" spans="1:54" x14ac:dyDescent="0.2">
      <c r="A4336" s="5"/>
      <c r="Y4336" s="5"/>
      <c r="AJ4336"/>
      <c r="AV4336"/>
      <c r="BB4336" s="5"/>
    </row>
    <row r="4337" spans="1:54" x14ac:dyDescent="0.2">
      <c r="A4337" s="5"/>
      <c r="Y4337" s="5"/>
      <c r="AJ4337"/>
      <c r="AV4337"/>
      <c r="BB4337" s="5"/>
    </row>
    <row r="4338" spans="1:54" x14ac:dyDescent="0.2">
      <c r="A4338" s="5"/>
      <c r="Y4338" s="5"/>
      <c r="AJ4338"/>
      <c r="AV4338"/>
      <c r="BB4338" s="5"/>
    </row>
    <row r="4339" spans="1:54" x14ac:dyDescent="0.2">
      <c r="A4339" s="5"/>
      <c r="Y4339" s="5"/>
      <c r="AJ4339"/>
      <c r="AV4339"/>
      <c r="BB4339" s="5"/>
    </row>
    <row r="4340" spans="1:54" x14ac:dyDescent="0.2">
      <c r="A4340" s="5"/>
      <c r="Y4340" s="5"/>
      <c r="AJ4340"/>
      <c r="AV4340"/>
      <c r="BB4340" s="5"/>
    </row>
    <row r="4341" spans="1:54" x14ac:dyDescent="0.2">
      <c r="A4341" s="5"/>
      <c r="Y4341" s="5"/>
      <c r="AJ4341"/>
      <c r="AV4341"/>
      <c r="BB4341" s="5"/>
    </row>
    <row r="4342" spans="1:54" x14ac:dyDescent="0.2">
      <c r="A4342" s="5"/>
      <c r="Y4342" s="5"/>
      <c r="AJ4342"/>
      <c r="AV4342"/>
      <c r="BB4342" s="5"/>
    </row>
    <row r="4343" spans="1:54" x14ac:dyDescent="0.2">
      <c r="A4343" s="5"/>
      <c r="Y4343" s="5"/>
      <c r="AJ4343"/>
      <c r="AV4343"/>
      <c r="BB4343" s="5"/>
    </row>
    <row r="4344" spans="1:54" x14ac:dyDescent="0.2">
      <c r="A4344" s="5"/>
      <c r="Y4344" s="5"/>
      <c r="AJ4344"/>
      <c r="AV4344"/>
      <c r="BB4344" s="5"/>
    </row>
    <row r="4345" spans="1:54" x14ac:dyDescent="0.2">
      <c r="A4345" s="5"/>
      <c r="Y4345" s="5"/>
      <c r="AJ4345"/>
      <c r="AV4345"/>
      <c r="BB4345" s="5"/>
    </row>
    <row r="4346" spans="1:54" x14ac:dyDescent="0.2">
      <c r="A4346" s="5"/>
      <c r="Y4346" s="5"/>
      <c r="AJ4346"/>
      <c r="AV4346"/>
      <c r="BB4346" s="5"/>
    </row>
    <row r="4347" spans="1:54" x14ac:dyDescent="0.2">
      <c r="A4347" s="5"/>
      <c r="Y4347" s="5"/>
      <c r="AJ4347"/>
      <c r="AV4347"/>
      <c r="BB4347" s="5"/>
    </row>
    <row r="4348" spans="1:54" x14ac:dyDescent="0.2">
      <c r="A4348" s="5"/>
      <c r="Y4348" s="5"/>
      <c r="AJ4348"/>
      <c r="AV4348"/>
      <c r="BB4348" s="5"/>
    </row>
    <row r="4349" spans="1:54" x14ac:dyDescent="0.2">
      <c r="A4349" s="5"/>
      <c r="Y4349" s="5"/>
      <c r="AJ4349"/>
      <c r="AV4349"/>
      <c r="BB4349" s="5"/>
    </row>
    <row r="4350" spans="1:54" x14ac:dyDescent="0.2">
      <c r="A4350" s="5"/>
      <c r="Y4350" s="5"/>
      <c r="AJ4350"/>
      <c r="AV4350"/>
      <c r="BB4350" s="5"/>
    </row>
    <row r="4351" spans="1:54" x14ac:dyDescent="0.2">
      <c r="A4351" s="5"/>
      <c r="Y4351" s="5"/>
      <c r="AJ4351"/>
      <c r="AV4351"/>
      <c r="BB4351" s="5"/>
    </row>
    <row r="4352" spans="1:54" x14ac:dyDescent="0.2">
      <c r="A4352" s="5"/>
      <c r="Y4352" s="5"/>
      <c r="AJ4352"/>
      <c r="AV4352"/>
      <c r="BB4352" s="5"/>
    </row>
    <row r="4353" spans="1:54" x14ac:dyDescent="0.2">
      <c r="A4353" s="5"/>
      <c r="Y4353" s="5"/>
      <c r="AJ4353"/>
      <c r="AV4353"/>
      <c r="BB4353" s="5"/>
    </row>
    <row r="4354" spans="1:54" x14ac:dyDescent="0.2">
      <c r="A4354" s="5"/>
      <c r="Y4354" s="5"/>
      <c r="AJ4354"/>
      <c r="AV4354"/>
      <c r="BB4354" s="5"/>
    </row>
    <row r="4355" spans="1:54" x14ac:dyDescent="0.2">
      <c r="A4355" s="5"/>
      <c r="Y4355" s="5"/>
      <c r="AJ4355"/>
      <c r="AV4355"/>
      <c r="BB4355" s="5"/>
    </row>
    <row r="4356" spans="1:54" x14ac:dyDescent="0.2">
      <c r="A4356" s="5"/>
      <c r="Y4356" s="5"/>
      <c r="AJ4356"/>
      <c r="AV4356"/>
      <c r="BB4356" s="5"/>
    </row>
    <row r="4357" spans="1:54" x14ac:dyDescent="0.2">
      <c r="A4357" s="5"/>
      <c r="Y4357" s="5"/>
      <c r="AJ4357"/>
      <c r="AV4357"/>
      <c r="BB4357" s="5"/>
    </row>
    <row r="4358" spans="1:54" x14ac:dyDescent="0.2">
      <c r="A4358" s="5"/>
      <c r="Y4358" s="5"/>
      <c r="AJ4358"/>
      <c r="AV4358"/>
      <c r="BB4358" s="5"/>
    </row>
    <row r="4359" spans="1:54" x14ac:dyDescent="0.2">
      <c r="A4359" s="5"/>
      <c r="Y4359" s="5"/>
      <c r="AJ4359"/>
      <c r="AV4359"/>
      <c r="BB4359" s="5"/>
    </row>
    <row r="4360" spans="1:54" x14ac:dyDescent="0.2">
      <c r="A4360" s="5"/>
      <c r="Y4360" s="5"/>
      <c r="AJ4360"/>
      <c r="AV4360"/>
      <c r="BB4360" s="5"/>
    </row>
    <row r="4361" spans="1:54" x14ac:dyDescent="0.2">
      <c r="A4361" s="5"/>
      <c r="Y4361" s="5"/>
      <c r="AJ4361"/>
      <c r="AV4361"/>
      <c r="BB4361" s="5"/>
    </row>
    <row r="4362" spans="1:54" x14ac:dyDescent="0.2">
      <c r="A4362" s="5"/>
      <c r="Y4362" s="5"/>
      <c r="AJ4362"/>
      <c r="AV4362"/>
      <c r="BB4362" s="5"/>
    </row>
    <row r="4363" spans="1:54" x14ac:dyDescent="0.2">
      <c r="A4363" s="5"/>
      <c r="Y4363" s="5"/>
      <c r="AJ4363"/>
      <c r="AV4363"/>
      <c r="BB4363" s="5"/>
    </row>
    <row r="4364" spans="1:54" x14ac:dyDescent="0.2">
      <c r="A4364" s="5"/>
      <c r="Y4364" s="5"/>
      <c r="AJ4364"/>
      <c r="AV4364"/>
      <c r="BB4364" s="5"/>
    </row>
    <row r="4365" spans="1:54" x14ac:dyDescent="0.2">
      <c r="A4365" s="5"/>
      <c r="Y4365" s="5"/>
      <c r="AJ4365"/>
      <c r="AV4365"/>
      <c r="BB4365" s="5"/>
    </row>
    <row r="4366" spans="1:54" x14ac:dyDescent="0.2">
      <c r="A4366" s="5"/>
      <c r="Y4366" s="5"/>
      <c r="AJ4366"/>
      <c r="AV4366"/>
      <c r="BB4366" s="5"/>
    </row>
    <row r="4367" spans="1:54" x14ac:dyDescent="0.2">
      <c r="A4367" s="5"/>
      <c r="Y4367" s="5"/>
      <c r="AJ4367"/>
      <c r="AV4367"/>
      <c r="BB4367" s="5"/>
    </row>
    <row r="4368" spans="1:54" x14ac:dyDescent="0.2">
      <c r="A4368" s="5"/>
      <c r="Y4368" s="5"/>
      <c r="AJ4368"/>
      <c r="AV4368"/>
      <c r="BB4368" s="5"/>
    </row>
    <row r="4369" spans="1:54" x14ac:dyDescent="0.2">
      <c r="A4369" s="5"/>
      <c r="Y4369" s="5"/>
      <c r="AJ4369"/>
      <c r="AV4369"/>
      <c r="BB4369" s="5"/>
    </row>
    <row r="4370" spans="1:54" x14ac:dyDescent="0.2">
      <c r="A4370" s="5"/>
      <c r="Y4370" s="5"/>
      <c r="AJ4370"/>
      <c r="AV4370"/>
      <c r="BB4370" s="5"/>
    </row>
    <row r="4371" spans="1:54" x14ac:dyDescent="0.2">
      <c r="A4371" s="5"/>
      <c r="Y4371" s="5"/>
      <c r="AJ4371"/>
      <c r="AV4371"/>
      <c r="BB4371" s="5"/>
    </row>
    <row r="4372" spans="1:54" x14ac:dyDescent="0.2">
      <c r="A4372" s="5"/>
      <c r="Y4372" s="5"/>
      <c r="AJ4372"/>
      <c r="AV4372"/>
      <c r="BB4372" s="5"/>
    </row>
    <row r="4373" spans="1:54" x14ac:dyDescent="0.2">
      <c r="A4373" s="5"/>
      <c r="Y4373" s="5"/>
      <c r="AJ4373"/>
      <c r="AV4373"/>
      <c r="BB4373" s="5"/>
    </row>
    <row r="4374" spans="1:54" x14ac:dyDescent="0.2">
      <c r="A4374" s="5"/>
      <c r="Y4374" s="5"/>
      <c r="AJ4374"/>
      <c r="AV4374"/>
      <c r="BB4374" s="5"/>
    </row>
    <row r="4375" spans="1:54" x14ac:dyDescent="0.2">
      <c r="A4375" s="5"/>
      <c r="Y4375" s="5"/>
      <c r="AJ4375"/>
      <c r="AV4375"/>
      <c r="BB4375" s="5"/>
    </row>
    <row r="4376" spans="1:54" x14ac:dyDescent="0.2">
      <c r="A4376" s="5"/>
      <c r="Y4376" s="5"/>
      <c r="AJ4376"/>
      <c r="AV4376"/>
      <c r="BB4376" s="5"/>
    </row>
    <row r="4377" spans="1:54" x14ac:dyDescent="0.2">
      <c r="A4377" s="5"/>
      <c r="Y4377" s="5"/>
      <c r="AJ4377"/>
      <c r="AV4377"/>
      <c r="BB4377" s="5"/>
    </row>
    <row r="4378" spans="1:54" x14ac:dyDescent="0.2">
      <c r="A4378" s="5"/>
      <c r="Y4378" s="5"/>
      <c r="AJ4378"/>
      <c r="AV4378"/>
      <c r="BB4378" s="5"/>
    </row>
    <row r="4379" spans="1:54" x14ac:dyDescent="0.2">
      <c r="A4379" s="5"/>
      <c r="Y4379" s="5"/>
      <c r="AJ4379"/>
      <c r="AV4379"/>
      <c r="BB4379" s="5"/>
    </row>
    <row r="4380" spans="1:54" x14ac:dyDescent="0.2">
      <c r="A4380" s="5"/>
      <c r="Y4380" s="5"/>
      <c r="AJ4380"/>
      <c r="AV4380"/>
      <c r="BB4380" s="5"/>
    </row>
    <row r="4381" spans="1:54" x14ac:dyDescent="0.2">
      <c r="A4381" s="5"/>
      <c r="Y4381" s="5"/>
      <c r="AJ4381"/>
      <c r="AV4381"/>
      <c r="BB4381" s="5"/>
    </row>
    <row r="4382" spans="1:54" x14ac:dyDescent="0.2">
      <c r="A4382" s="5"/>
      <c r="Y4382" s="5"/>
      <c r="AJ4382"/>
      <c r="AV4382"/>
      <c r="BB4382" s="5"/>
    </row>
    <row r="4383" spans="1:54" x14ac:dyDescent="0.2">
      <c r="A4383" s="5"/>
      <c r="Y4383" s="5"/>
      <c r="AJ4383"/>
      <c r="AV4383"/>
      <c r="BB4383" s="5"/>
    </row>
    <row r="4384" spans="1:54" x14ac:dyDescent="0.2">
      <c r="A4384" s="5"/>
      <c r="Y4384" s="5"/>
      <c r="AJ4384"/>
      <c r="AV4384"/>
      <c r="BB4384" s="5"/>
    </row>
    <row r="4385" spans="1:54" x14ac:dyDescent="0.2">
      <c r="A4385" s="5"/>
      <c r="Y4385" s="5"/>
      <c r="AJ4385"/>
      <c r="AV4385"/>
      <c r="BB4385" s="5"/>
    </row>
    <row r="4386" spans="1:54" x14ac:dyDescent="0.2">
      <c r="A4386" s="5"/>
      <c r="Y4386" s="5"/>
      <c r="AJ4386"/>
      <c r="AV4386"/>
      <c r="BB4386" s="5"/>
    </row>
    <row r="4387" spans="1:54" x14ac:dyDescent="0.2">
      <c r="A4387" s="5"/>
      <c r="Y4387" s="5"/>
      <c r="AJ4387"/>
      <c r="AV4387"/>
      <c r="BB4387" s="5"/>
    </row>
    <row r="4388" spans="1:54" x14ac:dyDescent="0.2">
      <c r="A4388" s="5"/>
      <c r="Y4388" s="5"/>
      <c r="AJ4388"/>
      <c r="AV4388"/>
      <c r="BB4388" s="5"/>
    </row>
    <row r="4389" spans="1:54" x14ac:dyDescent="0.2">
      <c r="A4389" s="5"/>
      <c r="Y4389" s="5"/>
      <c r="AJ4389"/>
      <c r="AV4389"/>
      <c r="BB4389" s="5"/>
    </row>
    <row r="4390" spans="1:54" x14ac:dyDescent="0.2">
      <c r="A4390" s="5"/>
      <c r="Y4390" s="5"/>
      <c r="AJ4390"/>
      <c r="AV4390"/>
      <c r="BB4390" s="5"/>
    </row>
    <row r="4391" spans="1:54" x14ac:dyDescent="0.2">
      <c r="A4391" s="5"/>
      <c r="Y4391" s="5"/>
      <c r="AJ4391"/>
      <c r="AV4391"/>
      <c r="BB4391" s="5"/>
    </row>
    <row r="4392" spans="1:54" x14ac:dyDescent="0.2">
      <c r="A4392" s="5"/>
      <c r="Y4392" s="5"/>
      <c r="AJ4392"/>
      <c r="AV4392"/>
      <c r="BB4392" s="5"/>
    </row>
    <row r="4393" spans="1:54" x14ac:dyDescent="0.2">
      <c r="A4393" s="5"/>
      <c r="Y4393" s="5"/>
      <c r="AJ4393"/>
      <c r="AV4393"/>
      <c r="BB4393" s="5"/>
    </row>
    <row r="4394" spans="1:54" x14ac:dyDescent="0.2">
      <c r="A4394" s="5"/>
      <c r="Y4394" s="5"/>
      <c r="AJ4394"/>
      <c r="AV4394"/>
      <c r="BB4394" s="5"/>
    </row>
    <row r="4395" spans="1:54" x14ac:dyDescent="0.2">
      <c r="A4395" s="5"/>
      <c r="Y4395" s="5"/>
      <c r="AJ4395"/>
      <c r="AV4395"/>
      <c r="BB4395" s="5"/>
    </row>
    <row r="4396" spans="1:54" x14ac:dyDescent="0.2">
      <c r="A4396" s="5"/>
      <c r="Y4396" s="5"/>
      <c r="AJ4396"/>
      <c r="AV4396"/>
      <c r="BB4396" s="5"/>
    </row>
    <row r="4397" spans="1:54" x14ac:dyDescent="0.2">
      <c r="A4397" s="5"/>
      <c r="Y4397" s="5"/>
      <c r="AJ4397"/>
      <c r="AV4397"/>
      <c r="BB4397" s="5"/>
    </row>
    <row r="4398" spans="1:54" x14ac:dyDescent="0.2">
      <c r="A4398" s="5"/>
      <c r="Y4398" s="5"/>
      <c r="AJ4398"/>
      <c r="AV4398"/>
      <c r="BB4398" s="5"/>
    </row>
    <row r="4399" spans="1:54" x14ac:dyDescent="0.2">
      <c r="A4399" s="5"/>
      <c r="Y4399" s="5"/>
      <c r="AJ4399"/>
      <c r="AV4399"/>
      <c r="BB4399" s="5"/>
    </row>
    <row r="4400" spans="1:54" x14ac:dyDescent="0.2">
      <c r="A4400" s="5"/>
      <c r="Y4400" s="5"/>
      <c r="AJ4400"/>
      <c r="AV4400"/>
      <c r="BB4400" s="5"/>
    </row>
    <row r="4401" spans="1:54" x14ac:dyDescent="0.2">
      <c r="A4401" s="5"/>
      <c r="Y4401" s="5"/>
      <c r="AJ4401"/>
      <c r="AV4401"/>
      <c r="BB4401" s="5"/>
    </row>
    <row r="4402" spans="1:54" x14ac:dyDescent="0.2">
      <c r="A4402" s="5"/>
      <c r="Y4402" s="5"/>
      <c r="AJ4402"/>
      <c r="AV4402"/>
      <c r="BB4402" s="5"/>
    </row>
    <row r="4403" spans="1:54" x14ac:dyDescent="0.2">
      <c r="A4403" s="5"/>
      <c r="Y4403" s="5"/>
      <c r="AJ4403"/>
      <c r="AV4403"/>
      <c r="BB4403" s="5"/>
    </row>
    <row r="4404" spans="1:54" x14ac:dyDescent="0.2">
      <c r="A4404" s="5"/>
      <c r="Y4404" s="5"/>
      <c r="AJ4404"/>
      <c r="AV4404"/>
      <c r="BB4404" s="5"/>
    </row>
    <row r="4405" spans="1:54" x14ac:dyDescent="0.2">
      <c r="A4405" s="5"/>
      <c r="Y4405" s="5"/>
      <c r="AJ4405"/>
      <c r="AV4405"/>
      <c r="BB4405" s="5"/>
    </row>
    <row r="4406" spans="1:54" x14ac:dyDescent="0.2">
      <c r="A4406" s="5"/>
      <c r="Y4406" s="5"/>
      <c r="AJ4406"/>
      <c r="AV4406"/>
      <c r="BB4406" s="5"/>
    </row>
    <row r="4407" spans="1:54" x14ac:dyDescent="0.2">
      <c r="A4407" s="5"/>
      <c r="Y4407" s="5"/>
      <c r="AJ4407"/>
      <c r="AV4407"/>
      <c r="BB4407" s="5"/>
    </row>
    <row r="4408" spans="1:54" x14ac:dyDescent="0.2">
      <c r="A4408" s="5"/>
      <c r="Y4408" s="5"/>
      <c r="AJ4408"/>
      <c r="AV4408"/>
      <c r="BB4408" s="5"/>
    </row>
    <row r="4409" spans="1:54" x14ac:dyDescent="0.2">
      <c r="A4409" s="5"/>
      <c r="Y4409" s="5"/>
      <c r="AJ4409"/>
      <c r="AV4409"/>
      <c r="BB4409" s="5"/>
    </row>
    <row r="4410" spans="1:54" x14ac:dyDescent="0.2">
      <c r="A4410" s="5"/>
      <c r="Y4410" s="5"/>
      <c r="AJ4410"/>
      <c r="AV4410"/>
      <c r="BB4410" s="5"/>
    </row>
    <row r="4411" spans="1:54" x14ac:dyDescent="0.2">
      <c r="A4411" s="5"/>
      <c r="Y4411" s="5"/>
      <c r="AJ4411"/>
      <c r="AV4411"/>
      <c r="BB4411" s="5"/>
    </row>
    <row r="4412" spans="1:54" x14ac:dyDescent="0.2">
      <c r="A4412" s="5"/>
      <c r="Y4412" s="5"/>
      <c r="AJ4412"/>
      <c r="AV4412"/>
      <c r="BB4412" s="5"/>
    </row>
    <row r="4413" spans="1:54" x14ac:dyDescent="0.2">
      <c r="A4413" s="5"/>
      <c r="Y4413" s="5"/>
      <c r="AJ4413"/>
      <c r="AV4413"/>
      <c r="BB4413" s="5"/>
    </row>
    <row r="4414" spans="1:54" x14ac:dyDescent="0.2">
      <c r="A4414" s="5"/>
      <c r="Y4414" s="5"/>
      <c r="AJ4414"/>
      <c r="AV4414"/>
      <c r="BB4414" s="5"/>
    </row>
    <row r="4415" spans="1:54" x14ac:dyDescent="0.2">
      <c r="A4415" s="5"/>
      <c r="Y4415" s="5"/>
      <c r="AJ4415"/>
      <c r="AV4415"/>
      <c r="BB4415" s="5"/>
    </row>
    <row r="4416" spans="1:54" x14ac:dyDescent="0.2">
      <c r="A4416" s="5"/>
      <c r="Y4416" s="5"/>
      <c r="AJ4416"/>
      <c r="AV4416"/>
      <c r="BB4416" s="5"/>
    </row>
    <row r="4417" spans="1:54" x14ac:dyDescent="0.2">
      <c r="A4417" s="5"/>
      <c r="Y4417" s="5"/>
      <c r="AJ4417"/>
      <c r="AV4417"/>
      <c r="BB4417" s="5"/>
    </row>
    <row r="4418" spans="1:54" x14ac:dyDescent="0.2">
      <c r="A4418" s="5"/>
      <c r="Y4418" s="5"/>
      <c r="AJ4418"/>
      <c r="AV4418"/>
      <c r="BB4418" s="5"/>
    </row>
    <row r="4419" spans="1:54" x14ac:dyDescent="0.2">
      <c r="A4419" s="5"/>
      <c r="Y4419" s="5"/>
      <c r="AJ4419"/>
      <c r="AV4419"/>
      <c r="BB4419" s="5"/>
    </row>
    <row r="4420" spans="1:54" x14ac:dyDescent="0.2">
      <c r="A4420" s="5"/>
      <c r="Y4420" s="5"/>
      <c r="AJ4420"/>
      <c r="AV4420"/>
      <c r="BB4420" s="5"/>
    </row>
    <row r="4421" spans="1:54" x14ac:dyDescent="0.2">
      <c r="A4421" s="5"/>
      <c r="Y4421" s="5"/>
      <c r="AJ4421"/>
      <c r="AV4421"/>
      <c r="BB4421" s="5"/>
    </row>
    <row r="4422" spans="1:54" x14ac:dyDescent="0.2">
      <c r="A4422" s="5"/>
      <c r="Y4422" s="5"/>
      <c r="AJ4422"/>
      <c r="AV4422"/>
      <c r="BB4422" s="5"/>
    </row>
    <row r="4423" spans="1:54" x14ac:dyDescent="0.2">
      <c r="A4423" s="5"/>
      <c r="Y4423" s="5"/>
      <c r="AJ4423"/>
      <c r="AV4423"/>
      <c r="BB4423" s="5"/>
    </row>
    <row r="4424" spans="1:54" x14ac:dyDescent="0.2">
      <c r="A4424" s="5"/>
      <c r="Y4424" s="5"/>
      <c r="AJ4424"/>
      <c r="AV4424"/>
      <c r="BB4424" s="5"/>
    </row>
    <row r="4425" spans="1:54" x14ac:dyDescent="0.2">
      <c r="A4425" s="5"/>
      <c r="Y4425" s="5"/>
      <c r="AJ4425"/>
      <c r="AV4425"/>
      <c r="BB4425" s="5"/>
    </row>
    <row r="4426" spans="1:54" x14ac:dyDescent="0.2">
      <c r="A4426" s="5"/>
      <c r="Y4426" s="5"/>
      <c r="AJ4426"/>
      <c r="AV4426"/>
      <c r="BB4426" s="5"/>
    </row>
    <row r="4427" spans="1:54" x14ac:dyDescent="0.2">
      <c r="A4427" s="5"/>
      <c r="Y4427" s="5"/>
      <c r="AJ4427"/>
      <c r="AV4427"/>
      <c r="BB4427" s="5"/>
    </row>
    <row r="4428" spans="1:54" x14ac:dyDescent="0.2">
      <c r="A4428" s="5"/>
      <c r="Y4428" s="5"/>
      <c r="AJ4428"/>
      <c r="AV4428"/>
      <c r="BB4428" s="5"/>
    </row>
    <row r="4429" spans="1:54" x14ac:dyDescent="0.2">
      <c r="A4429" s="5"/>
      <c r="Y4429" s="5"/>
      <c r="AJ4429"/>
      <c r="AV4429"/>
      <c r="BB4429" s="5"/>
    </row>
    <row r="4430" spans="1:54" x14ac:dyDescent="0.2">
      <c r="A4430" s="5"/>
      <c r="Y4430" s="5"/>
      <c r="AJ4430"/>
      <c r="AV4430"/>
      <c r="BB4430" s="5"/>
    </row>
    <row r="4431" spans="1:54" x14ac:dyDescent="0.2">
      <c r="A4431" s="5"/>
      <c r="Y4431" s="5"/>
      <c r="AJ4431"/>
      <c r="AV4431"/>
      <c r="BB4431" s="5"/>
    </row>
    <row r="4432" spans="1:54" x14ac:dyDescent="0.2">
      <c r="A4432" s="5"/>
      <c r="Y4432" s="5"/>
      <c r="AJ4432"/>
      <c r="AV4432"/>
      <c r="BB4432" s="5"/>
    </row>
    <row r="4433" spans="1:54" x14ac:dyDescent="0.2">
      <c r="A4433" s="5"/>
      <c r="Y4433" s="5"/>
      <c r="AJ4433"/>
      <c r="AV4433"/>
      <c r="BB4433" s="5"/>
    </row>
    <row r="4434" spans="1:54" x14ac:dyDescent="0.2">
      <c r="A4434" s="5"/>
      <c r="Y4434" s="5"/>
      <c r="AJ4434"/>
      <c r="AV4434"/>
      <c r="BB4434" s="5"/>
    </row>
    <row r="4435" spans="1:54" x14ac:dyDescent="0.2">
      <c r="A4435" s="5"/>
      <c r="Y4435" s="5"/>
      <c r="AJ4435"/>
      <c r="AV4435"/>
      <c r="BB4435" s="5"/>
    </row>
    <row r="4436" spans="1:54" x14ac:dyDescent="0.2">
      <c r="A4436" s="5"/>
      <c r="Y4436" s="5"/>
      <c r="AJ4436"/>
      <c r="AV4436"/>
      <c r="BB4436" s="5"/>
    </row>
    <row r="4437" spans="1:54" x14ac:dyDescent="0.2">
      <c r="A4437" s="5"/>
      <c r="Y4437" s="5"/>
      <c r="AJ4437"/>
      <c r="AV4437"/>
      <c r="BB4437" s="5"/>
    </row>
    <row r="4438" spans="1:54" x14ac:dyDescent="0.2">
      <c r="A4438" s="5"/>
      <c r="Y4438" s="5"/>
      <c r="AJ4438"/>
      <c r="AV4438"/>
      <c r="BB4438" s="5"/>
    </row>
    <row r="4439" spans="1:54" x14ac:dyDescent="0.2">
      <c r="A4439" s="5"/>
      <c r="Y4439" s="5"/>
      <c r="AJ4439"/>
      <c r="AV4439"/>
      <c r="BB4439" s="5"/>
    </row>
    <row r="4440" spans="1:54" x14ac:dyDescent="0.2">
      <c r="A4440" s="5"/>
      <c r="Y4440" s="5"/>
      <c r="AJ4440"/>
      <c r="AV4440"/>
      <c r="BB4440" s="5"/>
    </row>
    <row r="4441" spans="1:54" x14ac:dyDescent="0.2">
      <c r="A4441" s="5"/>
      <c r="Y4441" s="5"/>
      <c r="AJ4441"/>
      <c r="AV4441"/>
      <c r="BB4441" s="5"/>
    </row>
    <row r="4442" spans="1:54" x14ac:dyDescent="0.2">
      <c r="A4442" s="5"/>
      <c r="Y4442" s="5"/>
      <c r="AJ4442"/>
      <c r="AV4442"/>
      <c r="BB4442" s="5"/>
    </row>
    <row r="4443" spans="1:54" x14ac:dyDescent="0.2">
      <c r="A4443" s="5"/>
      <c r="Y4443" s="5"/>
      <c r="AJ4443"/>
      <c r="AV4443"/>
      <c r="BB4443" s="5"/>
    </row>
    <row r="4444" spans="1:54" x14ac:dyDescent="0.2">
      <c r="A4444" s="5"/>
      <c r="Y4444" s="5"/>
      <c r="AJ4444"/>
      <c r="AV4444"/>
      <c r="BB4444" s="5"/>
    </row>
    <row r="4445" spans="1:54" x14ac:dyDescent="0.2">
      <c r="A4445" s="5"/>
      <c r="Y4445" s="5"/>
      <c r="AJ4445"/>
      <c r="AV4445"/>
      <c r="BB4445" s="5"/>
    </row>
    <row r="4446" spans="1:54" x14ac:dyDescent="0.2">
      <c r="A4446" s="5"/>
      <c r="Y4446" s="5"/>
      <c r="AJ4446"/>
      <c r="AV4446"/>
      <c r="BB4446" s="5"/>
    </row>
    <row r="4447" spans="1:54" x14ac:dyDescent="0.2">
      <c r="A4447" s="5"/>
      <c r="Y4447" s="5"/>
      <c r="AJ4447"/>
      <c r="AV4447"/>
      <c r="BB4447" s="5"/>
    </row>
    <row r="4448" spans="1:54" x14ac:dyDescent="0.2">
      <c r="A4448" s="5"/>
      <c r="Y4448" s="5"/>
      <c r="AJ4448"/>
      <c r="AV4448"/>
      <c r="BB4448" s="5"/>
    </row>
    <row r="4449" spans="1:54" x14ac:dyDescent="0.2">
      <c r="A4449" s="5"/>
      <c r="Y4449" s="5"/>
      <c r="AJ4449"/>
      <c r="AV4449"/>
      <c r="BB4449" s="5"/>
    </row>
    <row r="4450" spans="1:54" x14ac:dyDescent="0.2">
      <c r="A4450" s="5"/>
      <c r="Y4450" s="5"/>
      <c r="AJ4450"/>
      <c r="AV4450"/>
      <c r="BB4450" s="5"/>
    </row>
    <row r="4451" spans="1:54" x14ac:dyDescent="0.2">
      <c r="A4451" s="5"/>
      <c r="Y4451" s="5"/>
      <c r="AJ4451"/>
      <c r="AV4451"/>
      <c r="BB4451" s="5"/>
    </row>
    <row r="4452" spans="1:54" x14ac:dyDescent="0.2">
      <c r="A4452" s="5"/>
      <c r="Y4452" s="5"/>
      <c r="AJ4452"/>
      <c r="AV4452"/>
      <c r="BB4452" s="5"/>
    </row>
    <row r="4453" spans="1:54" x14ac:dyDescent="0.2">
      <c r="A4453" s="5"/>
      <c r="Y4453" s="5"/>
      <c r="AJ4453"/>
      <c r="AV4453"/>
      <c r="BB4453" s="5"/>
    </row>
    <row r="4454" spans="1:54" x14ac:dyDescent="0.2">
      <c r="A4454" s="5"/>
      <c r="Y4454" s="5"/>
      <c r="AJ4454"/>
      <c r="AV4454"/>
      <c r="BB4454" s="5"/>
    </row>
    <row r="4455" spans="1:54" x14ac:dyDescent="0.2">
      <c r="A4455" s="5"/>
      <c r="Y4455" s="5"/>
      <c r="AJ4455"/>
      <c r="AV4455"/>
      <c r="BB4455" s="5"/>
    </row>
    <row r="4456" spans="1:54" x14ac:dyDescent="0.2">
      <c r="A4456" s="5"/>
      <c r="Y4456" s="5"/>
      <c r="AJ4456"/>
      <c r="AV4456"/>
      <c r="BB4456" s="5"/>
    </row>
    <row r="4457" spans="1:54" x14ac:dyDescent="0.2">
      <c r="A4457" s="5"/>
      <c r="Y4457" s="5"/>
      <c r="AJ4457"/>
      <c r="AV4457"/>
      <c r="BB4457" s="5"/>
    </row>
    <row r="4458" spans="1:54" x14ac:dyDescent="0.2">
      <c r="A4458" s="5"/>
      <c r="Y4458" s="5"/>
      <c r="AJ4458"/>
      <c r="AV4458"/>
      <c r="BB4458" s="5"/>
    </row>
    <row r="4459" spans="1:54" x14ac:dyDescent="0.2">
      <c r="A4459" s="5"/>
      <c r="Y4459" s="5"/>
      <c r="AJ4459"/>
      <c r="AV4459"/>
      <c r="BB4459" s="5"/>
    </row>
    <row r="4460" spans="1:54" x14ac:dyDescent="0.2">
      <c r="A4460" s="5"/>
      <c r="Y4460" s="5"/>
      <c r="AJ4460"/>
      <c r="AV4460"/>
      <c r="BB4460" s="5"/>
    </row>
    <row r="4461" spans="1:54" x14ac:dyDescent="0.2">
      <c r="A4461" s="5"/>
      <c r="Y4461" s="5"/>
      <c r="AJ4461"/>
      <c r="AV4461"/>
      <c r="BB4461" s="5"/>
    </row>
    <row r="4462" spans="1:54" x14ac:dyDescent="0.2">
      <c r="A4462" s="5"/>
      <c r="Y4462" s="5"/>
      <c r="AJ4462"/>
      <c r="AV4462"/>
      <c r="BB4462" s="5"/>
    </row>
    <row r="4463" spans="1:54" x14ac:dyDescent="0.2">
      <c r="A4463" s="5"/>
      <c r="Y4463" s="5"/>
      <c r="AJ4463"/>
      <c r="AV4463"/>
      <c r="BB4463" s="5"/>
    </row>
    <row r="4464" spans="1:54" x14ac:dyDescent="0.2">
      <c r="A4464" s="5"/>
      <c r="Y4464" s="5"/>
      <c r="AJ4464"/>
      <c r="AV4464"/>
      <c r="BB4464" s="5"/>
    </row>
    <row r="4465" spans="1:54" x14ac:dyDescent="0.2">
      <c r="A4465" s="5"/>
      <c r="Y4465" s="5"/>
      <c r="AJ4465"/>
      <c r="AV4465"/>
      <c r="BB4465" s="5"/>
    </row>
    <row r="4466" spans="1:54" x14ac:dyDescent="0.2">
      <c r="A4466" s="5"/>
      <c r="Y4466" s="5"/>
      <c r="AJ4466"/>
      <c r="AV4466"/>
      <c r="BB4466" s="5"/>
    </row>
    <row r="4467" spans="1:54" x14ac:dyDescent="0.2">
      <c r="A4467" s="5"/>
      <c r="Y4467" s="5"/>
      <c r="AJ4467"/>
      <c r="AV4467"/>
      <c r="BB4467" s="5"/>
    </row>
    <row r="4468" spans="1:54" x14ac:dyDescent="0.2">
      <c r="A4468" s="5"/>
      <c r="Y4468" s="5"/>
      <c r="AJ4468"/>
      <c r="AV4468"/>
      <c r="BB4468" s="5"/>
    </row>
    <row r="4469" spans="1:54" x14ac:dyDescent="0.2">
      <c r="A4469" s="5"/>
      <c r="Y4469" s="5"/>
      <c r="AJ4469"/>
      <c r="AV4469"/>
      <c r="BB4469" s="5"/>
    </row>
    <row r="4470" spans="1:54" x14ac:dyDescent="0.2">
      <c r="A4470" s="5"/>
      <c r="Y4470" s="5"/>
      <c r="AJ4470"/>
      <c r="AV4470"/>
      <c r="BB4470" s="5"/>
    </row>
    <row r="4471" spans="1:54" x14ac:dyDescent="0.2">
      <c r="A4471" s="5"/>
      <c r="Y4471" s="5"/>
      <c r="AJ4471"/>
      <c r="AV4471"/>
      <c r="BB4471" s="5"/>
    </row>
    <row r="4472" spans="1:54" x14ac:dyDescent="0.2">
      <c r="A4472" s="5"/>
      <c r="Y4472" s="5"/>
      <c r="AJ4472"/>
      <c r="AV4472"/>
      <c r="BB4472" s="5"/>
    </row>
    <row r="4473" spans="1:54" x14ac:dyDescent="0.2">
      <c r="A4473" s="5"/>
      <c r="Y4473" s="5"/>
      <c r="AJ4473"/>
      <c r="AV4473"/>
      <c r="BB4473" s="5"/>
    </row>
    <row r="4474" spans="1:54" x14ac:dyDescent="0.2">
      <c r="A4474" s="5"/>
      <c r="Y4474" s="5"/>
      <c r="AJ4474"/>
      <c r="AV4474"/>
      <c r="BB4474" s="5"/>
    </row>
    <row r="4475" spans="1:54" x14ac:dyDescent="0.2">
      <c r="A4475" s="5"/>
      <c r="Y4475" s="5"/>
      <c r="AJ4475"/>
      <c r="AV4475"/>
      <c r="BB4475" s="5"/>
    </row>
    <row r="4476" spans="1:54" x14ac:dyDescent="0.2">
      <c r="A4476" s="5"/>
      <c r="Y4476" s="5"/>
      <c r="AJ4476"/>
      <c r="AV4476"/>
      <c r="BB4476" s="5"/>
    </row>
    <row r="4477" spans="1:54" x14ac:dyDescent="0.2">
      <c r="A4477" s="5"/>
      <c r="Y4477" s="5"/>
      <c r="AJ4477"/>
      <c r="AV4477"/>
      <c r="BB4477" s="5"/>
    </row>
    <row r="4478" spans="1:54" x14ac:dyDescent="0.2">
      <c r="A4478" s="5"/>
      <c r="Y4478" s="5"/>
      <c r="AJ4478"/>
      <c r="AV4478"/>
      <c r="BB4478" s="5"/>
    </row>
    <row r="4479" spans="1:54" x14ac:dyDescent="0.2">
      <c r="A4479" s="5"/>
      <c r="Y4479" s="5"/>
      <c r="AJ4479"/>
      <c r="AV4479"/>
      <c r="BB4479" s="5"/>
    </row>
    <row r="4480" spans="1:54" x14ac:dyDescent="0.2">
      <c r="A4480" s="5"/>
      <c r="Y4480" s="5"/>
      <c r="AJ4480"/>
      <c r="AV4480"/>
      <c r="BB4480" s="5"/>
    </row>
    <row r="4481" spans="1:54" x14ac:dyDescent="0.2">
      <c r="A4481" s="5"/>
      <c r="Y4481" s="5"/>
      <c r="AJ4481"/>
      <c r="AV4481"/>
      <c r="BB4481" s="5"/>
    </row>
    <row r="4482" spans="1:54" x14ac:dyDescent="0.2">
      <c r="A4482" s="5"/>
      <c r="Y4482" s="5"/>
      <c r="AJ4482"/>
      <c r="AV4482"/>
      <c r="BB4482" s="5"/>
    </row>
    <row r="4483" spans="1:54" x14ac:dyDescent="0.2">
      <c r="A4483" s="5"/>
      <c r="Y4483" s="5"/>
      <c r="AJ4483"/>
      <c r="AV4483"/>
      <c r="BB4483" s="5"/>
    </row>
    <row r="4484" spans="1:54" x14ac:dyDescent="0.2">
      <c r="A4484" s="5"/>
      <c r="Y4484" s="5"/>
      <c r="AJ4484"/>
      <c r="AV4484"/>
      <c r="BB4484" s="5"/>
    </row>
    <row r="4485" spans="1:54" x14ac:dyDescent="0.2">
      <c r="A4485" s="5"/>
      <c r="Y4485" s="5"/>
      <c r="AJ4485"/>
      <c r="AV4485"/>
      <c r="BB4485" s="5"/>
    </row>
    <row r="4486" spans="1:54" x14ac:dyDescent="0.2">
      <c r="A4486" s="5"/>
      <c r="Y4486" s="5"/>
      <c r="AJ4486"/>
      <c r="AV4486"/>
      <c r="BB4486" s="5"/>
    </row>
    <row r="4487" spans="1:54" x14ac:dyDescent="0.2">
      <c r="A4487" s="5"/>
      <c r="Y4487" s="5"/>
      <c r="AJ4487"/>
      <c r="AV4487"/>
      <c r="BB4487" s="5"/>
    </row>
    <row r="4488" spans="1:54" x14ac:dyDescent="0.2">
      <c r="A4488" s="5"/>
      <c r="Y4488" s="5"/>
      <c r="AJ4488"/>
      <c r="AV4488"/>
      <c r="BB4488" s="5"/>
    </row>
    <row r="4489" spans="1:54" x14ac:dyDescent="0.2">
      <c r="A4489" s="5"/>
      <c r="Y4489" s="5"/>
      <c r="AJ4489"/>
      <c r="AV4489"/>
      <c r="BB4489" s="5"/>
    </row>
    <row r="4490" spans="1:54" x14ac:dyDescent="0.2">
      <c r="A4490" s="5"/>
      <c r="Y4490" s="5"/>
      <c r="AJ4490"/>
      <c r="AV4490"/>
      <c r="BB4490" s="5"/>
    </row>
    <row r="4491" spans="1:54" x14ac:dyDescent="0.2">
      <c r="A4491" s="5"/>
      <c r="Y4491" s="5"/>
      <c r="AJ4491"/>
      <c r="AV4491"/>
      <c r="BB4491" s="5"/>
    </row>
    <row r="4492" spans="1:54" x14ac:dyDescent="0.2">
      <c r="A4492" s="5"/>
      <c r="Y4492" s="5"/>
      <c r="AJ4492"/>
      <c r="AV4492"/>
      <c r="BB4492" s="5"/>
    </row>
    <row r="4493" spans="1:54" x14ac:dyDescent="0.2">
      <c r="A4493" s="5"/>
      <c r="Y4493" s="5"/>
      <c r="AJ4493"/>
      <c r="AV4493"/>
      <c r="BB4493" s="5"/>
    </row>
    <row r="4494" spans="1:54" x14ac:dyDescent="0.2">
      <c r="A4494" s="5"/>
      <c r="Y4494" s="5"/>
      <c r="AJ4494"/>
      <c r="AV4494"/>
      <c r="BB4494" s="5"/>
    </row>
    <row r="4495" spans="1:54" x14ac:dyDescent="0.2">
      <c r="A4495" s="5"/>
      <c r="Y4495" s="5"/>
      <c r="AJ4495"/>
      <c r="AV4495"/>
      <c r="BB4495" s="5"/>
    </row>
    <row r="4496" spans="1:54" x14ac:dyDescent="0.2">
      <c r="A4496" s="5"/>
      <c r="Y4496" s="5"/>
      <c r="AJ4496"/>
      <c r="AV4496"/>
      <c r="BB4496" s="5"/>
    </row>
    <row r="4497" spans="1:54" x14ac:dyDescent="0.2">
      <c r="A4497" s="5"/>
      <c r="Y4497" s="5"/>
      <c r="AJ4497"/>
      <c r="AV4497"/>
      <c r="BB4497" s="5"/>
    </row>
    <row r="4498" spans="1:54" x14ac:dyDescent="0.2">
      <c r="A4498" s="5"/>
      <c r="Y4498" s="5"/>
      <c r="AJ4498"/>
      <c r="AV4498"/>
      <c r="BB4498" s="5"/>
    </row>
    <row r="4499" spans="1:54" x14ac:dyDescent="0.2">
      <c r="A4499" s="5"/>
      <c r="Y4499" s="5"/>
      <c r="AJ4499"/>
      <c r="AV4499"/>
      <c r="BB4499" s="5"/>
    </row>
    <row r="4500" spans="1:54" x14ac:dyDescent="0.2">
      <c r="A4500" s="5"/>
      <c r="Y4500" s="5"/>
      <c r="AJ4500"/>
      <c r="AV4500"/>
      <c r="BB4500" s="5"/>
    </row>
    <row r="4501" spans="1:54" x14ac:dyDescent="0.2">
      <c r="A4501" s="5"/>
      <c r="Y4501" s="5"/>
      <c r="AJ4501"/>
      <c r="AV4501"/>
      <c r="BB4501" s="5"/>
    </row>
    <row r="4502" spans="1:54" x14ac:dyDescent="0.2">
      <c r="A4502" s="5"/>
      <c r="Y4502" s="5"/>
      <c r="AJ4502"/>
      <c r="AV4502"/>
      <c r="BB4502" s="5"/>
    </row>
    <row r="4503" spans="1:54" x14ac:dyDescent="0.2">
      <c r="A4503" s="5"/>
      <c r="Y4503" s="5"/>
      <c r="AJ4503"/>
      <c r="AV4503"/>
      <c r="BB4503" s="5"/>
    </row>
    <row r="4504" spans="1:54" x14ac:dyDescent="0.2">
      <c r="A4504" s="5"/>
      <c r="Y4504" s="5"/>
      <c r="AJ4504"/>
      <c r="AV4504"/>
      <c r="BB4504" s="5"/>
    </row>
    <row r="4505" spans="1:54" x14ac:dyDescent="0.2">
      <c r="A4505" s="5"/>
      <c r="Y4505" s="5"/>
      <c r="AJ4505"/>
      <c r="AV4505"/>
      <c r="BB4505" s="5"/>
    </row>
    <row r="4506" spans="1:54" x14ac:dyDescent="0.2">
      <c r="A4506" s="5"/>
      <c r="Y4506" s="5"/>
      <c r="AJ4506"/>
      <c r="AV4506"/>
      <c r="BB4506" s="5"/>
    </row>
    <row r="4507" spans="1:54" x14ac:dyDescent="0.2">
      <c r="A4507" s="5"/>
      <c r="Y4507" s="5"/>
      <c r="AJ4507"/>
      <c r="AV4507"/>
      <c r="BB4507" s="5"/>
    </row>
    <row r="4508" spans="1:54" x14ac:dyDescent="0.2">
      <c r="A4508" s="5"/>
      <c r="Y4508" s="5"/>
      <c r="AJ4508"/>
      <c r="AV4508"/>
      <c r="BB4508" s="5"/>
    </row>
    <row r="4509" spans="1:54" x14ac:dyDescent="0.2">
      <c r="A4509" s="5"/>
      <c r="Y4509" s="5"/>
      <c r="AJ4509"/>
      <c r="AV4509"/>
      <c r="BB4509" s="5"/>
    </row>
    <row r="4510" spans="1:54" x14ac:dyDescent="0.2">
      <c r="A4510" s="5"/>
      <c r="Y4510" s="5"/>
      <c r="AJ4510"/>
      <c r="AV4510"/>
      <c r="BB4510" s="5"/>
    </row>
    <row r="4511" spans="1:54" x14ac:dyDescent="0.2">
      <c r="A4511" s="5"/>
      <c r="Y4511" s="5"/>
      <c r="AJ4511"/>
      <c r="AV4511"/>
      <c r="BB4511" s="5"/>
    </row>
    <row r="4512" spans="1:54" x14ac:dyDescent="0.2">
      <c r="A4512" s="5"/>
      <c r="Y4512" s="5"/>
      <c r="AJ4512"/>
      <c r="AV4512"/>
      <c r="BB4512" s="5"/>
    </row>
    <row r="4513" spans="1:54" x14ac:dyDescent="0.2">
      <c r="A4513" s="5"/>
      <c r="Y4513" s="5"/>
      <c r="AJ4513"/>
      <c r="AV4513"/>
      <c r="BB4513" s="5"/>
    </row>
    <row r="4514" spans="1:54" x14ac:dyDescent="0.2">
      <c r="A4514" s="5"/>
      <c r="Y4514" s="5"/>
      <c r="AJ4514"/>
      <c r="AV4514"/>
      <c r="BB4514" s="5"/>
    </row>
    <row r="4515" spans="1:54" x14ac:dyDescent="0.2">
      <c r="A4515" s="5"/>
      <c r="Y4515" s="5"/>
      <c r="AJ4515"/>
      <c r="AV4515"/>
      <c r="BB4515" s="5"/>
    </row>
    <row r="4516" spans="1:54" x14ac:dyDescent="0.2">
      <c r="A4516" s="5"/>
      <c r="Y4516" s="5"/>
      <c r="AJ4516"/>
      <c r="AV4516"/>
      <c r="BB4516" s="5"/>
    </row>
    <row r="4517" spans="1:54" x14ac:dyDescent="0.2">
      <c r="A4517" s="5"/>
      <c r="Y4517" s="5"/>
      <c r="AJ4517"/>
      <c r="AV4517"/>
      <c r="BB4517" s="5"/>
    </row>
    <row r="4518" spans="1:54" x14ac:dyDescent="0.2">
      <c r="A4518" s="5"/>
      <c r="Y4518" s="5"/>
      <c r="AJ4518"/>
      <c r="AV4518"/>
      <c r="BB4518" s="5"/>
    </row>
    <row r="4519" spans="1:54" x14ac:dyDescent="0.2">
      <c r="A4519" s="5"/>
      <c r="Y4519" s="5"/>
      <c r="AJ4519"/>
      <c r="AV4519"/>
      <c r="BB4519" s="5"/>
    </row>
    <row r="4520" spans="1:54" x14ac:dyDescent="0.2">
      <c r="A4520" s="5"/>
      <c r="Y4520" s="5"/>
      <c r="AJ4520"/>
      <c r="AV4520"/>
      <c r="BB4520" s="5"/>
    </row>
    <row r="4521" spans="1:54" x14ac:dyDescent="0.2">
      <c r="A4521" s="5"/>
      <c r="Y4521" s="5"/>
      <c r="AJ4521"/>
      <c r="AV4521"/>
      <c r="BB4521" s="5"/>
    </row>
    <row r="4522" spans="1:54" x14ac:dyDescent="0.2">
      <c r="A4522" s="5"/>
      <c r="Y4522" s="5"/>
      <c r="AJ4522"/>
      <c r="AV4522"/>
      <c r="BB4522" s="5"/>
    </row>
    <row r="4523" spans="1:54" x14ac:dyDescent="0.2">
      <c r="A4523" s="5"/>
      <c r="Y4523" s="5"/>
      <c r="AJ4523"/>
      <c r="AV4523"/>
      <c r="BB4523" s="5"/>
    </row>
    <row r="4524" spans="1:54" x14ac:dyDescent="0.2">
      <c r="A4524" s="5"/>
      <c r="Y4524" s="5"/>
      <c r="AJ4524"/>
      <c r="AV4524"/>
      <c r="BB4524" s="5"/>
    </row>
    <row r="4525" spans="1:54" x14ac:dyDescent="0.2">
      <c r="A4525" s="5"/>
      <c r="Y4525" s="5"/>
      <c r="AJ4525"/>
      <c r="AV4525"/>
      <c r="BB4525" s="5"/>
    </row>
    <row r="4526" spans="1:54" x14ac:dyDescent="0.2">
      <c r="A4526" s="5"/>
      <c r="Y4526" s="5"/>
      <c r="AJ4526"/>
      <c r="AV4526"/>
      <c r="BB4526" s="5"/>
    </row>
    <row r="4527" spans="1:54" x14ac:dyDescent="0.2">
      <c r="A4527" s="5"/>
      <c r="Y4527" s="5"/>
      <c r="AJ4527"/>
      <c r="AV4527"/>
      <c r="BB4527" s="5"/>
    </row>
    <row r="4528" spans="1:54" x14ac:dyDescent="0.2">
      <c r="A4528" s="5"/>
      <c r="Y4528" s="5"/>
      <c r="AJ4528"/>
      <c r="AV4528"/>
      <c r="BB4528" s="5"/>
    </row>
    <row r="4529" spans="1:54" x14ac:dyDescent="0.2">
      <c r="A4529" s="5"/>
      <c r="Y4529" s="5"/>
      <c r="AJ4529"/>
      <c r="AV4529"/>
      <c r="BB4529" s="5"/>
    </row>
    <row r="4530" spans="1:54" x14ac:dyDescent="0.2">
      <c r="A4530" s="5"/>
      <c r="Y4530" s="5"/>
      <c r="AJ4530"/>
      <c r="AV4530"/>
      <c r="BB4530" s="5"/>
    </row>
    <row r="4531" spans="1:54" x14ac:dyDescent="0.2">
      <c r="A4531" s="5"/>
      <c r="Y4531" s="5"/>
      <c r="AJ4531"/>
      <c r="AV4531"/>
      <c r="BB4531" s="5"/>
    </row>
    <row r="4532" spans="1:54" x14ac:dyDescent="0.2">
      <c r="A4532" s="5"/>
      <c r="Y4532" s="5"/>
      <c r="AJ4532"/>
      <c r="AV4532"/>
      <c r="BB4532" s="5"/>
    </row>
    <row r="4533" spans="1:54" x14ac:dyDescent="0.2">
      <c r="A4533" s="5"/>
      <c r="Y4533" s="5"/>
      <c r="AJ4533"/>
      <c r="AV4533"/>
      <c r="BB4533" s="5"/>
    </row>
    <row r="4534" spans="1:54" x14ac:dyDescent="0.2">
      <c r="A4534" s="5"/>
      <c r="Y4534" s="5"/>
      <c r="AJ4534"/>
      <c r="AV4534"/>
      <c r="BB4534" s="5"/>
    </row>
    <row r="4535" spans="1:54" x14ac:dyDescent="0.2">
      <c r="A4535" s="5"/>
      <c r="Y4535" s="5"/>
      <c r="AJ4535"/>
      <c r="AV4535"/>
      <c r="BB4535" s="5"/>
    </row>
    <row r="4536" spans="1:54" x14ac:dyDescent="0.2">
      <c r="A4536" s="5"/>
      <c r="Y4536" s="5"/>
      <c r="AJ4536"/>
      <c r="AV4536"/>
      <c r="BB4536" s="5"/>
    </row>
    <row r="4537" spans="1:54" x14ac:dyDescent="0.2">
      <c r="A4537" s="5"/>
      <c r="Y4537" s="5"/>
      <c r="AJ4537"/>
      <c r="AV4537"/>
      <c r="BB4537" s="5"/>
    </row>
    <row r="4538" spans="1:54" x14ac:dyDescent="0.2">
      <c r="A4538" s="5"/>
      <c r="Y4538" s="5"/>
      <c r="AJ4538"/>
      <c r="AV4538"/>
      <c r="BB4538" s="5"/>
    </row>
    <row r="4539" spans="1:54" x14ac:dyDescent="0.2">
      <c r="A4539" s="5"/>
      <c r="Y4539" s="5"/>
      <c r="AJ4539"/>
      <c r="AV4539"/>
      <c r="BB4539" s="5"/>
    </row>
    <row r="4540" spans="1:54" x14ac:dyDescent="0.2">
      <c r="A4540" s="5"/>
      <c r="Y4540" s="5"/>
      <c r="AJ4540"/>
      <c r="AV4540"/>
      <c r="BB4540" s="5"/>
    </row>
    <row r="4541" spans="1:54" x14ac:dyDescent="0.2">
      <c r="A4541" s="5"/>
      <c r="Y4541" s="5"/>
      <c r="AJ4541"/>
      <c r="AV4541"/>
      <c r="BB4541" s="5"/>
    </row>
    <row r="4542" spans="1:54" x14ac:dyDescent="0.2">
      <c r="A4542" s="5"/>
      <c r="Y4542" s="5"/>
      <c r="AJ4542"/>
      <c r="AV4542"/>
      <c r="BB4542" s="5"/>
    </row>
    <row r="4543" spans="1:54" x14ac:dyDescent="0.2">
      <c r="A4543" s="5"/>
      <c r="Y4543" s="5"/>
      <c r="AJ4543"/>
      <c r="AV4543"/>
      <c r="BB4543" s="5"/>
    </row>
    <row r="4544" spans="1:54" x14ac:dyDescent="0.2">
      <c r="A4544" s="5"/>
      <c r="Y4544" s="5"/>
      <c r="AJ4544"/>
      <c r="AV4544"/>
      <c r="BB4544" s="5"/>
    </row>
    <row r="4545" spans="1:54" x14ac:dyDescent="0.2">
      <c r="A4545" s="5"/>
      <c r="Y4545" s="5"/>
      <c r="AJ4545"/>
      <c r="AV4545"/>
      <c r="BB4545" s="5"/>
    </row>
    <row r="4546" spans="1:54" x14ac:dyDescent="0.2">
      <c r="A4546" s="5"/>
      <c r="Y4546" s="5"/>
      <c r="AJ4546"/>
      <c r="AV4546"/>
      <c r="BB4546" s="5"/>
    </row>
    <row r="4547" spans="1:54" x14ac:dyDescent="0.2">
      <c r="A4547" s="5"/>
      <c r="Y4547" s="5"/>
      <c r="AJ4547"/>
      <c r="AV4547"/>
      <c r="BB4547" s="5"/>
    </row>
    <row r="4548" spans="1:54" x14ac:dyDescent="0.2">
      <c r="A4548" s="5"/>
      <c r="Y4548" s="5"/>
      <c r="AJ4548"/>
      <c r="AV4548"/>
      <c r="BB4548" s="5"/>
    </row>
    <row r="4549" spans="1:54" x14ac:dyDescent="0.2">
      <c r="A4549" s="5"/>
      <c r="Y4549" s="5"/>
      <c r="AJ4549"/>
      <c r="AV4549"/>
      <c r="BB4549" s="5"/>
    </row>
    <row r="4550" spans="1:54" x14ac:dyDescent="0.2">
      <c r="A4550" s="5"/>
      <c r="Y4550" s="5"/>
      <c r="AJ4550"/>
      <c r="AV4550"/>
      <c r="BB4550" s="5"/>
    </row>
    <row r="4551" spans="1:54" x14ac:dyDescent="0.2">
      <c r="A4551" s="5"/>
      <c r="Y4551" s="5"/>
      <c r="AJ4551"/>
      <c r="AV4551"/>
      <c r="BB4551" s="5"/>
    </row>
    <row r="4552" spans="1:54" x14ac:dyDescent="0.2">
      <c r="A4552" s="5"/>
      <c r="Y4552" s="5"/>
      <c r="AJ4552"/>
      <c r="AV4552"/>
      <c r="BB4552" s="5"/>
    </row>
    <row r="4553" spans="1:54" x14ac:dyDescent="0.2">
      <c r="A4553" s="5"/>
      <c r="Y4553" s="5"/>
      <c r="AJ4553"/>
      <c r="AV4553"/>
      <c r="BB4553" s="5"/>
    </row>
    <row r="4554" spans="1:54" x14ac:dyDescent="0.2">
      <c r="A4554" s="5"/>
      <c r="Y4554" s="5"/>
      <c r="AJ4554"/>
      <c r="AV4554"/>
      <c r="BB4554" s="5"/>
    </row>
    <row r="4555" spans="1:54" x14ac:dyDescent="0.2">
      <c r="A4555" s="5"/>
      <c r="Y4555" s="5"/>
      <c r="AJ4555"/>
      <c r="AV4555"/>
      <c r="BB4555" s="5"/>
    </row>
    <row r="4556" spans="1:54" x14ac:dyDescent="0.2">
      <c r="A4556" s="5"/>
      <c r="Y4556" s="5"/>
      <c r="AJ4556"/>
      <c r="AV4556"/>
      <c r="BB4556" s="5"/>
    </row>
    <row r="4557" spans="1:54" x14ac:dyDescent="0.2">
      <c r="A4557" s="5"/>
      <c r="Y4557" s="5"/>
      <c r="AJ4557"/>
      <c r="AV4557"/>
      <c r="BB4557" s="5"/>
    </row>
    <row r="4558" spans="1:54" x14ac:dyDescent="0.2">
      <c r="A4558" s="5"/>
      <c r="Y4558" s="5"/>
      <c r="AJ4558"/>
      <c r="AV4558"/>
      <c r="BB4558" s="5"/>
    </row>
    <row r="4559" spans="1:54" x14ac:dyDescent="0.2">
      <c r="A4559" s="5"/>
      <c r="Y4559" s="5"/>
      <c r="AJ4559"/>
      <c r="AV4559"/>
      <c r="BB4559" s="5"/>
    </row>
    <row r="4560" spans="1:54" x14ac:dyDescent="0.2">
      <c r="A4560" s="5"/>
      <c r="Y4560" s="5"/>
      <c r="AJ4560"/>
      <c r="AV4560"/>
      <c r="BB4560" s="5"/>
    </row>
    <row r="4561" spans="1:54" x14ac:dyDescent="0.2">
      <c r="A4561" s="5"/>
      <c r="Y4561" s="5"/>
      <c r="AJ4561"/>
      <c r="AV4561"/>
      <c r="BB4561" s="5"/>
    </row>
    <row r="4562" spans="1:54" x14ac:dyDescent="0.2">
      <c r="A4562" s="5"/>
      <c r="Y4562" s="5"/>
      <c r="AJ4562"/>
      <c r="AV4562"/>
      <c r="BB4562" s="5"/>
    </row>
    <row r="4563" spans="1:54" x14ac:dyDescent="0.2">
      <c r="A4563" s="5"/>
      <c r="Y4563" s="5"/>
      <c r="AJ4563"/>
      <c r="AV4563"/>
      <c r="BB4563" s="5"/>
    </row>
    <row r="4564" spans="1:54" x14ac:dyDescent="0.2">
      <c r="A4564" s="5"/>
      <c r="Y4564" s="5"/>
      <c r="AJ4564"/>
      <c r="AV4564"/>
      <c r="BB4564" s="5"/>
    </row>
    <row r="4565" spans="1:54" x14ac:dyDescent="0.2">
      <c r="A4565" s="5"/>
      <c r="Y4565" s="5"/>
      <c r="AJ4565"/>
      <c r="AV4565"/>
      <c r="BB4565" s="5"/>
    </row>
    <row r="4566" spans="1:54" x14ac:dyDescent="0.2">
      <c r="A4566" s="5"/>
      <c r="Y4566" s="5"/>
      <c r="AJ4566"/>
      <c r="AV4566"/>
      <c r="BB4566" s="5"/>
    </row>
    <row r="4567" spans="1:54" x14ac:dyDescent="0.2">
      <c r="A4567" s="5"/>
      <c r="Y4567" s="5"/>
      <c r="AJ4567"/>
      <c r="AV4567"/>
      <c r="BB4567" s="5"/>
    </row>
    <row r="4568" spans="1:54" x14ac:dyDescent="0.2">
      <c r="A4568" s="5"/>
      <c r="Y4568" s="5"/>
      <c r="AJ4568"/>
      <c r="AV4568"/>
      <c r="BB4568" s="5"/>
    </row>
    <row r="4569" spans="1:54" x14ac:dyDescent="0.2">
      <c r="A4569" s="5"/>
      <c r="Y4569" s="5"/>
      <c r="AJ4569"/>
      <c r="AV4569"/>
      <c r="BB4569" s="5"/>
    </row>
    <row r="4570" spans="1:54" x14ac:dyDescent="0.2">
      <c r="A4570" s="5"/>
      <c r="Y4570" s="5"/>
      <c r="AJ4570"/>
      <c r="AV4570"/>
      <c r="BB4570" s="5"/>
    </row>
    <row r="4571" spans="1:54" x14ac:dyDescent="0.2">
      <c r="A4571" s="5"/>
      <c r="Y4571" s="5"/>
      <c r="AJ4571"/>
      <c r="AV4571"/>
      <c r="BB4571" s="5"/>
    </row>
    <row r="4572" spans="1:54" x14ac:dyDescent="0.2">
      <c r="A4572" s="5"/>
      <c r="Y4572" s="5"/>
      <c r="AJ4572"/>
      <c r="AV4572"/>
      <c r="BB4572" s="5"/>
    </row>
    <row r="4573" spans="1:54" x14ac:dyDescent="0.2">
      <c r="A4573" s="5"/>
      <c r="Y4573" s="5"/>
      <c r="AJ4573"/>
      <c r="AV4573"/>
      <c r="BB4573" s="5"/>
    </row>
    <row r="4574" spans="1:54" x14ac:dyDescent="0.2">
      <c r="A4574" s="5"/>
      <c r="Y4574" s="5"/>
      <c r="AJ4574"/>
      <c r="AV4574"/>
      <c r="BB4574" s="5"/>
    </row>
    <row r="4575" spans="1:54" x14ac:dyDescent="0.2">
      <c r="A4575" s="5"/>
      <c r="Y4575" s="5"/>
      <c r="AJ4575"/>
      <c r="AV4575"/>
      <c r="BB4575" s="5"/>
    </row>
    <row r="4576" spans="1:54" x14ac:dyDescent="0.2">
      <c r="A4576" s="5"/>
      <c r="Y4576" s="5"/>
      <c r="AJ4576"/>
      <c r="AV4576"/>
      <c r="BB4576" s="5"/>
    </row>
    <row r="4577" spans="1:54" x14ac:dyDescent="0.2">
      <c r="A4577" s="5"/>
      <c r="Y4577" s="5"/>
      <c r="AJ4577"/>
      <c r="AV4577"/>
      <c r="BB4577" s="5"/>
    </row>
    <row r="4578" spans="1:54" x14ac:dyDescent="0.2">
      <c r="A4578" s="5"/>
      <c r="Y4578" s="5"/>
      <c r="AJ4578"/>
      <c r="AV4578"/>
      <c r="BB4578" s="5"/>
    </row>
    <row r="4579" spans="1:54" x14ac:dyDescent="0.2">
      <c r="A4579" s="5"/>
      <c r="Y4579" s="5"/>
      <c r="AJ4579"/>
      <c r="AV4579"/>
      <c r="BB4579" s="5"/>
    </row>
    <row r="4580" spans="1:54" x14ac:dyDescent="0.2">
      <c r="A4580" s="5"/>
      <c r="Y4580" s="5"/>
      <c r="AJ4580"/>
      <c r="AV4580"/>
      <c r="BB4580" s="5"/>
    </row>
    <row r="4581" spans="1:54" x14ac:dyDescent="0.2">
      <c r="A4581" s="5"/>
      <c r="Y4581" s="5"/>
      <c r="AJ4581"/>
      <c r="AV4581"/>
      <c r="BB4581" s="5"/>
    </row>
    <row r="4582" spans="1:54" x14ac:dyDescent="0.2">
      <c r="A4582" s="5"/>
      <c r="Y4582" s="5"/>
      <c r="AJ4582"/>
      <c r="AV4582"/>
      <c r="BB4582" s="5"/>
    </row>
    <row r="4583" spans="1:54" x14ac:dyDescent="0.2">
      <c r="A4583" s="5"/>
      <c r="Y4583" s="5"/>
      <c r="AJ4583"/>
      <c r="AV4583"/>
      <c r="BB4583" s="5"/>
    </row>
    <row r="4584" spans="1:54" x14ac:dyDescent="0.2">
      <c r="A4584" s="5"/>
      <c r="Y4584" s="5"/>
      <c r="AJ4584"/>
      <c r="AV4584"/>
      <c r="BB4584" s="5"/>
    </row>
    <row r="4585" spans="1:54" x14ac:dyDescent="0.2">
      <c r="A4585" s="5"/>
      <c r="Y4585" s="5"/>
      <c r="AJ4585"/>
      <c r="AV4585"/>
      <c r="BB4585" s="5"/>
    </row>
    <row r="4586" spans="1:54" x14ac:dyDescent="0.2">
      <c r="A4586" s="5"/>
      <c r="Y4586" s="5"/>
      <c r="AJ4586"/>
      <c r="AV4586"/>
      <c r="BB4586" s="5"/>
    </row>
    <row r="4587" spans="1:54" x14ac:dyDescent="0.2">
      <c r="A4587" s="5"/>
      <c r="Y4587" s="5"/>
      <c r="AJ4587"/>
      <c r="AV4587"/>
      <c r="BB4587" s="5"/>
    </row>
    <row r="4588" spans="1:54" x14ac:dyDescent="0.2">
      <c r="A4588" s="5"/>
      <c r="Y4588" s="5"/>
      <c r="AJ4588"/>
      <c r="AV4588"/>
      <c r="BB4588" s="5"/>
    </row>
    <row r="4589" spans="1:54" x14ac:dyDescent="0.2">
      <c r="A4589" s="5"/>
      <c r="Y4589" s="5"/>
      <c r="AJ4589"/>
      <c r="AV4589"/>
      <c r="BB4589" s="5"/>
    </row>
    <row r="4590" spans="1:54" x14ac:dyDescent="0.2">
      <c r="A4590" s="5"/>
      <c r="Y4590" s="5"/>
      <c r="AJ4590"/>
      <c r="AV4590"/>
      <c r="BB4590" s="5"/>
    </row>
    <row r="4591" spans="1:54" x14ac:dyDescent="0.2">
      <c r="A4591" s="5"/>
      <c r="Y4591" s="5"/>
      <c r="AJ4591"/>
      <c r="AV4591"/>
      <c r="BB4591" s="5"/>
    </row>
    <row r="4592" spans="1:54" x14ac:dyDescent="0.2">
      <c r="A4592" s="5"/>
      <c r="Y4592" s="5"/>
      <c r="AJ4592"/>
      <c r="AV4592"/>
      <c r="BB4592" s="5"/>
    </row>
    <row r="4593" spans="1:54" x14ac:dyDescent="0.2">
      <c r="A4593" s="5"/>
      <c r="Y4593" s="5"/>
      <c r="AJ4593"/>
      <c r="AV4593"/>
      <c r="BB4593" s="5"/>
    </row>
    <row r="4594" spans="1:54" x14ac:dyDescent="0.2">
      <c r="A4594" s="5"/>
      <c r="Y4594" s="5"/>
      <c r="AJ4594"/>
      <c r="AV4594"/>
      <c r="BB4594" s="5"/>
    </row>
    <row r="4595" spans="1:54" x14ac:dyDescent="0.2">
      <c r="A4595" s="5"/>
      <c r="Y4595" s="5"/>
      <c r="AJ4595"/>
      <c r="AV4595"/>
      <c r="BB4595" s="5"/>
    </row>
    <row r="4596" spans="1:54" x14ac:dyDescent="0.2">
      <c r="A4596" s="5"/>
      <c r="Y4596" s="5"/>
      <c r="AJ4596"/>
      <c r="AV4596"/>
      <c r="BB4596" s="5"/>
    </row>
    <row r="4597" spans="1:54" x14ac:dyDescent="0.2">
      <c r="A4597" s="5"/>
      <c r="Y4597" s="5"/>
      <c r="AJ4597"/>
      <c r="AV4597"/>
      <c r="BB4597" s="5"/>
    </row>
    <row r="4598" spans="1:54" x14ac:dyDescent="0.2">
      <c r="A4598" s="5"/>
      <c r="Y4598" s="5"/>
      <c r="AJ4598"/>
      <c r="AV4598"/>
      <c r="BB4598" s="5"/>
    </row>
    <row r="4599" spans="1:54" x14ac:dyDescent="0.2">
      <c r="A4599" s="5"/>
      <c r="Y4599" s="5"/>
      <c r="AJ4599"/>
      <c r="AV4599"/>
      <c r="BB4599" s="5"/>
    </row>
    <row r="4600" spans="1:54" x14ac:dyDescent="0.2">
      <c r="A4600" s="5"/>
      <c r="Y4600" s="5"/>
      <c r="AJ4600"/>
      <c r="AV4600"/>
      <c r="BB4600" s="5"/>
    </row>
    <row r="4601" spans="1:54" x14ac:dyDescent="0.2">
      <c r="A4601" s="5"/>
      <c r="Y4601" s="5"/>
      <c r="AJ4601"/>
      <c r="AV4601"/>
      <c r="BB4601" s="5"/>
    </row>
    <row r="4602" spans="1:54" x14ac:dyDescent="0.2">
      <c r="A4602" s="5"/>
      <c r="Y4602" s="5"/>
      <c r="AJ4602"/>
      <c r="AV4602"/>
      <c r="BB4602" s="5"/>
    </row>
    <row r="4603" spans="1:54" x14ac:dyDescent="0.2">
      <c r="A4603" s="5"/>
      <c r="Y4603" s="5"/>
      <c r="AJ4603"/>
      <c r="AV4603"/>
      <c r="BB4603" s="5"/>
    </row>
    <row r="4604" spans="1:54" x14ac:dyDescent="0.2">
      <c r="A4604" s="5"/>
      <c r="Y4604" s="5"/>
      <c r="AJ4604"/>
      <c r="AV4604"/>
      <c r="BB4604" s="5"/>
    </row>
    <row r="4605" spans="1:54" x14ac:dyDescent="0.2">
      <c r="A4605" s="5"/>
      <c r="Y4605" s="5"/>
      <c r="AJ4605"/>
      <c r="AV4605"/>
      <c r="BB4605" s="5"/>
    </row>
    <row r="4606" spans="1:54" x14ac:dyDescent="0.2">
      <c r="A4606" s="5"/>
      <c r="Y4606" s="5"/>
      <c r="AJ4606"/>
      <c r="AV4606"/>
      <c r="BB4606" s="5"/>
    </row>
    <row r="4607" spans="1:54" x14ac:dyDescent="0.2">
      <c r="A4607" s="5"/>
      <c r="Y4607" s="5"/>
      <c r="AJ4607"/>
      <c r="AV4607"/>
      <c r="BB4607" s="5"/>
    </row>
    <row r="4608" spans="1:54" x14ac:dyDescent="0.2">
      <c r="A4608" s="5"/>
      <c r="Y4608" s="5"/>
      <c r="AJ4608"/>
      <c r="AV4608"/>
      <c r="BB4608" s="5"/>
    </row>
    <row r="4609" spans="1:54" x14ac:dyDescent="0.2">
      <c r="A4609" s="5"/>
      <c r="Y4609" s="5"/>
      <c r="AJ4609"/>
      <c r="AV4609"/>
      <c r="BB4609" s="5"/>
    </row>
    <row r="4610" spans="1:54" x14ac:dyDescent="0.2">
      <c r="A4610" s="5"/>
      <c r="Y4610" s="5"/>
      <c r="AJ4610"/>
      <c r="AV4610"/>
      <c r="BB4610" s="5"/>
    </row>
    <row r="4611" spans="1:54" x14ac:dyDescent="0.2">
      <c r="A4611" s="5"/>
      <c r="Y4611" s="5"/>
      <c r="AJ4611"/>
      <c r="AV4611"/>
      <c r="BB4611" s="5"/>
    </row>
    <row r="4612" spans="1:54" x14ac:dyDescent="0.2">
      <c r="A4612" s="5"/>
      <c r="Y4612" s="5"/>
      <c r="AJ4612"/>
      <c r="AV4612"/>
      <c r="BB4612" s="5"/>
    </row>
    <row r="4613" spans="1:54" x14ac:dyDescent="0.2">
      <c r="A4613" s="5"/>
      <c r="Y4613" s="5"/>
      <c r="AJ4613"/>
      <c r="AV4613"/>
      <c r="BB4613" s="5"/>
    </row>
    <row r="4614" spans="1:54" x14ac:dyDescent="0.2">
      <c r="A4614" s="5"/>
      <c r="Y4614" s="5"/>
      <c r="AJ4614"/>
      <c r="AV4614"/>
      <c r="BB4614" s="5"/>
    </row>
    <row r="4615" spans="1:54" x14ac:dyDescent="0.2">
      <c r="A4615" s="5"/>
      <c r="Y4615" s="5"/>
      <c r="AJ4615"/>
      <c r="AV4615"/>
      <c r="BB4615" s="5"/>
    </row>
    <row r="4616" spans="1:54" x14ac:dyDescent="0.2">
      <c r="A4616" s="5"/>
      <c r="Y4616" s="5"/>
      <c r="AJ4616"/>
      <c r="AV4616"/>
      <c r="BB4616" s="5"/>
    </row>
    <row r="4617" spans="1:54" x14ac:dyDescent="0.2">
      <c r="A4617" s="5"/>
      <c r="Y4617" s="5"/>
      <c r="AJ4617"/>
      <c r="AV4617"/>
      <c r="BB4617" s="5"/>
    </row>
    <row r="4618" spans="1:54" x14ac:dyDescent="0.2">
      <c r="A4618" s="5"/>
      <c r="Y4618" s="5"/>
      <c r="AJ4618"/>
      <c r="AV4618"/>
      <c r="BB4618" s="5"/>
    </row>
    <row r="4619" spans="1:54" x14ac:dyDescent="0.2">
      <c r="A4619" s="5"/>
      <c r="Y4619" s="5"/>
      <c r="AJ4619"/>
      <c r="AV4619"/>
      <c r="BB4619" s="5"/>
    </row>
    <row r="4620" spans="1:54" x14ac:dyDescent="0.2">
      <c r="A4620" s="5"/>
      <c r="Y4620" s="5"/>
      <c r="AJ4620"/>
      <c r="AV4620"/>
      <c r="BB4620" s="5"/>
    </row>
    <row r="4621" spans="1:54" x14ac:dyDescent="0.2">
      <c r="A4621" s="5"/>
      <c r="Y4621" s="5"/>
      <c r="AJ4621"/>
      <c r="AV4621"/>
      <c r="BB4621" s="5"/>
    </row>
    <row r="4622" spans="1:54" x14ac:dyDescent="0.2">
      <c r="A4622" s="5"/>
      <c r="Y4622" s="5"/>
      <c r="AJ4622"/>
      <c r="AV4622"/>
      <c r="BB4622" s="5"/>
    </row>
    <row r="4623" spans="1:54" x14ac:dyDescent="0.2">
      <c r="A4623" s="5"/>
      <c r="Y4623" s="5"/>
      <c r="AJ4623"/>
      <c r="AV4623"/>
      <c r="BB4623" s="5"/>
    </row>
    <row r="4624" spans="1:54" x14ac:dyDescent="0.2">
      <c r="A4624" s="5"/>
      <c r="Y4624" s="5"/>
      <c r="AJ4624"/>
      <c r="AV4624"/>
      <c r="BB4624" s="5"/>
    </row>
    <row r="4625" spans="1:54" x14ac:dyDescent="0.2">
      <c r="A4625" s="5"/>
      <c r="Y4625" s="5"/>
      <c r="AJ4625"/>
      <c r="AV4625"/>
      <c r="BB4625" s="5"/>
    </row>
    <row r="4626" spans="1:54" x14ac:dyDescent="0.2">
      <c r="A4626" s="5"/>
      <c r="Y4626" s="5"/>
      <c r="AJ4626"/>
      <c r="AV4626"/>
      <c r="BB4626" s="5"/>
    </row>
    <row r="4627" spans="1:54" x14ac:dyDescent="0.2">
      <c r="A4627" s="5"/>
      <c r="Y4627" s="5"/>
      <c r="AJ4627"/>
      <c r="AV4627"/>
      <c r="BB4627" s="5"/>
    </row>
    <row r="4628" spans="1:54" x14ac:dyDescent="0.2">
      <c r="A4628" s="5"/>
      <c r="Y4628" s="5"/>
      <c r="AJ4628"/>
      <c r="AV4628"/>
      <c r="BB4628" s="5"/>
    </row>
    <row r="4629" spans="1:54" x14ac:dyDescent="0.2">
      <c r="A4629" s="5"/>
      <c r="Y4629" s="5"/>
      <c r="AJ4629"/>
      <c r="AV4629"/>
      <c r="BB4629" s="5"/>
    </row>
    <row r="4630" spans="1:54" x14ac:dyDescent="0.2">
      <c r="A4630" s="5"/>
      <c r="Y4630" s="5"/>
      <c r="AJ4630"/>
      <c r="AV4630"/>
      <c r="BB4630" s="5"/>
    </row>
    <row r="4631" spans="1:54" x14ac:dyDescent="0.2">
      <c r="A4631" s="5"/>
      <c r="Y4631" s="5"/>
      <c r="AJ4631"/>
      <c r="AV4631"/>
      <c r="BB4631" s="5"/>
    </row>
    <row r="4632" spans="1:54" x14ac:dyDescent="0.2">
      <c r="A4632" s="5"/>
      <c r="Y4632" s="5"/>
      <c r="AJ4632"/>
      <c r="AV4632"/>
      <c r="BB4632" s="5"/>
    </row>
    <row r="4633" spans="1:54" x14ac:dyDescent="0.2">
      <c r="A4633" s="5"/>
      <c r="Y4633" s="5"/>
      <c r="AJ4633"/>
      <c r="AV4633"/>
      <c r="BB4633" s="5"/>
    </row>
    <row r="4634" spans="1:54" x14ac:dyDescent="0.2">
      <c r="A4634" s="5"/>
      <c r="Y4634" s="5"/>
      <c r="AJ4634"/>
      <c r="AV4634"/>
      <c r="BB4634" s="5"/>
    </row>
    <row r="4635" spans="1:54" x14ac:dyDescent="0.2">
      <c r="A4635" s="5"/>
      <c r="Y4635" s="5"/>
      <c r="AJ4635"/>
      <c r="AV4635"/>
      <c r="BB4635" s="5"/>
    </row>
    <row r="4636" spans="1:54" x14ac:dyDescent="0.2">
      <c r="A4636" s="5"/>
      <c r="Y4636" s="5"/>
      <c r="AJ4636"/>
      <c r="AV4636"/>
      <c r="BB4636" s="5"/>
    </row>
    <row r="4637" spans="1:54" x14ac:dyDescent="0.2">
      <c r="A4637" s="5"/>
      <c r="Y4637" s="5"/>
      <c r="AJ4637"/>
      <c r="AV4637"/>
      <c r="BB4637" s="5"/>
    </row>
    <row r="4638" spans="1:54" x14ac:dyDescent="0.2">
      <c r="A4638" s="5"/>
      <c r="Y4638" s="5"/>
      <c r="AJ4638"/>
      <c r="AV4638"/>
      <c r="BB4638" s="5"/>
    </row>
    <row r="4639" spans="1:54" x14ac:dyDescent="0.2">
      <c r="A4639" s="5"/>
      <c r="Y4639" s="5"/>
      <c r="AJ4639"/>
      <c r="AV4639"/>
      <c r="BB4639" s="5"/>
    </row>
    <row r="4640" spans="1:54" x14ac:dyDescent="0.2">
      <c r="A4640" s="5"/>
      <c r="Y4640" s="5"/>
      <c r="AJ4640"/>
      <c r="AV4640"/>
      <c r="BB4640" s="5"/>
    </row>
    <row r="4641" spans="1:54" x14ac:dyDescent="0.2">
      <c r="A4641" s="5"/>
      <c r="Y4641" s="5"/>
      <c r="AJ4641"/>
      <c r="AV4641"/>
      <c r="BB4641" s="5"/>
    </row>
    <row r="4642" spans="1:54" x14ac:dyDescent="0.2">
      <c r="A4642" s="5"/>
      <c r="Y4642" s="5"/>
      <c r="AJ4642"/>
      <c r="AV4642"/>
      <c r="BB4642" s="5"/>
    </row>
    <row r="4643" spans="1:54" x14ac:dyDescent="0.2">
      <c r="A4643" s="5"/>
      <c r="Y4643" s="5"/>
      <c r="AJ4643"/>
      <c r="AV4643"/>
      <c r="BB4643" s="5"/>
    </row>
    <row r="4644" spans="1:54" x14ac:dyDescent="0.2">
      <c r="A4644" s="5"/>
      <c r="Y4644" s="5"/>
      <c r="AJ4644"/>
      <c r="AV4644"/>
      <c r="BB4644" s="5"/>
    </row>
    <row r="4645" spans="1:54" x14ac:dyDescent="0.2">
      <c r="A4645" s="5"/>
      <c r="Y4645" s="5"/>
      <c r="AJ4645"/>
      <c r="AV4645"/>
      <c r="BB4645" s="5"/>
    </row>
    <row r="4646" spans="1:54" x14ac:dyDescent="0.2">
      <c r="A4646" s="5"/>
      <c r="Y4646" s="5"/>
      <c r="AJ4646"/>
      <c r="AV4646"/>
      <c r="BB4646" s="5"/>
    </row>
    <row r="4647" spans="1:54" x14ac:dyDescent="0.2">
      <c r="A4647" s="5"/>
      <c r="Y4647" s="5"/>
      <c r="AJ4647"/>
      <c r="AV4647"/>
      <c r="BB4647" s="5"/>
    </row>
    <row r="4648" spans="1:54" x14ac:dyDescent="0.2">
      <c r="A4648" s="5"/>
      <c r="Y4648" s="5"/>
      <c r="AJ4648"/>
      <c r="AV4648"/>
      <c r="BB4648" s="5"/>
    </row>
    <row r="4649" spans="1:54" x14ac:dyDescent="0.2">
      <c r="A4649" s="5"/>
      <c r="Y4649" s="5"/>
      <c r="AJ4649"/>
      <c r="AV4649"/>
      <c r="BB4649" s="5"/>
    </row>
    <row r="4650" spans="1:54" x14ac:dyDescent="0.2">
      <c r="A4650" s="5"/>
      <c r="Y4650" s="5"/>
      <c r="AJ4650"/>
      <c r="AV4650"/>
      <c r="BB4650" s="5"/>
    </row>
    <row r="4651" spans="1:54" x14ac:dyDescent="0.2">
      <c r="A4651" s="5"/>
      <c r="Y4651" s="5"/>
      <c r="AJ4651"/>
      <c r="AV4651"/>
      <c r="BB4651" s="5"/>
    </row>
    <row r="4652" spans="1:54" x14ac:dyDescent="0.2">
      <c r="A4652" s="5"/>
      <c r="Y4652" s="5"/>
      <c r="AJ4652"/>
      <c r="AV4652"/>
      <c r="BB4652" s="5"/>
    </row>
    <row r="4653" spans="1:54" x14ac:dyDescent="0.2">
      <c r="A4653" s="5"/>
      <c r="Y4653" s="5"/>
      <c r="AJ4653"/>
      <c r="AV4653"/>
      <c r="BB4653" s="5"/>
    </row>
    <row r="4654" spans="1:54" x14ac:dyDescent="0.2">
      <c r="A4654" s="5"/>
      <c r="Y4654" s="5"/>
      <c r="AJ4654"/>
      <c r="AV4654"/>
      <c r="BB4654" s="5"/>
    </row>
    <row r="4655" spans="1:54" x14ac:dyDescent="0.2">
      <c r="A4655" s="5"/>
      <c r="Y4655" s="5"/>
      <c r="AJ4655"/>
      <c r="AV4655"/>
      <c r="BB4655" s="5"/>
    </row>
    <row r="4656" spans="1:54" x14ac:dyDescent="0.2">
      <c r="A4656" s="5"/>
      <c r="Y4656" s="5"/>
      <c r="AJ4656"/>
      <c r="AV4656"/>
      <c r="BB4656" s="5"/>
    </row>
    <row r="4657" spans="1:54" x14ac:dyDescent="0.2">
      <c r="A4657" s="5"/>
      <c r="Y4657" s="5"/>
      <c r="AJ4657"/>
      <c r="AV4657"/>
      <c r="BB4657" s="5"/>
    </row>
    <row r="4658" spans="1:54" x14ac:dyDescent="0.2">
      <c r="A4658" s="5"/>
      <c r="Y4658" s="5"/>
      <c r="AJ4658"/>
      <c r="AV4658"/>
      <c r="BB4658" s="5"/>
    </row>
    <row r="4659" spans="1:54" x14ac:dyDescent="0.2">
      <c r="A4659" s="5"/>
      <c r="Y4659" s="5"/>
      <c r="AJ4659"/>
      <c r="AV4659"/>
      <c r="BB4659" s="5"/>
    </row>
    <row r="4660" spans="1:54" x14ac:dyDescent="0.2">
      <c r="A4660" s="5"/>
      <c r="Y4660" s="5"/>
      <c r="AJ4660"/>
      <c r="AV4660"/>
      <c r="BB4660" s="5"/>
    </row>
    <row r="4661" spans="1:54" x14ac:dyDescent="0.2">
      <c r="A4661" s="5"/>
      <c r="Y4661" s="5"/>
      <c r="AJ4661"/>
      <c r="AV4661"/>
      <c r="BB4661" s="5"/>
    </row>
    <row r="4662" spans="1:54" x14ac:dyDescent="0.2">
      <c r="A4662" s="5"/>
      <c r="Y4662" s="5"/>
      <c r="AJ4662"/>
      <c r="AV4662"/>
      <c r="BB4662" s="5"/>
    </row>
    <row r="4663" spans="1:54" x14ac:dyDescent="0.2">
      <c r="A4663" s="5"/>
      <c r="Y4663" s="5"/>
      <c r="AJ4663"/>
      <c r="AV4663"/>
      <c r="BB4663" s="5"/>
    </row>
    <row r="4664" spans="1:54" x14ac:dyDescent="0.2">
      <c r="A4664" s="5"/>
      <c r="Y4664" s="5"/>
      <c r="AJ4664"/>
      <c r="AV4664"/>
      <c r="BB4664" s="5"/>
    </row>
    <row r="4665" spans="1:54" x14ac:dyDescent="0.2">
      <c r="A4665" s="5"/>
      <c r="Y4665" s="5"/>
      <c r="AJ4665"/>
      <c r="AV4665"/>
      <c r="BB4665" s="5"/>
    </row>
    <row r="4666" spans="1:54" x14ac:dyDescent="0.2">
      <c r="A4666" s="5"/>
      <c r="Y4666" s="5"/>
      <c r="AJ4666"/>
      <c r="AV4666"/>
      <c r="BB4666" s="5"/>
    </row>
    <row r="4667" spans="1:54" x14ac:dyDescent="0.2">
      <c r="A4667" s="5"/>
      <c r="Y4667" s="5"/>
      <c r="AJ4667"/>
      <c r="AV4667"/>
      <c r="BB4667" s="5"/>
    </row>
    <row r="4668" spans="1:54" x14ac:dyDescent="0.2">
      <c r="A4668" s="5"/>
      <c r="Y4668" s="5"/>
      <c r="AJ4668"/>
      <c r="AV4668"/>
      <c r="BB4668" s="5"/>
    </row>
    <row r="4669" spans="1:54" x14ac:dyDescent="0.2">
      <c r="A4669" s="5"/>
      <c r="Y4669" s="5"/>
      <c r="AJ4669"/>
      <c r="AV4669"/>
      <c r="BB4669" s="5"/>
    </row>
    <row r="4670" spans="1:54" x14ac:dyDescent="0.2">
      <c r="A4670" s="5"/>
      <c r="Y4670" s="5"/>
      <c r="AJ4670"/>
      <c r="AV4670"/>
      <c r="BB4670" s="5"/>
    </row>
    <row r="4671" spans="1:54" x14ac:dyDescent="0.2">
      <c r="A4671" s="5"/>
      <c r="Y4671" s="5"/>
      <c r="AJ4671"/>
      <c r="AV4671"/>
      <c r="BB4671" s="5"/>
    </row>
    <row r="4672" spans="1:54" x14ac:dyDescent="0.2">
      <c r="A4672" s="5"/>
      <c r="Y4672" s="5"/>
      <c r="AJ4672"/>
      <c r="AV4672"/>
      <c r="BB4672" s="5"/>
    </row>
    <row r="4673" spans="1:54" x14ac:dyDescent="0.2">
      <c r="A4673" s="5"/>
      <c r="Y4673" s="5"/>
      <c r="AJ4673"/>
      <c r="AV4673"/>
      <c r="BB4673" s="5"/>
    </row>
    <row r="4674" spans="1:54" x14ac:dyDescent="0.2">
      <c r="A4674" s="5"/>
      <c r="Y4674" s="5"/>
      <c r="AJ4674"/>
      <c r="AV4674"/>
      <c r="BB4674" s="5"/>
    </row>
    <row r="4675" spans="1:54" x14ac:dyDescent="0.2">
      <c r="A4675" s="5"/>
      <c r="Y4675" s="5"/>
      <c r="AJ4675"/>
      <c r="AV4675"/>
      <c r="BB4675" s="5"/>
    </row>
    <row r="4676" spans="1:54" x14ac:dyDescent="0.2">
      <c r="A4676" s="5"/>
      <c r="Y4676" s="5"/>
      <c r="AJ4676"/>
      <c r="AV4676"/>
      <c r="BB4676" s="5"/>
    </row>
    <row r="4677" spans="1:54" x14ac:dyDescent="0.2">
      <c r="A4677" s="5"/>
      <c r="Y4677" s="5"/>
      <c r="AJ4677"/>
      <c r="AV4677"/>
      <c r="BB4677" s="5"/>
    </row>
    <row r="4678" spans="1:54" x14ac:dyDescent="0.2">
      <c r="A4678" s="5"/>
      <c r="Y4678" s="5"/>
      <c r="AJ4678"/>
      <c r="AV4678"/>
      <c r="BB4678" s="5"/>
    </row>
    <row r="4679" spans="1:54" x14ac:dyDescent="0.2">
      <c r="A4679" s="5"/>
      <c r="Y4679" s="5"/>
      <c r="AJ4679"/>
      <c r="AV4679"/>
      <c r="BB4679" s="5"/>
    </row>
    <row r="4680" spans="1:54" x14ac:dyDescent="0.2">
      <c r="A4680" s="5"/>
      <c r="Y4680" s="5"/>
      <c r="AJ4680"/>
      <c r="AV4680"/>
      <c r="BB4680" s="5"/>
    </row>
    <row r="4681" spans="1:54" x14ac:dyDescent="0.2">
      <c r="A4681" s="5"/>
      <c r="Y4681" s="5"/>
      <c r="AJ4681"/>
      <c r="AV4681"/>
      <c r="BB4681" s="5"/>
    </row>
    <row r="4682" spans="1:54" x14ac:dyDescent="0.2">
      <c r="A4682" s="5"/>
      <c r="Y4682" s="5"/>
      <c r="AJ4682"/>
      <c r="AV4682"/>
      <c r="BB4682" s="5"/>
    </row>
    <row r="4683" spans="1:54" x14ac:dyDescent="0.2">
      <c r="A4683" s="5"/>
      <c r="Y4683" s="5"/>
      <c r="AJ4683"/>
      <c r="AV4683"/>
      <c r="BB4683" s="5"/>
    </row>
    <row r="4684" spans="1:54" x14ac:dyDescent="0.2">
      <c r="A4684" s="5"/>
      <c r="Y4684" s="5"/>
      <c r="AJ4684"/>
      <c r="AV4684"/>
      <c r="BB4684" s="5"/>
    </row>
    <row r="4685" spans="1:54" x14ac:dyDescent="0.2">
      <c r="A4685" s="5"/>
      <c r="Y4685" s="5"/>
      <c r="AJ4685"/>
      <c r="AV4685"/>
      <c r="BB4685" s="5"/>
    </row>
    <row r="4686" spans="1:54" x14ac:dyDescent="0.2">
      <c r="A4686" s="5"/>
      <c r="Y4686" s="5"/>
      <c r="AJ4686"/>
      <c r="AV4686"/>
      <c r="BB4686" s="5"/>
    </row>
    <row r="4687" spans="1:54" x14ac:dyDescent="0.2">
      <c r="A4687" s="5"/>
      <c r="Y4687" s="5"/>
      <c r="AJ4687"/>
      <c r="AV4687"/>
      <c r="BB4687" s="5"/>
    </row>
    <row r="4688" spans="1:54" x14ac:dyDescent="0.2">
      <c r="A4688" s="5"/>
      <c r="Y4688" s="5"/>
      <c r="AJ4688"/>
      <c r="AV4688"/>
      <c r="BB4688" s="5"/>
    </row>
    <row r="4689" spans="1:54" x14ac:dyDescent="0.2">
      <c r="A4689" s="5"/>
      <c r="Y4689" s="5"/>
      <c r="AJ4689"/>
      <c r="AV4689"/>
      <c r="BB4689" s="5"/>
    </row>
    <row r="4690" spans="1:54" x14ac:dyDescent="0.2">
      <c r="A4690" s="5"/>
      <c r="Y4690" s="5"/>
      <c r="AJ4690"/>
      <c r="AV4690"/>
      <c r="BB4690" s="5"/>
    </row>
    <row r="4691" spans="1:54" x14ac:dyDescent="0.2">
      <c r="A4691" s="5"/>
      <c r="Y4691" s="5"/>
      <c r="AJ4691"/>
      <c r="AV4691"/>
      <c r="BB4691" s="5"/>
    </row>
    <row r="4692" spans="1:54" x14ac:dyDescent="0.2">
      <c r="A4692" s="5"/>
      <c r="Y4692" s="5"/>
      <c r="AJ4692"/>
      <c r="AV4692"/>
      <c r="BB4692" s="5"/>
    </row>
    <row r="4693" spans="1:54" x14ac:dyDescent="0.2">
      <c r="A4693" s="5"/>
      <c r="Y4693" s="5"/>
      <c r="AJ4693"/>
      <c r="AV4693"/>
      <c r="BB4693" s="5"/>
    </row>
    <row r="4694" spans="1:54" x14ac:dyDescent="0.2">
      <c r="A4694" s="5"/>
      <c r="Y4694" s="5"/>
      <c r="AJ4694"/>
      <c r="AV4694"/>
      <c r="BB4694" s="5"/>
    </row>
    <row r="4695" spans="1:54" x14ac:dyDescent="0.2">
      <c r="A4695" s="5"/>
      <c r="Y4695" s="5"/>
      <c r="AJ4695"/>
      <c r="AV4695"/>
      <c r="BB4695" s="5"/>
    </row>
    <row r="4696" spans="1:54" x14ac:dyDescent="0.2">
      <c r="A4696" s="5"/>
      <c r="Y4696" s="5"/>
      <c r="AJ4696"/>
      <c r="AV4696"/>
      <c r="BB4696" s="5"/>
    </row>
    <row r="4697" spans="1:54" x14ac:dyDescent="0.2">
      <c r="A4697" s="5"/>
      <c r="Y4697" s="5"/>
      <c r="AJ4697"/>
      <c r="AV4697"/>
      <c r="BB4697" s="5"/>
    </row>
    <row r="4698" spans="1:54" x14ac:dyDescent="0.2">
      <c r="A4698" s="5"/>
      <c r="Y4698" s="5"/>
      <c r="AJ4698"/>
      <c r="AV4698"/>
      <c r="BB4698" s="5"/>
    </row>
    <row r="4699" spans="1:54" x14ac:dyDescent="0.2">
      <c r="A4699" s="5"/>
      <c r="Y4699" s="5"/>
      <c r="AJ4699"/>
      <c r="AV4699"/>
      <c r="BB4699" s="5"/>
    </row>
    <row r="4700" spans="1:54" x14ac:dyDescent="0.2">
      <c r="A4700" s="5"/>
      <c r="Y4700" s="5"/>
      <c r="AJ4700"/>
      <c r="AV4700"/>
      <c r="BB4700" s="5"/>
    </row>
    <row r="4701" spans="1:54" x14ac:dyDescent="0.2">
      <c r="A4701" s="5"/>
      <c r="Y4701" s="5"/>
      <c r="AJ4701"/>
      <c r="AV4701"/>
      <c r="BB4701" s="5"/>
    </row>
    <row r="4702" spans="1:54" x14ac:dyDescent="0.2">
      <c r="A4702" s="5"/>
      <c r="Y4702" s="5"/>
      <c r="AJ4702"/>
      <c r="AV4702"/>
      <c r="BB4702" s="5"/>
    </row>
    <row r="4703" spans="1:54" x14ac:dyDescent="0.2">
      <c r="A4703" s="5"/>
      <c r="Y4703" s="5"/>
      <c r="AJ4703"/>
      <c r="AV4703"/>
      <c r="BB4703" s="5"/>
    </row>
    <row r="4704" spans="1:54" x14ac:dyDescent="0.2">
      <c r="A4704" s="5"/>
      <c r="Y4704" s="5"/>
      <c r="AJ4704"/>
      <c r="AV4704"/>
      <c r="BB4704" s="5"/>
    </row>
    <row r="4705" spans="1:54" x14ac:dyDescent="0.2">
      <c r="A4705" s="5"/>
      <c r="Y4705" s="5"/>
      <c r="AJ4705"/>
      <c r="AV4705"/>
      <c r="BB4705" s="5"/>
    </row>
    <row r="4706" spans="1:54" x14ac:dyDescent="0.2">
      <c r="A4706" s="5"/>
      <c r="Y4706" s="5"/>
      <c r="AJ4706"/>
      <c r="AV4706"/>
      <c r="BB4706" s="5"/>
    </row>
    <row r="4707" spans="1:54" x14ac:dyDescent="0.2">
      <c r="A4707" s="5"/>
      <c r="Y4707" s="5"/>
      <c r="AJ4707"/>
      <c r="AV4707"/>
      <c r="BB4707" s="5"/>
    </row>
    <row r="4708" spans="1:54" x14ac:dyDescent="0.2">
      <c r="A4708" s="5"/>
      <c r="Y4708" s="5"/>
      <c r="AJ4708"/>
      <c r="AV4708"/>
      <c r="BB4708" s="5"/>
    </row>
    <row r="4709" spans="1:54" x14ac:dyDescent="0.2">
      <c r="A4709" s="5"/>
      <c r="Y4709" s="5"/>
      <c r="AJ4709"/>
      <c r="AV4709"/>
      <c r="BB4709" s="5"/>
    </row>
    <row r="4710" spans="1:54" x14ac:dyDescent="0.2">
      <c r="A4710" s="5"/>
      <c r="Y4710" s="5"/>
      <c r="AJ4710"/>
      <c r="AV4710"/>
      <c r="BB4710" s="5"/>
    </row>
    <row r="4711" spans="1:54" x14ac:dyDescent="0.2">
      <c r="A4711" s="5"/>
      <c r="Y4711" s="5"/>
      <c r="AJ4711"/>
      <c r="AV4711"/>
      <c r="BB4711" s="5"/>
    </row>
    <row r="4712" spans="1:54" x14ac:dyDescent="0.2">
      <c r="A4712" s="5"/>
      <c r="Y4712" s="5"/>
      <c r="AJ4712"/>
      <c r="AV4712"/>
      <c r="BB4712" s="5"/>
    </row>
    <row r="4713" spans="1:54" x14ac:dyDescent="0.2">
      <c r="A4713" s="5"/>
      <c r="Y4713" s="5"/>
      <c r="AJ4713"/>
      <c r="AV4713"/>
      <c r="BB4713" s="5"/>
    </row>
    <row r="4714" spans="1:54" x14ac:dyDescent="0.2">
      <c r="A4714" s="5"/>
      <c r="Y4714" s="5"/>
      <c r="AJ4714"/>
      <c r="AV4714"/>
      <c r="BB4714" s="5"/>
    </row>
    <row r="4715" spans="1:54" x14ac:dyDescent="0.2">
      <c r="A4715" s="5"/>
      <c r="Y4715" s="5"/>
      <c r="AJ4715"/>
      <c r="AV4715"/>
      <c r="BB4715" s="5"/>
    </row>
    <row r="4716" spans="1:54" x14ac:dyDescent="0.2">
      <c r="A4716" s="5"/>
      <c r="Y4716" s="5"/>
      <c r="AJ4716"/>
      <c r="AV4716"/>
      <c r="BB4716" s="5"/>
    </row>
    <row r="4717" spans="1:54" x14ac:dyDescent="0.2">
      <c r="A4717" s="5"/>
      <c r="Y4717" s="5"/>
      <c r="AJ4717"/>
      <c r="AV4717"/>
      <c r="BB4717" s="5"/>
    </row>
    <row r="4718" spans="1:54" x14ac:dyDescent="0.2">
      <c r="A4718" s="5"/>
      <c r="Y4718" s="5"/>
      <c r="AJ4718"/>
      <c r="AV4718"/>
      <c r="BB4718" s="5"/>
    </row>
    <row r="4719" spans="1:54" x14ac:dyDescent="0.2">
      <c r="A4719" s="5"/>
      <c r="Y4719" s="5"/>
      <c r="AJ4719"/>
      <c r="AV4719"/>
      <c r="BB4719" s="5"/>
    </row>
    <row r="4720" spans="1:54" x14ac:dyDescent="0.2">
      <c r="A4720" s="5"/>
      <c r="Y4720" s="5"/>
      <c r="AJ4720"/>
      <c r="AV4720"/>
      <c r="BB4720" s="5"/>
    </row>
    <row r="4721" spans="1:54" x14ac:dyDescent="0.2">
      <c r="A4721" s="5"/>
      <c r="Y4721" s="5"/>
      <c r="AJ4721"/>
      <c r="AV4721"/>
      <c r="BB4721" s="5"/>
    </row>
    <row r="4722" spans="1:54" x14ac:dyDescent="0.2">
      <c r="A4722" s="5"/>
      <c r="Y4722" s="5"/>
      <c r="AJ4722"/>
      <c r="AV4722"/>
      <c r="BB4722" s="5"/>
    </row>
    <row r="4723" spans="1:54" x14ac:dyDescent="0.2">
      <c r="A4723" s="5"/>
      <c r="Y4723" s="5"/>
      <c r="AJ4723"/>
      <c r="AV4723"/>
      <c r="BB4723" s="5"/>
    </row>
    <row r="4724" spans="1:54" x14ac:dyDescent="0.2">
      <c r="A4724" s="5"/>
      <c r="Y4724" s="5"/>
      <c r="AJ4724"/>
      <c r="AV4724"/>
      <c r="BB4724" s="5"/>
    </row>
    <row r="4725" spans="1:54" x14ac:dyDescent="0.2">
      <c r="A4725" s="5"/>
      <c r="Y4725" s="5"/>
      <c r="AJ4725"/>
      <c r="AV4725"/>
      <c r="BB4725" s="5"/>
    </row>
    <row r="4726" spans="1:54" x14ac:dyDescent="0.2">
      <c r="A4726" s="5"/>
      <c r="Y4726" s="5"/>
      <c r="AJ4726"/>
      <c r="AV4726"/>
      <c r="BB4726" s="5"/>
    </row>
    <row r="4727" spans="1:54" x14ac:dyDescent="0.2">
      <c r="A4727" s="5"/>
      <c r="Y4727" s="5"/>
      <c r="AJ4727"/>
      <c r="AV4727"/>
      <c r="BB4727" s="5"/>
    </row>
    <row r="4728" spans="1:54" x14ac:dyDescent="0.2">
      <c r="A4728" s="5"/>
      <c r="Y4728" s="5"/>
      <c r="AJ4728"/>
      <c r="AV4728"/>
      <c r="BB4728" s="5"/>
    </row>
    <row r="4729" spans="1:54" x14ac:dyDescent="0.2">
      <c r="A4729" s="5"/>
      <c r="Y4729" s="5"/>
      <c r="AJ4729"/>
      <c r="AV4729"/>
      <c r="BB4729" s="5"/>
    </row>
    <row r="4730" spans="1:54" x14ac:dyDescent="0.2">
      <c r="A4730" s="5"/>
      <c r="Y4730" s="5"/>
      <c r="AJ4730"/>
      <c r="AV4730"/>
      <c r="BB4730" s="5"/>
    </row>
    <row r="4731" spans="1:54" x14ac:dyDescent="0.2">
      <c r="A4731" s="5"/>
      <c r="Y4731" s="5"/>
      <c r="AJ4731"/>
      <c r="AV4731"/>
      <c r="BB4731" s="5"/>
    </row>
    <row r="4732" spans="1:54" x14ac:dyDescent="0.2">
      <c r="A4732" s="5"/>
      <c r="Y4732" s="5"/>
      <c r="AJ4732"/>
      <c r="AV4732"/>
      <c r="BB4732" s="5"/>
    </row>
    <row r="4733" spans="1:54" x14ac:dyDescent="0.2">
      <c r="A4733" s="5"/>
      <c r="Y4733" s="5"/>
      <c r="AJ4733"/>
      <c r="AV4733"/>
      <c r="BB4733" s="5"/>
    </row>
    <row r="4734" spans="1:54" x14ac:dyDescent="0.2">
      <c r="A4734" s="5"/>
      <c r="Y4734" s="5"/>
      <c r="AJ4734"/>
      <c r="AV4734"/>
      <c r="BB4734" s="5"/>
    </row>
    <row r="4735" spans="1:54" x14ac:dyDescent="0.2">
      <c r="A4735" s="5"/>
      <c r="Y4735" s="5"/>
      <c r="AJ4735"/>
      <c r="AV4735"/>
      <c r="BB4735" s="5"/>
    </row>
    <row r="4736" spans="1:54" x14ac:dyDescent="0.2">
      <c r="A4736" s="5"/>
      <c r="Y4736" s="5"/>
      <c r="AJ4736"/>
      <c r="AV4736"/>
      <c r="BB4736" s="5"/>
    </row>
    <row r="4737" spans="1:54" x14ac:dyDescent="0.2">
      <c r="A4737" s="5"/>
      <c r="Y4737" s="5"/>
      <c r="AJ4737"/>
      <c r="AV4737"/>
      <c r="BB4737" s="5"/>
    </row>
    <row r="4738" spans="1:54" x14ac:dyDescent="0.2">
      <c r="A4738" s="5"/>
      <c r="Y4738" s="5"/>
      <c r="AJ4738"/>
      <c r="AV4738"/>
      <c r="BB4738" s="5"/>
    </row>
    <row r="4739" spans="1:54" x14ac:dyDescent="0.2">
      <c r="A4739" s="5"/>
      <c r="Y4739" s="5"/>
      <c r="AJ4739"/>
      <c r="AV4739"/>
      <c r="BB4739" s="5"/>
    </row>
    <row r="4740" spans="1:54" x14ac:dyDescent="0.2">
      <c r="A4740" s="5"/>
      <c r="Y4740" s="5"/>
      <c r="AJ4740"/>
      <c r="AV4740"/>
      <c r="BB4740" s="5"/>
    </row>
    <row r="4741" spans="1:54" x14ac:dyDescent="0.2">
      <c r="A4741" s="5"/>
      <c r="Y4741" s="5"/>
      <c r="AJ4741"/>
      <c r="AV4741"/>
      <c r="BB4741" s="5"/>
    </row>
    <row r="4742" spans="1:54" x14ac:dyDescent="0.2">
      <c r="A4742" s="5"/>
      <c r="Y4742" s="5"/>
      <c r="AJ4742"/>
      <c r="AV4742"/>
      <c r="BB4742" s="5"/>
    </row>
    <row r="4743" spans="1:54" x14ac:dyDescent="0.2">
      <c r="A4743" s="5"/>
      <c r="Y4743" s="5"/>
      <c r="AJ4743"/>
      <c r="AV4743"/>
      <c r="BB4743" s="5"/>
    </row>
    <row r="4744" spans="1:54" x14ac:dyDescent="0.2">
      <c r="A4744" s="5"/>
      <c r="Y4744" s="5"/>
      <c r="AJ4744"/>
      <c r="AV4744"/>
      <c r="BB4744" s="5"/>
    </row>
    <row r="4745" spans="1:54" x14ac:dyDescent="0.2">
      <c r="A4745" s="5"/>
      <c r="Y4745" s="5"/>
      <c r="AJ4745"/>
      <c r="AV4745"/>
      <c r="BB4745" s="5"/>
    </row>
    <row r="4746" spans="1:54" x14ac:dyDescent="0.2">
      <c r="A4746" s="5"/>
      <c r="Y4746" s="5"/>
      <c r="AJ4746"/>
      <c r="AV4746"/>
      <c r="BB4746" s="5"/>
    </row>
    <row r="4747" spans="1:54" x14ac:dyDescent="0.2">
      <c r="A4747" s="5"/>
      <c r="Y4747" s="5"/>
      <c r="AJ4747"/>
      <c r="AV4747"/>
      <c r="BB4747" s="5"/>
    </row>
    <row r="4748" spans="1:54" x14ac:dyDescent="0.2">
      <c r="A4748" s="5"/>
      <c r="Y4748" s="5"/>
      <c r="AJ4748"/>
      <c r="AV4748"/>
      <c r="BB4748" s="5"/>
    </row>
    <row r="4749" spans="1:54" x14ac:dyDescent="0.2">
      <c r="A4749" s="5"/>
      <c r="Y4749" s="5"/>
      <c r="AJ4749"/>
      <c r="AV4749"/>
      <c r="BB4749" s="5"/>
    </row>
    <row r="4750" spans="1:54" x14ac:dyDescent="0.2">
      <c r="A4750" s="5"/>
      <c r="Y4750" s="5"/>
      <c r="AJ4750"/>
      <c r="AV4750"/>
      <c r="BB4750" s="5"/>
    </row>
    <row r="4751" spans="1:54" x14ac:dyDescent="0.2">
      <c r="A4751" s="5"/>
      <c r="Y4751" s="5"/>
      <c r="AJ4751"/>
      <c r="AV4751"/>
      <c r="BB4751" s="5"/>
    </row>
    <row r="4752" spans="1:54" x14ac:dyDescent="0.2">
      <c r="A4752" s="5"/>
      <c r="Y4752" s="5"/>
      <c r="AJ4752"/>
      <c r="AV4752"/>
      <c r="BB4752" s="5"/>
    </row>
    <row r="4753" spans="1:54" x14ac:dyDescent="0.2">
      <c r="A4753" s="5"/>
      <c r="Y4753" s="5"/>
      <c r="AJ4753"/>
      <c r="AV4753"/>
      <c r="BB4753" s="5"/>
    </row>
    <row r="4754" spans="1:54" x14ac:dyDescent="0.2">
      <c r="A4754" s="5"/>
      <c r="Y4754" s="5"/>
      <c r="AJ4754"/>
      <c r="AV4754"/>
      <c r="BB4754" s="5"/>
    </row>
    <row r="4755" spans="1:54" x14ac:dyDescent="0.2">
      <c r="A4755" s="5"/>
      <c r="Y4755" s="5"/>
      <c r="AJ4755"/>
      <c r="AV4755"/>
      <c r="BB4755" s="5"/>
    </row>
    <row r="4756" spans="1:54" x14ac:dyDescent="0.2">
      <c r="A4756" s="5"/>
      <c r="Y4756" s="5"/>
      <c r="AJ4756"/>
      <c r="AV4756"/>
      <c r="BB4756" s="5"/>
    </row>
    <row r="4757" spans="1:54" x14ac:dyDescent="0.2">
      <c r="A4757" s="5"/>
      <c r="Y4757" s="5"/>
      <c r="AJ4757"/>
      <c r="AV4757"/>
      <c r="BB4757" s="5"/>
    </row>
    <row r="4758" spans="1:54" x14ac:dyDescent="0.2">
      <c r="A4758" s="5"/>
      <c r="Y4758" s="5"/>
      <c r="AJ4758"/>
      <c r="AV4758"/>
      <c r="BB4758" s="5"/>
    </row>
    <row r="4759" spans="1:54" x14ac:dyDescent="0.2">
      <c r="A4759" s="5"/>
      <c r="Y4759" s="5"/>
      <c r="AJ4759"/>
      <c r="AV4759"/>
      <c r="BB4759" s="5"/>
    </row>
    <row r="4760" spans="1:54" x14ac:dyDescent="0.2">
      <c r="A4760" s="5"/>
      <c r="Y4760" s="5"/>
      <c r="AJ4760"/>
      <c r="AV4760"/>
      <c r="BB4760" s="5"/>
    </row>
    <row r="4761" spans="1:54" x14ac:dyDescent="0.2">
      <c r="A4761" s="5"/>
      <c r="Y4761" s="5"/>
      <c r="AJ4761"/>
      <c r="AV4761"/>
      <c r="BB4761" s="5"/>
    </row>
    <row r="4762" spans="1:54" x14ac:dyDescent="0.2">
      <c r="A4762" s="5"/>
      <c r="Y4762" s="5"/>
      <c r="AJ4762"/>
      <c r="AV4762"/>
      <c r="BB4762" s="5"/>
    </row>
    <row r="4763" spans="1:54" x14ac:dyDescent="0.2">
      <c r="A4763" s="5"/>
      <c r="Y4763" s="5"/>
      <c r="AJ4763"/>
      <c r="AV4763"/>
      <c r="BB4763" s="5"/>
    </row>
    <row r="4764" spans="1:54" x14ac:dyDescent="0.2">
      <c r="A4764" s="5"/>
      <c r="Y4764" s="5"/>
      <c r="AJ4764"/>
      <c r="AV4764"/>
      <c r="BB4764" s="5"/>
    </row>
    <row r="4765" spans="1:54" x14ac:dyDescent="0.2">
      <c r="A4765" s="5"/>
      <c r="Y4765" s="5"/>
      <c r="AJ4765"/>
      <c r="AV4765"/>
      <c r="BB4765" s="5"/>
    </row>
    <row r="4766" spans="1:54" x14ac:dyDescent="0.2">
      <c r="A4766" s="5"/>
      <c r="Y4766" s="5"/>
      <c r="AJ4766"/>
      <c r="AV4766"/>
      <c r="BB4766" s="5"/>
    </row>
    <row r="4767" spans="1:54" x14ac:dyDescent="0.2">
      <c r="A4767" s="5"/>
      <c r="Y4767" s="5"/>
      <c r="AJ4767"/>
      <c r="AV4767"/>
      <c r="BB4767" s="5"/>
    </row>
    <row r="4768" spans="1:54" x14ac:dyDescent="0.2">
      <c r="A4768" s="5"/>
      <c r="Y4768" s="5"/>
      <c r="AJ4768"/>
      <c r="AV4768"/>
      <c r="BB4768" s="5"/>
    </row>
    <row r="4769" spans="1:54" x14ac:dyDescent="0.2">
      <c r="A4769" s="5"/>
      <c r="Y4769" s="5"/>
      <c r="AJ4769"/>
      <c r="AV4769"/>
      <c r="BB4769" s="5"/>
    </row>
    <row r="4770" spans="1:54" x14ac:dyDescent="0.2">
      <c r="A4770" s="5"/>
      <c r="Y4770" s="5"/>
      <c r="AJ4770"/>
      <c r="AV4770"/>
      <c r="BB4770" s="5"/>
    </row>
    <row r="4771" spans="1:54" x14ac:dyDescent="0.2">
      <c r="A4771" s="5"/>
      <c r="Y4771" s="5"/>
      <c r="AJ4771"/>
      <c r="AV4771"/>
      <c r="BB4771" s="5"/>
    </row>
    <row r="4772" spans="1:54" x14ac:dyDescent="0.2">
      <c r="A4772" s="5"/>
      <c r="Y4772" s="5"/>
      <c r="AJ4772"/>
      <c r="AV4772"/>
      <c r="BB4772" s="5"/>
    </row>
    <row r="4773" spans="1:54" x14ac:dyDescent="0.2">
      <c r="A4773" s="5"/>
      <c r="Y4773" s="5"/>
      <c r="AJ4773"/>
      <c r="AV4773"/>
      <c r="BB4773" s="5"/>
    </row>
    <row r="4774" spans="1:54" x14ac:dyDescent="0.2">
      <c r="A4774" s="5"/>
      <c r="Y4774" s="5"/>
      <c r="AJ4774"/>
      <c r="AV4774"/>
      <c r="BB4774" s="5"/>
    </row>
    <row r="4775" spans="1:54" x14ac:dyDescent="0.2">
      <c r="A4775" s="5"/>
      <c r="Y4775" s="5"/>
      <c r="AJ4775"/>
      <c r="AV4775"/>
      <c r="BB4775" s="5"/>
    </row>
    <row r="4776" spans="1:54" x14ac:dyDescent="0.2">
      <c r="A4776" s="5"/>
      <c r="Y4776" s="5"/>
      <c r="AJ4776"/>
      <c r="AV4776"/>
      <c r="BB4776" s="5"/>
    </row>
    <row r="4777" spans="1:54" x14ac:dyDescent="0.2">
      <c r="A4777" s="5"/>
      <c r="Y4777" s="5"/>
      <c r="AJ4777"/>
      <c r="AV4777"/>
      <c r="BB4777" s="5"/>
    </row>
    <row r="4778" spans="1:54" x14ac:dyDescent="0.2">
      <c r="A4778" s="5"/>
      <c r="Y4778" s="5"/>
      <c r="AJ4778"/>
      <c r="AV4778"/>
      <c r="BB4778" s="5"/>
    </row>
    <row r="4779" spans="1:54" x14ac:dyDescent="0.2">
      <c r="A4779" s="5"/>
      <c r="Y4779" s="5"/>
      <c r="AJ4779"/>
      <c r="AV4779"/>
      <c r="BB4779" s="5"/>
    </row>
    <row r="4780" spans="1:54" x14ac:dyDescent="0.2">
      <c r="A4780" s="5"/>
      <c r="Y4780" s="5"/>
      <c r="AJ4780"/>
      <c r="AV4780"/>
      <c r="BB4780" s="5"/>
    </row>
    <row r="4781" spans="1:54" x14ac:dyDescent="0.2">
      <c r="A4781" s="5"/>
      <c r="Y4781" s="5"/>
      <c r="AJ4781"/>
      <c r="AV4781"/>
      <c r="BB4781" s="5"/>
    </row>
    <row r="4782" spans="1:54" x14ac:dyDescent="0.2">
      <c r="A4782" s="5"/>
      <c r="Y4782" s="5"/>
      <c r="AJ4782"/>
      <c r="AV4782"/>
      <c r="BB4782" s="5"/>
    </row>
    <row r="4783" spans="1:54" x14ac:dyDescent="0.2">
      <c r="A4783" s="5"/>
      <c r="Y4783" s="5"/>
      <c r="AJ4783"/>
      <c r="AV4783"/>
      <c r="BB4783" s="5"/>
    </row>
    <row r="4784" spans="1:54" x14ac:dyDescent="0.2">
      <c r="A4784" s="5"/>
      <c r="Y4784" s="5"/>
      <c r="AJ4784"/>
      <c r="AV4784"/>
      <c r="BB4784" s="5"/>
    </row>
    <row r="4785" spans="1:54" x14ac:dyDescent="0.2">
      <c r="A4785" s="5"/>
      <c r="Y4785" s="5"/>
      <c r="AJ4785"/>
      <c r="AV4785"/>
      <c r="BB4785" s="5"/>
    </row>
    <row r="4786" spans="1:54" x14ac:dyDescent="0.2">
      <c r="A4786" s="5"/>
      <c r="Y4786" s="5"/>
      <c r="AJ4786"/>
      <c r="AV4786"/>
      <c r="BB4786" s="5"/>
    </row>
    <row r="4787" spans="1:54" x14ac:dyDescent="0.2">
      <c r="A4787" s="5"/>
      <c r="Y4787" s="5"/>
      <c r="AJ4787"/>
      <c r="AV4787"/>
      <c r="BB4787" s="5"/>
    </row>
    <row r="4788" spans="1:54" x14ac:dyDescent="0.2">
      <c r="A4788" s="5"/>
      <c r="Y4788" s="5"/>
      <c r="AJ4788"/>
      <c r="AV4788"/>
      <c r="BB4788" s="5"/>
    </row>
    <row r="4789" spans="1:54" x14ac:dyDescent="0.2">
      <c r="A4789" s="5"/>
      <c r="Y4789" s="5"/>
      <c r="AJ4789"/>
      <c r="AV4789"/>
      <c r="BB4789" s="5"/>
    </row>
    <row r="4790" spans="1:54" x14ac:dyDescent="0.2">
      <c r="A4790" s="5"/>
      <c r="Y4790" s="5"/>
      <c r="AJ4790"/>
      <c r="AV4790"/>
      <c r="BB4790" s="5"/>
    </row>
    <row r="4791" spans="1:54" x14ac:dyDescent="0.2">
      <c r="A4791" s="5"/>
      <c r="Y4791" s="5"/>
      <c r="AJ4791"/>
      <c r="AV4791"/>
      <c r="BB4791" s="5"/>
    </row>
    <row r="4792" spans="1:54" x14ac:dyDescent="0.2">
      <c r="A4792" s="5"/>
      <c r="Y4792" s="5"/>
      <c r="AJ4792"/>
      <c r="AV4792"/>
      <c r="BB4792" s="5"/>
    </row>
    <row r="4793" spans="1:54" x14ac:dyDescent="0.2">
      <c r="A4793" s="5"/>
      <c r="Y4793" s="5"/>
      <c r="AJ4793"/>
      <c r="AV4793"/>
      <c r="BB4793" s="5"/>
    </row>
    <row r="4794" spans="1:54" x14ac:dyDescent="0.2">
      <c r="A4794" s="5"/>
      <c r="Y4794" s="5"/>
      <c r="AJ4794"/>
      <c r="AV4794"/>
      <c r="BB4794" s="5"/>
    </row>
    <row r="4795" spans="1:54" x14ac:dyDescent="0.2">
      <c r="A4795" s="5"/>
      <c r="Y4795" s="5"/>
      <c r="AJ4795"/>
      <c r="AV4795"/>
      <c r="BB4795" s="5"/>
    </row>
    <row r="4796" spans="1:54" x14ac:dyDescent="0.2">
      <c r="A4796" s="5"/>
      <c r="Y4796" s="5"/>
      <c r="AJ4796"/>
      <c r="AV4796"/>
      <c r="BB4796" s="5"/>
    </row>
    <row r="4797" spans="1:54" x14ac:dyDescent="0.2">
      <c r="A4797" s="5"/>
      <c r="Y4797" s="5"/>
      <c r="AJ4797"/>
      <c r="AV4797"/>
      <c r="BB4797" s="5"/>
    </row>
    <row r="4798" spans="1:54" x14ac:dyDescent="0.2">
      <c r="A4798" s="5"/>
      <c r="Y4798" s="5"/>
      <c r="AJ4798"/>
      <c r="AV4798"/>
      <c r="BB4798" s="5"/>
    </row>
    <row r="4799" spans="1:54" x14ac:dyDescent="0.2">
      <c r="A4799" s="5"/>
      <c r="Y4799" s="5"/>
      <c r="AJ4799"/>
      <c r="AV4799"/>
      <c r="BB4799" s="5"/>
    </row>
    <row r="4800" spans="1:54" x14ac:dyDescent="0.2">
      <c r="A4800" s="5"/>
      <c r="Y4800" s="5"/>
      <c r="AJ4800"/>
      <c r="AV4800"/>
      <c r="BB4800" s="5"/>
    </row>
    <row r="4801" spans="1:54" x14ac:dyDescent="0.2">
      <c r="A4801" s="5"/>
      <c r="Y4801" s="5"/>
      <c r="AJ4801"/>
      <c r="AV4801"/>
      <c r="BB4801" s="5"/>
    </row>
    <row r="4802" spans="1:54" x14ac:dyDescent="0.2">
      <c r="A4802" s="5"/>
      <c r="Y4802" s="5"/>
      <c r="AJ4802"/>
      <c r="AV4802"/>
      <c r="BB4802" s="5"/>
    </row>
    <row r="4803" spans="1:54" x14ac:dyDescent="0.2">
      <c r="A4803" s="5"/>
      <c r="Y4803" s="5"/>
      <c r="AJ4803"/>
      <c r="AV4803"/>
      <c r="BB4803" s="5"/>
    </row>
    <row r="4804" spans="1:54" x14ac:dyDescent="0.2">
      <c r="A4804" s="5"/>
      <c r="Y4804" s="5"/>
      <c r="AJ4804"/>
      <c r="AV4804"/>
      <c r="BB4804" s="5"/>
    </row>
    <row r="4805" spans="1:54" x14ac:dyDescent="0.2">
      <c r="A4805" s="5"/>
      <c r="Y4805" s="5"/>
      <c r="AJ4805"/>
      <c r="AV4805"/>
      <c r="BB4805" s="5"/>
    </row>
    <row r="4806" spans="1:54" x14ac:dyDescent="0.2">
      <c r="A4806" s="5"/>
      <c r="Y4806" s="5"/>
      <c r="AJ4806"/>
      <c r="AV4806"/>
      <c r="BB4806" s="5"/>
    </row>
    <row r="4807" spans="1:54" x14ac:dyDescent="0.2">
      <c r="A4807" s="5"/>
      <c r="Y4807" s="5"/>
      <c r="AJ4807"/>
      <c r="AV4807"/>
      <c r="BB4807" s="5"/>
    </row>
    <row r="4808" spans="1:54" x14ac:dyDescent="0.2">
      <c r="A4808" s="5"/>
      <c r="Y4808" s="5"/>
      <c r="AJ4808"/>
      <c r="AV4808"/>
      <c r="BB4808" s="5"/>
    </row>
    <row r="4809" spans="1:54" x14ac:dyDescent="0.2">
      <c r="A4809" s="5"/>
      <c r="Y4809" s="5"/>
      <c r="AJ4809"/>
      <c r="AV4809"/>
      <c r="BB4809" s="5"/>
    </row>
    <row r="4810" spans="1:54" x14ac:dyDescent="0.2">
      <c r="A4810" s="5"/>
      <c r="Y4810" s="5"/>
      <c r="AJ4810"/>
      <c r="AV4810"/>
      <c r="BB4810" s="5"/>
    </row>
    <row r="4811" spans="1:54" x14ac:dyDescent="0.2">
      <c r="A4811" s="5"/>
      <c r="Y4811" s="5"/>
      <c r="AJ4811"/>
      <c r="AV4811"/>
      <c r="BB4811" s="5"/>
    </row>
    <row r="4812" spans="1:54" x14ac:dyDescent="0.2">
      <c r="A4812" s="5"/>
      <c r="Y4812" s="5"/>
      <c r="AJ4812"/>
      <c r="AV4812"/>
      <c r="BB4812" s="5"/>
    </row>
    <row r="4813" spans="1:54" x14ac:dyDescent="0.2">
      <c r="A4813" s="5"/>
      <c r="Y4813" s="5"/>
      <c r="AJ4813"/>
      <c r="AV4813"/>
      <c r="BB4813" s="5"/>
    </row>
    <row r="4814" spans="1:54" x14ac:dyDescent="0.2">
      <c r="A4814" s="5"/>
      <c r="Y4814" s="5"/>
      <c r="AJ4814"/>
      <c r="AV4814"/>
      <c r="BB4814" s="5"/>
    </row>
    <row r="4815" spans="1:54" x14ac:dyDescent="0.2">
      <c r="A4815" s="5"/>
      <c r="Y4815" s="5"/>
      <c r="AJ4815"/>
      <c r="AV4815"/>
      <c r="BB4815" s="5"/>
    </row>
    <row r="4816" spans="1:54" x14ac:dyDescent="0.2">
      <c r="A4816" s="5"/>
      <c r="Y4816" s="5"/>
      <c r="AJ4816"/>
      <c r="AV4816"/>
      <c r="BB4816" s="5"/>
    </row>
    <row r="4817" spans="1:54" x14ac:dyDescent="0.2">
      <c r="A4817" s="5"/>
      <c r="Y4817" s="5"/>
      <c r="AJ4817"/>
      <c r="AV4817"/>
      <c r="BB4817" s="5"/>
    </row>
    <row r="4818" spans="1:54" x14ac:dyDescent="0.2">
      <c r="A4818" s="5"/>
      <c r="Y4818" s="5"/>
      <c r="AJ4818"/>
      <c r="AV4818"/>
      <c r="BB4818" s="5"/>
    </row>
    <row r="4819" spans="1:54" x14ac:dyDescent="0.2">
      <c r="A4819" s="5"/>
      <c r="Y4819" s="5"/>
      <c r="AJ4819"/>
      <c r="AV4819"/>
      <c r="BB4819" s="5"/>
    </row>
    <row r="4820" spans="1:54" x14ac:dyDescent="0.2">
      <c r="A4820" s="5"/>
      <c r="Y4820" s="5"/>
      <c r="AJ4820"/>
      <c r="AV4820"/>
      <c r="BB4820" s="5"/>
    </row>
    <row r="4821" spans="1:54" x14ac:dyDescent="0.2">
      <c r="A4821" s="5"/>
      <c r="Y4821" s="5"/>
      <c r="AJ4821"/>
      <c r="AV4821"/>
      <c r="BB4821" s="5"/>
    </row>
    <row r="4822" spans="1:54" x14ac:dyDescent="0.2">
      <c r="A4822" s="5"/>
      <c r="Y4822" s="5"/>
      <c r="AJ4822"/>
      <c r="AV4822"/>
      <c r="BB4822" s="5"/>
    </row>
    <row r="4823" spans="1:54" x14ac:dyDescent="0.2">
      <c r="A4823" s="5"/>
      <c r="Y4823" s="5"/>
      <c r="AJ4823"/>
      <c r="AV4823"/>
      <c r="BB4823" s="5"/>
    </row>
    <row r="4824" spans="1:54" x14ac:dyDescent="0.2">
      <c r="A4824" s="5"/>
      <c r="Y4824" s="5"/>
      <c r="AJ4824"/>
      <c r="AV4824"/>
      <c r="BB4824" s="5"/>
    </row>
    <row r="4825" spans="1:54" x14ac:dyDescent="0.2">
      <c r="A4825" s="5"/>
      <c r="Y4825" s="5"/>
      <c r="AJ4825"/>
      <c r="AV4825"/>
      <c r="BB4825" s="5"/>
    </row>
    <row r="4826" spans="1:54" x14ac:dyDescent="0.2">
      <c r="A4826" s="5"/>
      <c r="Y4826" s="5"/>
      <c r="AJ4826"/>
      <c r="AV4826"/>
      <c r="BB4826" s="5"/>
    </row>
    <row r="4827" spans="1:54" x14ac:dyDescent="0.2">
      <c r="A4827" s="5"/>
      <c r="Y4827" s="5"/>
      <c r="AJ4827"/>
      <c r="AV4827"/>
      <c r="BB4827" s="5"/>
    </row>
    <row r="4828" spans="1:54" x14ac:dyDescent="0.2">
      <c r="A4828" s="5"/>
      <c r="Y4828" s="5"/>
      <c r="AJ4828"/>
      <c r="AV4828"/>
      <c r="BB4828" s="5"/>
    </row>
    <row r="4829" spans="1:54" x14ac:dyDescent="0.2">
      <c r="A4829" s="5"/>
      <c r="Y4829" s="5"/>
      <c r="AJ4829"/>
      <c r="AV4829"/>
      <c r="BB4829" s="5"/>
    </row>
    <row r="4830" spans="1:54" x14ac:dyDescent="0.2">
      <c r="A4830" s="5"/>
      <c r="Y4830" s="5"/>
      <c r="AJ4830"/>
      <c r="AV4830"/>
      <c r="BB4830" s="5"/>
    </row>
    <row r="4831" spans="1:54" x14ac:dyDescent="0.2">
      <c r="A4831" s="5"/>
      <c r="Y4831" s="5"/>
      <c r="AJ4831"/>
      <c r="AV4831"/>
      <c r="BB4831" s="5"/>
    </row>
    <row r="4832" spans="1:54" x14ac:dyDescent="0.2">
      <c r="A4832" s="5"/>
      <c r="Y4832" s="5"/>
      <c r="AJ4832"/>
      <c r="AV4832"/>
      <c r="BB4832" s="5"/>
    </row>
    <row r="4833" spans="1:54" x14ac:dyDescent="0.2">
      <c r="A4833" s="5"/>
      <c r="Y4833" s="5"/>
      <c r="AJ4833"/>
      <c r="AV4833"/>
      <c r="BB4833" s="5"/>
    </row>
    <row r="4834" spans="1:54" x14ac:dyDescent="0.2">
      <c r="A4834" s="5"/>
      <c r="Y4834" s="5"/>
      <c r="AJ4834"/>
      <c r="AV4834"/>
      <c r="BB4834" s="5"/>
    </row>
    <row r="4835" spans="1:54" x14ac:dyDescent="0.2">
      <c r="A4835" s="5"/>
      <c r="Y4835" s="5"/>
      <c r="AJ4835"/>
      <c r="AV4835"/>
      <c r="BB4835" s="5"/>
    </row>
    <row r="4836" spans="1:54" x14ac:dyDescent="0.2">
      <c r="A4836" s="5"/>
      <c r="Y4836" s="5"/>
      <c r="AJ4836"/>
      <c r="AV4836"/>
      <c r="BB4836" s="5"/>
    </row>
    <row r="4837" spans="1:54" x14ac:dyDescent="0.2">
      <c r="A4837" s="5"/>
      <c r="Y4837" s="5"/>
      <c r="AJ4837"/>
      <c r="AV4837"/>
      <c r="BB4837" s="5"/>
    </row>
    <row r="4838" spans="1:54" x14ac:dyDescent="0.2">
      <c r="A4838" s="5"/>
      <c r="Y4838" s="5"/>
      <c r="AJ4838"/>
      <c r="AV4838"/>
      <c r="BB4838" s="5"/>
    </row>
    <row r="4839" spans="1:54" x14ac:dyDescent="0.2">
      <c r="A4839" s="5"/>
      <c r="Y4839" s="5"/>
      <c r="AJ4839"/>
      <c r="AV4839"/>
      <c r="BB4839" s="5"/>
    </row>
    <row r="4840" spans="1:54" x14ac:dyDescent="0.2">
      <c r="A4840" s="5"/>
      <c r="Y4840" s="5"/>
      <c r="AJ4840"/>
      <c r="AV4840"/>
      <c r="BB4840" s="5"/>
    </row>
    <row r="4841" spans="1:54" x14ac:dyDescent="0.2">
      <c r="A4841" s="5"/>
      <c r="Y4841" s="5"/>
      <c r="AJ4841"/>
      <c r="AV4841"/>
      <c r="BB4841" s="5"/>
    </row>
    <row r="4842" spans="1:54" x14ac:dyDescent="0.2">
      <c r="A4842" s="5"/>
      <c r="Y4842" s="5"/>
      <c r="AJ4842"/>
      <c r="AV4842"/>
      <c r="BB4842" s="5"/>
    </row>
    <row r="4843" spans="1:54" x14ac:dyDescent="0.2">
      <c r="A4843" s="5"/>
      <c r="Y4843" s="5"/>
      <c r="AJ4843"/>
      <c r="AV4843"/>
      <c r="BB4843" s="5"/>
    </row>
    <row r="4844" spans="1:54" x14ac:dyDescent="0.2">
      <c r="A4844" s="5"/>
      <c r="Y4844" s="5"/>
      <c r="AJ4844"/>
      <c r="AV4844"/>
      <c r="BB4844" s="5"/>
    </row>
    <row r="4845" spans="1:54" x14ac:dyDescent="0.2">
      <c r="A4845" s="5"/>
      <c r="Y4845" s="5"/>
      <c r="AJ4845"/>
      <c r="AV4845"/>
      <c r="BB4845" s="5"/>
    </row>
    <row r="4846" spans="1:54" x14ac:dyDescent="0.2">
      <c r="A4846" s="5"/>
      <c r="Y4846" s="5"/>
      <c r="AJ4846"/>
      <c r="AV4846"/>
      <c r="BB4846" s="5"/>
    </row>
    <row r="4847" spans="1:54" x14ac:dyDescent="0.2">
      <c r="A4847" s="5"/>
      <c r="Y4847" s="5"/>
      <c r="AJ4847"/>
      <c r="AV4847"/>
      <c r="BB4847" s="5"/>
    </row>
    <row r="4848" spans="1:54" x14ac:dyDescent="0.2">
      <c r="A4848" s="5"/>
      <c r="Y4848" s="5"/>
      <c r="AJ4848"/>
      <c r="AV4848"/>
      <c r="BB4848" s="5"/>
    </row>
    <row r="4849" spans="1:54" x14ac:dyDescent="0.2">
      <c r="A4849" s="5"/>
      <c r="Y4849" s="5"/>
      <c r="AJ4849"/>
      <c r="AV4849"/>
      <c r="BB4849" s="5"/>
    </row>
    <row r="4850" spans="1:54" x14ac:dyDescent="0.2">
      <c r="A4850" s="5"/>
      <c r="Y4850" s="5"/>
      <c r="AJ4850"/>
      <c r="AV4850"/>
      <c r="BB4850" s="5"/>
    </row>
    <row r="4851" spans="1:54" x14ac:dyDescent="0.2">
      <c r="A4851" s="5"/>
      <c r="Y4851" s="5"/>
      <c r="AJ4851"/>
      <c r="AV4851"/>
      <c r="BB4851" s="5"/>
    </row>
    <row r="4852" spans="1:54" x14ac:dyDescent="0.2">
      <c r="A4852" s="5"/>
      <c r="Y4852" s="5"/>
      <c r="AJ4852"/>
      <c r="AV4852"/>
      <c r="BB4852" s="5"/>
    </row>
    <row r="4853" spans="1:54" x14ac:dyDescent="0.2">
      <c r="A4853" s="5"/>
      <c r="Y4853" s="5"/>
      <c r="AJ4853"/>
      <c r="AV4853"/>
      <c r="BB4853" s="5"/>
    </row>
    <row r="4854" spans="1:54" x14ac:dyDescent="0.2">
      <c r="A4854" s="5"/>
      <c r="Y4854" s="5"/>
      <c r="AJ4854"/>
      <c r="AV4854"/>
      <c r="BB4854" s="5"/>
    </row>
    <row r="4855" spans="1:54" x14ac:dyDescent="0.2">
      <c r="A4855" s="5"/>
      <c r="Y4855" s="5"/>
      <c r="AJ4855"/>
      <c r="AV4855"/>
      <c r="BB4855" s="5"/>
    </row>
    <row r="4856" spans="1:54" x14ac:dyDescent="0.2">
      <c r="A4856" s="5"/>
      <c r="Y4856" s="5"/>
      <c r="AJ4856"/>
      <c r="AV4856"/>
      <c r="BB4856" s="5"/>
    </row>
    <row r="4857" spans="1:54" x14ac:dyDescent="0.2">
      <c r="A4857" s="5"/>
      <c r="Y4857" s="5"/>
      <c r="AJ4857"/>
      <c r="AV4857"/>
      <c r="BB4857" s="5"/>
    </row>
    <row r="4858" spans="1:54" x14ac:dyDescent="0.2">
      <c r="A4858" s="5"/>
      <c r="Y4858" s="5"/>
      <c r="AJ4858"/>
      <c r="AV4858"/>
      <c r="BB4858" s="5"/>
    </row>
    <row r="4859" spans="1:54" x14ac:dyDescent="0.2">
      <c r="A4859" s="5"/>
      <c r="Y4859" s="5"/>
      <c r="AJ4859"/>
      <c r="AV4859"/>
      <c r="BB4859" s="5"/>
    </row>
    <row r="4860" spans="1:54" x14ac:dyDescent="0.2">
      <c r="A4860" s="5"/>
      <c r="Y4860" s="5"/>
      <c r="AJ4860"/>
      <c r="AV4860"/>
      <c r="BB4860" s="5"/>
    </row>
    <row r="4861" spans="1:54" x14ac:dyDescent="0.2">
      <c r="A4861" s="5"/>
      <c r="Y4861" s="5"/>
      <c r="AJ4861"/>
      <c r="AV4861"/>
      <c r="BB4861" s="5"/>
    </row>
    <row r="4862" spans="1:54" x14ac:dyDescent="0.2">
      <c r="A4862" s="5"/>
      <c r="Y4862" s="5"/>
      <c r="AJ4862"/>
      <c r="AV4862"/>
      <c r="BB4862" s="5"/>
    </row>
    <row r="4863" spans="1:54" x14ac:dyDescent="0.2">
      <c r="A4863" s="5"/>
      <c r="Y4863" s="5"/>
      <c r="AJ4863"/>
      <c r="AV4863"/>
      <c r="BB4863" s="5"/>
    </row>
    <row r="4864" spans="1:54" x14ac:dyDescent="0.2">
      <c r="A4864" s="5"/>
      <c r="Y4864" s="5"/>
      <c r="AJ4864"/>
      <c r="AV4864"/>
      <c r="BB4864" s="5"/>
    </row>
    <row r="4865" spans="1:54" x14ac:dyDescent="0.2">
      <c r="A4865" s="5"/>
      <c r="Y4865" s="5"/>
      <c r="AJ4865"/>
      <c r="AV4865"/>
      <c r="BB4865" s="5"/>
    </row>
    <row r="4866" spans="1:54" x14ac:dyDescent="0.2">
      <c r="A4866" s="5"/>
      <c r="Y4866" s="5"/>
      <c r="AJ4866"/>
      <c r="AV4866"/>
      <c r="BB4866" s="5"/>
    </row>
    <row r="4867" spans="1:54" x14ac:dyDescent="0.2">
      <c r="A4867" s="5"/>
      <c r="Y4867" s="5"/>
      <c r="AJ4867"/>
      <c r="AV4867"/>
      <c r="BB4867" s="5"/>
    </row>
    <row r="4868" spans="1:54" x14ac:dyDescent="0.2">
      <c r="A4868" s="5"/>
      <c r="Y4868" s="5"/>
      <c r="AJ4868"/>
      <c r="AV4868"/>
      <c r="BB4868" s="5"/>
    </row>
    <row r="4869" spans="1:54" x14ac:dyDescent="0.2">
      <c r="A4869" s="5"/>
      <c r="Y4869" s="5"/>
      <c r="AJ4869"/>
      <c r="AV4869"/>
      <c r="BB4869" s="5"/>
    </row>
    <row r="4870" spans="1:54" x14ac:dyDescent="0.2">
      <c r="A4870" s="5"/>
      <c r="Y4870" s="5"/>
      <c r="AJ4870"/>
      <c r="AV4870"/>
      <c r="BB4870" s="5"/>
    </row>
    <row r="4871" spans="1:54" x14ac:dyDescent="0.2">
      <c r="A4871" s="5"/>
      <c r="Y4871" s="5"/>
      <c r="AJ4871"/>
      <c r="AV4871"/>
      <c r="BB4871" s="5"/>
    </row>
    <row r="4872" spans="1:54" x14ac:dyDescent="0.2">
      <c r="A4872" s="5"/>
      <c r="Y4872" s="5"/>
      <c r="AJ4872"/>
      <c r="AV4872"/>
      <c r="BB4872" s="5"/>
    </row>
    <row r="4873" spans="1:54" x14ac:dyDescent="0.2">
      <c r="A4873" s="5"/>
      <c r="Y4873" s="5"/>
      <c r="AJ4873"/>
      <c r="AV4873"/>
      <c r="BB4873" s="5"/>
    </row>
    <row r="4874" spans="1:54" x14ac:dyDescent="0.2">
      <c r="A4874" s="5"/>
      <c r="Y4874" s="5"/>
      <c r="AJ4874"/>
      <c r="AV4874"/>
      <c r="BB4874" s="5"/>
    </row>
    <row r="4875" spans="1:54" x14ac:dyDescent="0.2">
      <c r="A4875" s="5"/>
      <c r="Y4875" s="5"/>
      <c r="AJ4875"/>
      <c r="AV4875"/>
      <c r="BB4875" s="5"/>
    </row>
    <row r="4876" spans="1:54" x14ac:dyDescent="0.2">
      <c r="A4876" s="5"/>
      <c r="Y4876" s="5"/>
      <c r="AJ4876"/>
      <c r="AV4876"/>
      <c r="BB4876" s="5"/>
    </row>
    <row r="4877" spans="1:54" x14ac:dyDescent="0.2">
      <c r="A4877" s="5"/>
      <c r="Y4877" s="5"/>
      <c r="AJ4877"/>
      <c r="AV4877"/>
      <c r="BB4877" s="5"/>
    </row>
    <row r="4878" spans="1:54" x14ac:dyDescent="0.2">
      <c r="A4878" s="5"/>
      <c r="Y4878" s="5"/>
      <c r="AJ4878"/>
      <c r="AV4878"/>
      <c r="BB4878" s="5"/>
    </row>
    <row r="4879" spans="1:54" x14ac:dyDescent="0.2">
      <c r="A4879" s="5"/>
      <c r="Y4879" s="5"/>
      <c r="AJ4879"/>
      <c r="AV4879"/>
      <c r="BB4879" s="5"/>
    </row>
    <row r="4880" spans="1:54" x14ac:dyDescent="0.2">
      <c r="A4880" s="5"/>
      <c r="Y4880" s="5"/>
      <c r="AJ4880"/>
      <c r="AV4880"/>
      <c r="BB4880" s="5"/>
    </row>
    <row r="4881" spans="1:54" x14ac:dyDescent="0.2">
      <c r="A4881" s="5"/>
      <c r="Y4881" s="5"/>
      <c r="AJ4881"/>
      <c r="AV4881"/>
      <c r="BB4881" s="5"/>
    </row>
    <row r="4882" spans="1:54" x14ac:dyDescent="0.2">
      <c r="A4882" s="5"/>
      <c r="Y4882" s="5"/>
      <c r="AJ4882"/>
      <c r="AV4882"/>
      <c r="BB4882" s="5"/>
    </row>
    <row r="4883" spans="1:54" x14ac:dyDescent="0.2">
      <c r="A4883" s="5"/>
      <c r="Y4883" s="5"/>
      <c r="AJ4883"/>
      <c r="AV4883"/>
      <c r="BB4883" s="5"/>
    </row>
    <row r="4884" spans="1:54" x14ac:dyDescent="0.2">
      <c r="A4884" s="5"/>
      <c r="Y4884" s="5"/>
      <c r="AJ4884"/>
      <c r="AV4884"/>
      <c r="BB4884" s="5"/>
    </row>
    <row r="4885" spans="1:54" x14ac:dyDescent="0.2">
      <c r="A4885" s="5"/>
      <c r="Y4885" s="5"/>
      <c r="AJ4885"/>
      <c r="AV4885"/>
      <c r="BB4885" s="5"/>
    </row>
    <row r="4886" spans="1:54" x14ac:dyDescent="0.2">
      <c r="A4886" s="5"/>
      <c r="Y4886" s="5"/>
      <c r="AJ4886"/>
      <c r="AV4886"/>
      <c r="BB4886" s="5"/>
    </row>
    <row r="4887" spans="1:54" x14ac:dyDescent="0.2">
      <c r="A4887" s="5"/>
      <c r="Y4887" s="5"/>
      <c r="AJ4887"/>
      <c r="AV4887"/>
      <c r="BB4887" s="5"/>
    </row>
    <row r="4888" spans="1:54" x14ac:dyDescent="0.2">
      <c r="A4888" s="5"/>
      <c r="Y4888" s="5"/>
      <c r="AJ4888"/>
      <c r="AV4888"/>
      <c r="BB4888" s="5"/>
    </row>
    <row r="4889" spans="1:54" x14ac:dyDescent="0.2">
      <c r="A4889" s="5"/>
      <c r="Y4889" s="5"/>
      <c r="AJ4889"/>
      <c r="AV4889"/>
      <c r="BB4889" s="5"/>
    </row>
    <row r="4890" spans="1:54" x14ac:dyDescent="0.2">
      <c r="A4890" s="5"/>
      <c r="Y4890" s="5"/>
      <c r="AJ4890"/>
      <c r="AV4890"/>
      <c r="BB4890" s="5"/>
    </row>
    <row r="4891" spans="1:54" x14ac:dyDescent="0.2">
      <c r="A4891" s="5"/>
      <c r="Y4891" s="5"/>
      <c r="AJ4891"/>
      <c r="AV4891"/>
      <c r="BB4891" s="5"/>
    </row>
    <row r="4892" spans="1:54" x14ac:dyDescent="0.2">
      <c r="A4892" s="5"/>
      <c r="Y4892" s="5"/>
      <c r="AJ4892"/>
      <c r="AV4892"/>
      <c r="BB4892" s="5"/>
    </row>
    <row r="4893" spans="1:54" x14ac:dyDescent="0.2">
      <c r="A4893" s="5"/>
      <c r="Y4893" s="5"/>
      <c r="AJ4893"/>
      <c r="AV4893"/>
      <c r="BB4893" s="5"/>
    </row>
    <row r="4894" spans="1:54" x14ac:dyDescent="0.2">
      <c r="A4894" s="5"/>
      <c r="Y4894" s="5"/>
      <c r="AJ4894"/>
      <c r="AV4894"/>
      <c r="BB4894" s="5"/>
    </row>
    <row r="4895" spans="1:54" x14ac:dyDescent="0.2">
      <c r="A4895" s="5"/>
      <c r="Y4895" s="5"/>
      <c r="AJ4895"/>
      <c r="AV4895"/>
      <c r="BB4895" s="5"/>
    </row>
    <row r="4896" spans="1:54" x14ac:dyDescent="0.2">
      <c r="A4896" s="5"/>
      <c r="Y4896" s="5"/>
      <c r="AJ4896"/>
      <c r="AV4896"/>
      <c r="BB4896" s="5"/>
    </row>
    <row r="4897" spans="1:54" x14ac:dyDescent="0.2">
      <c r="A4897" s="5"/>
      <c r="Y4897" s="5"/>
      <c r="AJ4897"/>
      <c r="AV4897"/>
      <c r="BB4897" s="5"/>
    </row>
    <row r="4898" spans="1:54" x14ac:dyDescent="0.2">
      <c r="A4898" s="5"/>
      <c r="Y4898" s="5"/>
      <c r="AJ4898"/>
      <c r="AV4898"/>
      <c r="BB4898" s="5"/>
    </row>
    <row r="4899" spans="1:54" x14ac:dyDescent="0.2">
      <c r="A4899" s="5"/>
      <c r="Y4899" s="5"/>
      <c r="AJ4899"/>
      <c r="AV4899"/>
      <c r="BB4899" s="5"/>
    </row>
    <row r="4900" spans="1:54" x14ac:dyDescent="0.2">
      <c r="A4900" s="5"/>
      <c r="Y4900" s="5"/>
      <c r="AJ4900"/>
      <c r="AV4900"/>
      <c r="BB4900" s="5"/>
    </row>
    <row r="4901" spans="1:54" x14ac:dyDescent="0.2">
      <c r="A4901" s="5"/>
      <c r="Y4901" s="5"/>
      <c r="AJ4901"/>
      <c r="AV4901"/>
      <c r="BB4901" s="5"/>
    </row>
    <row r="4902" spans="1:54" x14ac:dyDescent="0.2">
      <c r="A4902" s="5"/>
      <c r="Y4902" s="5"/>
      <c r="AJ4902"/>
      <c r="AV4902"/>
      <c r="BB4902" s="5"/>
    </row>
    <row r="4903" spans="1:54" x14ac:dyDescent="0.2">
      <c r="A4903" s="5"/>
      <c r="Y4903" s="5"/>
      <c r="AJ4903"/>
      <c r="AV4903"/>
      <c r="BB4903" s="5"/>
    </row>
    <row r="4904" spans="1:54" x14ac:dyDescent="0.2">
      <c r="A4904" s="5"/>
      <c r="Y4904" s="5"/>
      <c r="AJ4904"/>
      <c r="AV4904"/>
      <c r="BB4904" s="5"/>
    </row>
    <row r="4905" spans="1:54" x14ac:dyDescent="0.2">
      <c r="A4905" s="5"/>
      <c r="Y4905" s="5"/>
      <c r="AJ4905"/>
      <c r="AV4905"/>
      <c r="BB4905" s="5"/>
    </row>
    <row r="4906" spans="1:54" x14ac:dyDescent="0.2">
      <c r="A4906" s="5"/>
      <c r="Y4906" s="5"/>
      <c r="AJ4906"/>
      <c r="AV4906"/>
      <c r="BB4906" s="5"/>
    </row>
    <row r="4907" spans="1:54" x14ac:dyDescent="0.2">
      <c r="A4907" s="5"/>
      <c r="Y4907" s="5"/>
      <c r="AJ4907"/>
      <c r="AV4907"/>
      <c r="BB4907" s="5"/>
    </row>
    <row r="4908" spans="1:54" x14ac:dyDescent="0.2">
      <c r="A4908" s="5"/>
      <c r="Y4908" s="5"/>
      <c r="AJ4908"/>
      <c r="AV4908"/>
      <c r="BB4908" s="5"/>
    </row>
    <row r="4909" spans="1:54" x14ac:dyDescent="0.2">
      <c r="A4909" s="5"/>
      <c r="Y4909" s="5"/>
      <c r="AJ4909"/>
      <c r="AV4909"/>
      <c r="BB4909" s="5"/>
    </row>
    <row r="4910" spans="1:54" x14ac:dyDescent="0.2">
      <c r="A4910" s="5"/>
      <c r="Y4910" s="5"/>
      <c r="AJ4910"/>
      <c r="AV4910"/>
      <c r="BB4910" s="5"/>
    </row>
    <row r="4911" spans="1:54" x14ac:dyDescent="0.2">
      <c r="A4911" s="5"/>
      <c r="Y4911" s="5"/>
      <c r="AJ4911"/>
      <c r="AV4911"/>
      <c r="BB4911" s="5"/>
    </row>
    <row r="4912" spans="1:54" x14ac:dyDescent="0.2">
      <c r="A4912" s="5"/>
      <c r="Y4912" s="5"/>
      <c r="AJ4912"/>
      <c r="AV4912"/>
      <c r="BB4912" s="5"/>
    </row>
    <row r="4913" spans="1:54" x14ac:dyDescent="0.2">
      <c r="A4913" s="5"/>
      <c r="Y4913" s="5"/>
      <c r="AJ4913"/>
      <c r="AV4913"/>
      <c r="BB4913" s="5"/>
    </row>
    <row r="4914" spans="1:54" x14ac:dyDescent="0.2">
      <c r="A4914" s="5"/>
      <c r="Y4914" s="5"/>
      <c r="AJ4914"/>
      <c r="AV4914"/>
      <c r="BB4914" s="5"/>
    </row>
    <row r="4915" spans="1:54" x14ac:dyDescent="0.2">
      <c r="A4915" s="5"/>
      <c r="Y4915" s="5"/>
      <c r="AJ4915"/>
      <c r="AV4915"/>
      <c r="BB4915" s="5"/>
    </row>
    <row r="4916" spans="1:54" x14ac:dyDescent="0.2">
      <c r="A4916" s="5"/>
      <c r="Y4916" s="5"/>
      <c r="AJ4916"/>
      <c r="AV4916"/>
      <c r="BB4916" s="5"/>
    </row>
    <row r="4917" spans="1:54" x14ac:dyDescent="0.2">
      <c r="A4917" s="5"/>
      <c r="Y4917" s="5"/>
      <c r="AJ4917"/>
      <c r="AV4917"/>
      <c r="BB4917" s="5"/>
    </row>
    <row r="4918" spans="1:54" x14ac:dyDescent="0.2">
      <c r="A4918" s="5"/>
      <c r="Y4918" s="5"/>
      <c r="AJ4918"/>
      <c r="AV4918"/>
      <c r="BB4918" s="5"/>
    </row>
    <row r="4919" spans="1:54" x14ac:dyDescent="0.2">
      <c r="A4919" s="5"/>
      <c r="Y4919" s="5"/>
      <c r="AJ4919"/>
      <c r="AV4919"/>
      <c r="BB4919" s="5"/>
    </row>
    <row r="4920" spans="1:54" x14ac:dyDescent="0.2">
      <c r="A4920" s="5"/>
      <c r="Y4920" s="5"/>
      <c r="AJ4920"/>
      <c r="AV4920"/>
      <c r="BB4920" s="5"/>
    </row>
    <row r="4921" spans="1:54" x14ac:dyDescent="0.2">
      <c r="A4921" s="5"/>
      <c r="Y4921" s="5"/>
      <c r="AJ4921"/>
      <c r="AV4921"/>
      <c r="BB4921" s="5"/>
    </row>
    <row r="4922" spans="1:54" x14ac:dyDescent="0.2">
      <c r="A4922" s="5"/>
      <c r="Y4922" s="5"/>
      <c r="AJ4922"/>
      <c r="AV4922"/>
      <c r="BB4922" s="5"/>
    </row>
    <row r="4923" spans="1:54" x14ac:dyDescent="0.2">
      <c r="A4923" s="5"/>
      <c r="Y4923" s="5"/>
      <c r="AJ4923"/>
      <c r="AV4923"/>
      <c r="BB4923" s="5"/>
    </row>
    <row r="4924" spans="1:54" x14ac:dyDescent="0.2">
      <c r="A4924" s="5"/>
      <c r="Y4924" s="5"/>
      <c r="AJ4924"/>
      <c r="AV4924"/>
      <c r="BB4924" s="5"/>
    </row>
    <row r="4925" spans="1:54" x14ac:dyDescent="0.2">
      <c r="A4925" s="5"/>
      <c r="Y4925" s="5"/>
      <c r="AJ4925"/>
      <c r="AV4925"/>
      <c r="BB4925" s="5"/>
    </row>
    <row r="4926" spans="1:54" x14ac:dyDescent="0.2">
      <c r="A4926" s="5"/>
      <c r="Y4926" s="5"/>
      <c r="AJ4926"/>
      <c r="AV4926"/>
      <c r="BB4926" s="5"/>
    </row>
    <row r="4927" spans="1:54" x14ac:dyDescent="0.2">
      <c r="A4927" s="5"/>
      <c r="Y4927" s="5"/>
      <c r="AJ4927"/>
      <c r="AV4927"/>
      <c r="BB4927" s="5"/>
    </row>
    <row r="4928" spans="1:54" x14ac:dyDescent="0.2">
      <c r="A4928" s="5"/>
      <c r="Y4928" s="5"/>
      <c r="AJ4928"/>
      <c r="AV4928"/>
      <c r="BB4928" s="5"/>
    </row>
    <row r="4929" spans="1:54" x14ac:dyDescent="0.2">
      <c r="A4929" s="5"/>
      <c r="Y4929" s="5"/>
      <c r="AJ4929"/>
      <c r="AV4929"/>
      <c r="BB4929" s="5"/>
    </row>
    <row r="4930" spans="1:54" x14ac:dyDescent="0.2">
      <c r="A4930" s="5"/>
      <c r="Y4930" s="5"/>
      <c r="AJ4930"/>
      <c r="AV4930"/>
      <c r="BB4930" s="5"/>
    </row>
    <row r="4931" spans="1:54" x14ac:dyDescent="0.2">
      <c r="A4931" s="5"/>
      <c r="Y4931" s="5"/>
      <c r="AJ4931"/>
      <c r="AV4931"/>
      <c r="BB4931" s="5"/>
    </row>
    <row r="4932" spans="1:54" x14ac:dyDescent="0.2">
      <c r="A4932" s="5"/>
      <c r="Y4932" s="5"/>
      <c r="AJ4932"/>
      <c r="AV4932"/>
      <c r="BB4932" s="5"/>
    </row>
    <row r="4933" spans="1:54" x14ac:dyDescent="0.2">
      <c r="A4933" s="5"/>
      <c r="Y4933" s="5"/>
      <c r="AJ4933"/>
      <c r="AV4933"/>
      <c r="BB4933" s="5"/>
    </row>
    <row r="4934" spans="1:54" x14ac:dyDescent="0.2">
      <c r="A4934" s="5"/>
      <c r="Y4934" s="5"/>
      <c r="AJ4934"/>
      <c r="AV4934"/>
      <c r="BB4934" s="5"/>
    </row>
    <row r="4935" spans="1:54" x14ac:dyDescent="0.2">
      <c r="A4935" s="5"/>
      <c r="Y4935" s="5"/>
      <c r="AJ4935"/>
      <c r="AV4935"/>
      <c r="BB4935" s="5"/>
    </row>
    <row r="4936" spans="1:54" x14ac:dyDescent="0.2">
      <c r="A4936" s="5"/>
      <c r="Y4936" s="5"/>
      <c r="AJ4936"/>
      <c r="AV4936"/>
      <c r="BB4936" s="5"/>
    </row>
    <row r="4937" spans="1:54" x14ac:dyDescent="0.2">
      <c r="A4937" s="5"/>
      <c r="Y4937" s="5"/>
      <c r="AJ4937"/>
      <c r="AV4937"/>
      <c r="BB4937" s="5"/>
    </row>
    <row r="4938" spans="1:54" x14ac:dyDescent="0.2">
      <c r="A4938" s="5"/>
      <c r="Y4938" s="5"/>
      <c r="AJ4938"/>
      <c r="AV4938"/>
      <c r="BB4938" s="5"/>
    </row>
    <row r="4939" spans="1:54" x14ac:dyDescent="0.2">
      <c r="A4939" s="5"/>
      <c r="Y4939" s="5"/>
      <c r="AJ4939"/>
      <c r="AV4939"/>
      <c r="BB4939" s="5"/>
    </row>
    <row r="4940" spans="1:54" x14ac:dyDescent="0.2">
      <c r="A4940" s="5"/>
      <c r="Y4940" s="5"/>
      <c r="AJ4940"/>
      <c r="AV4940"/>
      <c r="BB4940" s="5"/>
    </row>
    <row r="4941" spans="1:54" x14ac:dyDescent="0.2">
      <c r="A4941" s="5"/>
      <c r="Y4941" s="5"/>
      <c r="AJ4941"/>
      <c r="AV4941"/>
      <c r="BB4941" s="5"/>
    </row>
    <row r="4942" spans="1:54" x14ac:dyDescent="0.2">
      <c r="A4942" s="5"/>
      <c r="Y4942" s="5"/>
      <c r="AJ4942"/>
      <c r="AV4942"/>
      <c r="BB4942" s="5"/>
    </row>
    <row r="4943" spans="1:54" x14ac:dyDescent="0.2">
      <c r="A4943" s="5"/>
      <c r="Y4943" s="5"/>
      <c r="AJ4943"/>
      <c r="AV4943"/>
      <c r="BB4943" s="5"/>
    </row>
    <row r="4944" spans="1:54" x14ac:dyDescent="0.2">
      <c r="A4944" s="5"/>
      <c r="Y4944" s="5"/>
      <c r="AJ4944"/>
      <c r="AV4944"/>
      <c r="BB4944" s="5"/>
    </row>
    <row r="4945" spans="1:54" x14ac:dyDescent="0.2">
      <c r="A4945" s="5"/>
      <c r="Y4945" s="5"/>
      <c r="AJ4945"/>
      <c r="AV4945"/>
      <c r="BB4945" s="5"/>
    </row>
    <row r="4946" spans="1:54" x14ac:dyDescent="0.2">
      <c r="A4946" s="5"/>
      <c r="Y4946" s="5"/>
      <c r="AJ4946"/>
      <c r="AV4946"/>
      <c r="BB4946" s="5"/>
    </row>
    <row r="4947" spans="1:54" x14ac:dyDescent="0.2">
      <c r="A4947" s="5"/>
      <c r="Y4947" s="5"/>
      <c r="AJ4947"/>
      <c r="AV4947"/>
      <c r="BB4947" s="5"/>
    </row>
    <row r="4948" spans="1:54" x14ac:dyDescent="0.2">
      <c r="A4948" s="5"/>
      <c r="Y4948" s="5"/>
      <c r="AJ4948"/>
      <c r="AV4948"/>
      <c r="BB4948" s="5"/>
    </row>
    <row r="4949" spans="1:54" x14ac:dyDescent="0.2">
      <c r="A4949" s="5"/>
      <c r="Y4949" s="5"/>
      <c r="AJ4949"/>
      <c r="AV4949"/>
      <c r="BB4949" s="5"/>
    </row>
    <row r="4950" spans="1:54" x14ac:dyDescent="0.2">
      <c r="A4950" s="5"/>
      <c r="Y4950" s="5"/>
      <c r="AJ4950"/>
      <c r="AV4950"/>
      <c r="BB4950" s="5"/>
    </row>
    <row r="4951" spans="1:54" x14ac:dyDescent="0.2">
      <c r="A4951" s="5"/>
      <c r="Y4951" s="5"/>
      <c r="AJ4951"/>
      <c r="AV4951"/>
      <c r="BB4951" s="5"/>
    </row>
    <row r="4952" spans="1:54" x14ac:dyDescent="0.2">
      <c r="A4952" s="5"/>
      <c r="Y4952" s="5"/>
      <c r="AJ4952"/>
      <c r="AV4952"/>
      <c r="BB4952" s="5"/>
    </row>
    <row r="4953" spans="1:54" x14ac:dyDescent="0.2">
      <c r="A4953" s="5"/>
      <c r="Y4953" s="5"/>
      <c r="AJ4953"/>
      <c r="AV4953"/>
      <c r="BB4953" s="5"/>
    </row>
    <row r="4954" spans="1:54" x14ac:dyDescent="0.2">
      <c r="A4954" s="5"/>
      <c r="Y4954" s="5"/>
      <c r="AJ4954"/>
      <c r="AV4954"/>
      <c r="BB4954" s="5"/>
    </row>
    <row r="4955" spans="1:54" x14ac:dyDescent="0.2">
      <c r="A4955" s="5"/>
      <c r="Y4955" s="5"/>
      <c r="AJ4955"/>
      <c r="AV4955"/>
      <c r="BB4955" s="5"/>
    </row>
    <row r="4956" spans="1:54" x14ac:dyDescent="0.2">
      <c r="A4956" s="5"/>
      <c r="Y4956" s="5"/>
      <c r="AJ4956"/>
      <c r="AV4956"/>
      <c r="BB4956" s="5"/>
    </row>
    <row r="4957" spans="1:54" x14ac:dyDescent="0.2">
      <c r="A4957" s="5"/>
      <c r="Y4957" s="5"/>
      <c r="AJ4957"/>
      <c r="AV4957"/>
      <c r="BB4957" s="5"/>
    </row>
    <row r="4958" spans="1:54" x14ac:dyDescent="0.2">
      <c r="A4958" s="5"/>
      <c r="Y4958" s="5"/>
      <c r="AJ4958"/>
      <c r="AV4958"/>
      <c r="BB4958" s="5"/>
    </row>
    <row r="4959" spans="1:54" x14ac:dyDescent="0.2">
      <c r="A4959" s="5"/>
      <c r="Y4959" s="5"/>
      <c r="AJ4959"/>
      <c r="AV4959"/>
      <c r="BB4959" s="5"/>
    </row>
    <row r="4960" spans="1:54" x14ac:dyDescent="0.2">
      <c r="A4960" s="5"/>
      <c r="Y4960" s="5"/>
      <c r="AJ4960"/>
      <c r="AV4960"/>
      <c r="BB4960" s="5"/>
    </row>
    <row r="4961" spans="1:54" x14ac:dyDescent="0.2">
      <c r="A4961" s="5"/>
      <c r="Y4961" s="5"/>
      <c r="AJ4961"/>
      <c r="AV4961"/>
      <c r="BB4961" s="5"/>
    </row>
    <row r="4962" spans="1:54" x14ac:dyDescent="0.2">
      <c r="A4962" s="5"/>
      <c r="Y4962" s="5"/>
      <c r="AJ4962"/>
      <c r="AV4962"/>
      <c r="BB4962" s="5"/>
    </row>
    <row r="4963" spans="1:54" x14ac:dyDescent="0.2">
      <c r="A4963" s="5"/>
      <c r="Y4963" s="5"/>
      <c r="AJ4963"/>
      <c r="AV4963"/>
      <c r="BB4963" s="5"/>
    </row>
    <row r="4964" spans="1:54" x14ac:dyDescent="0.2">
      <c r="A4964" s="5"/>
      <c r="Y4964" s="5"/>
      <c r="AJ4964"/>
      <c r="AV4964"/>
      <c r="BB4964" s="5"/>
    </row>
    <row r="4965" spans="1:54" x14ac:dyDescent="0.2">
      <c r="A4965" s="5"/>
      <c r="Y4965" s="5"/>
      <c r="AJ4965"/>
      <c r="AV4965"/>
      <c r="BB4965" s="5"/>
    </row>
    <row r="4966" spans="1:54" x14ac:dyDescent="0.2">
      <c r="A4966" s="5"/>
      <c r="Y4966" s="5"/>
      <c r="AJ4966"/>
      <c r="AV4966"/>
      <c r="BB4966" s="5"/>
    </row>
    <row r="4967" spans="1:54" x14ac:dyDescent="0.2">
      <c r="A4967" s="5"/>
      <c r="Y4967" s="5"/>
      <c r="AJ4967"/>
      <c r="AV4967"/>
      <c r="BB4967" s="5"/>
    </row>
    <row r="4968" spans="1:54" x14ac:dyDescent="0.2">
      <c r="A4968" s="5"/>
      <c r="Y4968" s="5"/>
      <c r="AJ4968"/>
      <c r="AV4968"/>
      <c r="BB4968" s="5"/>
    </row>
    <row r="4969" spans="1:54" x14ac:dyDescent="0.2">
      <c r="A4969" s="5"/>
      <c r="Y4969" s="5"/>
      <c r="AJ4969"/>
      <c r="AV4969"/>
      <c r="BB4969" s="5"/>
    </row>
    <row r="4970" spans="1:54" x14ac:dyDescent="0.2">
      <c r="A4970" s="5"/>
      <c r="Y4970" s="5"/>
      <c r="AJ4970"/>
      <c r="AV4970"/>
      <c r="BB4970" s="5"/>
    </row>
    <row r="4971" spans="1:54" x14ac:dyDescent="0.2">
      <c r="A4971" s="5"/>
      <c r="Y4971" s="5"/>
      <c r="AJ4971"/>
      <c r="AV4971"/>
      <c r="BB4971" s="5"/>
    </row>
    <row r="4972" spans="1:54" x14ac:dyDescent="0.2">
      <c r="A4972" s="5"/>
      <c r="Y4972" s="5"/>
      <c r="AJ4972"/>
      <c r="AV4972"/>
      <c r="BB4972" s="5"/>
    </row>
    <row r="4973" spans="1:54" x14ac:dyDescent="0.2">
      <c r="A4973" s="5"/>
      <c r="Y4973" s="5"/>
      <c r="AJ4973"/>
      <c r="AV4973"/>
      <c r="BB4973" s="5"/>
    </row>
    <row r="4974" spans="1:54" x14ac:dyDescent="0.2">
      <c r="A4974" s="5"/>
      <c r="Y4974" s="5"/>
      <c r="AJ4974"/>
      <c r="AV4974"/>
      <c r="BB4974" s="5"/>
    </row>
    <row r="4975" spans="1:54" x14ac:dyDescent="0.2">
      <c r="A4975" s="5"/>
      <c r="Y4975" s="5"/>
      <c r="AJ4975"/>
      <c r="AV4975"/>
      <c r="BB4975" s="5"/>
    </row>
    <row r="4976" spans="1:54" x14ac:dyDescent="0.2">
      <c r="A4976" s="5"/>
      <c r="Y4976" s="5"/>
      <c r="AJ4976"/>
      <c r="AV4976"/>
      <c r="BB4976" s="5"/>
    </row>
    <row r="4977" spans="1:54" x14ac:dyDescent="0.2">
      <c r="A4977" s="5"/>
      <c r="Y4977" s="5"/>
      <c r="AJ4977"/>
      <c r="AV4977"/>
      <c r="BB4977" s="5"/>
    </row>
    <row r="4978" spans="1:54" x14ac:dyDescent="0.2">
      <c r="A4978" s="5"/>
      <c r="Y4978" s="5"/>
      <c r="AJ4978"/>
      <c r="AV4978"/>
      <c r="BB4978" s="5"/>
    </row>
    <row r="4979" spans="1:54" x14ac:dyDescent="0.2">
      <c r="A4979" s="5"/>
      <c r="Y4979" s="5"/>
      <c r="AJ4979"/>
      <c r="AV4979"/>
      <c r="BB4979" s="5"/>
    </row>
    <row r="4980" spans="1:54" x14ac:dyDescent="0.2">
      <c r="A4980" s="5"/>
      <c r="Y4980" s="5"/>
      <c r="AJ4980"/>
      <c r="AV4980"/>
      <c r="BB4980" s="5"/>
    </row>
    <row r="4981" spans="1:54" x14ac:dyDescent="0.2">
      <c r="A4981" s="5"/>
      <c r="Y4981" s="5"/>
      <c r="AJ4981"/>
      <c r="AV4981"/>
      <c r="BB4981" s="5"/>
    </row>
    <row r="4982" spans="1:54" x14ac:dyDescent="0.2">
      <c r="A4982" s="5"/>
      <c r="Y4982" s="5"/>
      <c r="AJ4982"/>
      <c r="AV4982"/>
      <c r="BB4982" s="5"/>
    </row>
    <row r="4983" spans="1:54" x14ac:dyDescent="0.2">
      <c r="A4983" s="5"/>
      <c r="Y4983" s="5"/>
      <c r="AJ4983"/>
      <c r="AV4983"/>
      <c r="BB4983" s="5"/>
    </row>
    <row r="4984" spans="1:54" x14ac:dyDescent="0.2">
      <c r="A4984" s="5"/>
      <c r="Y4984" s="5"/>
      <c r="AJ4984"/>
      <c r="AV4984"/>
      <c r="BB4984" s="5"/>
    </row>
    <row r="4985" spans="1:54" x14ac:dyDescent="0.2">
      <c r="A4985" s="5"/>
      <c r="Y4985" s="5"/>
      <c r="AJ4985"/>
      <c r="AV4985"/>
      <c r="BB4985" s="5"/>
    </row>
    <row r="4986" spans="1:54" x14ac:dyDescent="0.2">
      <c r="A4986" s="5"/>
      <c r="Y4986" s="5"/>
      <c r="AJ4986"/>
      <c r="AV4986"/>
      <c r="BB4986" s="5"/>
    </row>
    <row r="4987" spans="1:54" x14ac:dyDescent="0.2">
      <c r="A4987" s="5"/>
      <c r="Y4987" s="5"/>
      <c r="AJ4987"/>
      <c r="AV4987"/>
      <c r="BB4987" s="5"/>
    </row>
    <row r="4988" spans="1:54" x14ac:dyDescent="0.2">
      <c r="A4988" s="5"/>
      <c r="Y4988" s="5"/>
      <c r="AJ4988"/>
      <c r="AV4988"/>
      <c r="BB4988" s="5"/>
    </row>
    <row r="4989" spans="1:54" x14ac:dyDescent="0.2">
      <c r="A4989" s="5"/>
      <c r="Y4989" s="5"/>
      <c r="AJ4989"/>
      <c r="AV4989"/>
      <c r="BB4989" s="5"/>
    </row>
    <row r="4990" spans="1:54" x14ac:dyDescent="0.2">
      <c r="A4990" s="5"/>
      <c r="Y4990" s="5"/>
      <c r="AJ4990"/>
      <c r="AV4990"/>
      <c r="BB4990" s="5"/>
    </row>
    <row r="4991" spans="1:54" x14ac:dyDescent="0.2">
      <c r="A4991" s="5"/>
      <c r="Y4991" s="5"/>
      <c r="AJ4991"/>
      <c r="AV4991"/>
      <c r="BB4991" s="5"/>
    </row>
    <row r="4992" spans="1:54" x14ac:dyDescent="0.2">
      <c r="A4992" s="5"/>
      <c r="Y4992" s="5"/>
      <c r="AJ4992"/>
      <c r="AV4992"/>
      <c r="BB4992" s="5"/>
    </row>
    <row r="4993" spans="1:54" x14ac:dyDescent="0.2">
      <c r="A4993" s="5"/>
      <c r="Y4993" s="5"/>
      <c r="AJ4993"/>
      <c r="AV4993"/>
      <c r="BB4993" s="5"/>
    </row>
    <row r="4994" spans="1:54" x14ac:dyDescent="0.2">
      <c r="A4994" s="5"/>
      <c r="Y4994" s="5"/>
      <c r="AJ4994"/>
      <c r="AV4994"/>
      <c r="BB4994" s="5"/>
    </row>
    <row r="4995" spans="1:54" x14ac:dyDescent="0.2">
      <c r="A4995" s="5"/>
      <c r="Y4995" s="5"/>
      <c r="AJ4995"/>
      <c r="AV4995"/>
      <c r="BB4995" s="5"/>
    </row>
    <row r="4996" spans="1:54" x14ac:dyDescent="0.2">
      <c r="A4996" s="5"/>
      <c r="Y4996" s="5"/>
      <c r="AJ4996"/>
      <c r="AV4996"/>
      <c r="BB4996" s="5"/>
    </row>
    <row r="4997" spans="1:54" x14ac:dyDescent="0.2">
      <c r="A4997" s="5"/>
      <c r="Y4997" s="5"/>
      <c r="AJ4997"/>
      <c r="AV4997"/>
      <c r="BB4997" s="5"/>
    </row>
    <row r="4998" spans="1:54" x14ac:dyDescent="0.2">
      <c r="A4998" s="5"/>
      <c r="Y4998" s="5"/>
      <c r="AJ4998"/>
      <c r="AV4998"/>
      <c r="BB4998" s="5"/>
    </row>
    <row r="4999" spans="1:54" x14ac:dyDescent="0.2">
      <c r="A4999" s="5"/>
      <c r="Y4999" s="5"/>
      <c r="AJ4999"/>
      <c r="AV4999"/>
      <c r="BB4999" s="5"/>
    </row>
    <row r="5000" spans="1:54" x14ac:dyDescent="0.2">
      <c r="A5000" s="5"/>
      <c r="Y5000" s="5"/>
      <c r="AJ5000"/>
      <c r="AV5000"/>
      <c r="BB5000" s="5"/>
    </row>
    <row r="5001" spans="1:54" x14ac:dyDescent="0.2">
      <c r="A5001" s="5"/>
      <c r="Y5001" s="5"/>
      <c r="AJ5001"/>
      <c r="AV5001"/>
      <c r="BB5001" s="5"/>
    </row>
    <row r="5002" spans="1:54" x14ac:dyDescent="0.2">
      <c r="A5002" s="5"/>
      <c r="Y5002" s="5"/>
      <c r="AJ5002"/>
      <c r="AV5002"/>
      <c r="BB5002" s="5"/>
    </row>
    <row r="5003" spans="1:54" x14ac:dyDescent="0.2">
      <c r="A5003" s="5"/>
      <c r="Y5003" s="5"/>
      <c r="AJ5003"/>
      <c r="AV5003"/>
      <c r="BB5003" s="5"/>
    </row>
    <row r="5004" spans="1:54" x14ac:dyDescent="0.2">
      <c r="A5004" s="5"/>
      <c r="Y5004" s="5"/>
      <c r="AJ5004"/>
      <c r="AV5004"/>
      <c r="BB5004" s="5"/>
    </row>
    <row r="5005" spans="1:54" x14ac:dyDescent="0.2">
      <c r="A5005" s="5"/>
      <c r="Y5005" s="5"/>
      <c r="AJ5005"/>
      <c r="AV5005"/>
      <c r="BB5005" s="5"/>
    </row>
    <row r="5006" spans="1:54" x14ac:dyDescent="0.2">
      <c r="A5006" s="5"/>
      <c r="Y5006" s="5"/>
      <c r="AJ5006"/>
      <c r="AV5006"/>
      <c r="BB5006" s="5"/>
    </row>
    <row r="5007" spans="1:54" x14ac:dyDescent="0.2">
      <c r="A5007" s="5"/>
      <c r="Y5007" s="5"/>
      <c r="AJ5007"/>
      <c r="AV5007"/>
      <c r="BB5007" s="5"/>
    </row>
    <row r="5008" spans="1:54" x14ac:dyDescent="0.2">
      <c r="A5008" s="5"/>
      <c r="Y5008" s="5"/>
      <c r="AJ5008"/>
      <c r="AV5008"/>
      <c r="BB5008" s="5"/>
    </row>
    <row r="5009" spans="1:54" x14ac:dyDescent="0.2">
      <c r="A5009" s="5"/>
      <c r="Y5009" s="5"/>
      <c r="AJ5009"/>
      <c r="AV5009"/>
      <c r="BB5009" s="5"/>
    </row>
    <row r="5010" spans="1:54" x14ac:dyDescent="0.2">
      <c r="A5010" s="5"/>
      <c r="Y5010" s="5"/>
      <c r="AJ5010"/>
      <c r="AV5010"/>
      <c r="BB5010" s="5"/>
    </row>
    <row r="5011" spans="1:54" x14ac:dyDescent="0.2">
      <c r="A5011" s="5"/>
      <c r="Y5011" s="5"/>
      <c r="AJ5011"/>
      <c r="AV5011"/>
      <c r="BB5011" s="5"/>
    </row>
    <row r="5012" spans="1:54" x14ac:dyDescent="0.2">
      <c r="A5012" s="5"/>
      <c r="Y5012" s="5"/>
      <c r="AJ5012"/>
      <c r="AV5012"/>
      <c r="BB5012" s="5"/>
    </row>
    <row r="5013" spans="1:54" x14ac:dyDescent="0.2">
      <c r="A5013" s="5"/>
      <c r="Y5013" s="5"/>
      <c r="AJ5013"/>
      <c r="AV5013"/>
      <c r="BB5013" s="5"/>
    </row>
    <row r="5014" spans="1:54" x14ac:dyDescent="0.2">
      <c r="A5014" s="5"/>
      <c r="Y5014" s="5"/>
      <c r="AJ5014"/>
      <c r="AV5014"/>
      <c r="BB5014" s="5"/>
    </row>
    <row r="5015" spans="1:54" x14ac:dyDescent="0.2">
      <c r="A5015" s="5"/>
      <c r="Y5015" s="5"/>
      <c r="AJ5015"/>
      <c r="AV5015"/>
      <c r="BB5015" s="5"/>
    </row>
    <row r="5016" spans="1:54" x14ac:dyDescent="0.2">
      <c r="A5016" s="5"/>
      <c r="Y5016" s="5"/>
      <c r="AJ5016"/>
      <c r="AV5016"/>
      <c r="BB5016" s="5"/>
    </row>
    <row r="5017" spans="1:54" x14ac:dyDescent="0.2">
      <c r="A5017" s="5"/>
      <c r="Y5017" s="5"/>
      <c r="AJ5017"/>
      <c r="AV5017"/>
      <c r="BB5017" s="5"/>
    </row>
    <row r="5018" spans="1:54" x14ac:dyDescent="0.2">
      <c r="A5018" s="5"/>
      <c r="Y5018" s="5"/>
      <c r="AJ5018"/>
      <c r="AV5018"/>
      <c r="BB5018" s="5"/>
    </row>
    <row r="5019" spans="1:54" x14ac:dyDescent="0.2">
      <c r="A5019" s="5"/>
      <c r="Y5019" s="5"/>
      <c r="AJ5019"/>
      <c r="AV5019"/>
      <c r="BB5019" s="5"/>
    </row>
    <row r="5020" spans="1:54" x14ac:dyDescent="0.2">
      <c r="A5020" s="5"/>
      <c r="Y5020" s="5"/>
      <c r="AJ5020"/>
      <c r="AV5020"/>
      <c r="BB5020" s="5"/>
    </row>
    <row r="5021" spans="1:54" x14ac:dyDescent="0.2">
      <c r="A5021" s="5"/>
      <c r="Y5021" s="5"/>
      <c r="AJ5021"/>
      <c r="AV5021"/>
      <c r="BB5021" s="5"/>
    </row>
    <row r="5022" spans="1:54" x14ac:dyDescent="0.2">
      <c r="A5022" s="5"/>
      <c r="Y5022" s="5"/>
      <c r="AJ5022"/>
      <c r="AV5022"/>
      <c r="BB5022" s="5"/>
    </row>
    <row r="5023" spans="1:54" x14ac:dyDescent="0.2">
      <c r="A5023" s="5"/>
      <c r="Y5023" s="5"/>
      <c r="AJ5023"/>
      <c r="AV5023"/>
      <c r="BB5023" s="5"/>
    </row>
    <row r="5024" spans="1:54" x14ac:dyDescent="0.2">
      <c r="A5024" s="5"/>
      <c r="Y5024" s="5"/>
      <c r="AJ5024"/>
      <c r="AV5024"/>
      <c r="BB5024" s="5"/>
    </row>
    <row r="5025" spans="1:54" x14ac:dyDescent="0.2">
      <c r="A5025" s="5"/>
      <c r="Y5025" s="5"/>
      <c r="AJ5025"/>
      <c r="AV5025"/>
      <c r="BB5025" s="5"/>
    </row>
    <row r="5026" spans="1:54" x14ac:dyDescent="0.2">
      <c r="A5026" s="5"/>
      <c r="Y5026" s="5"/>
      <c r="AJ5026"/>
      <c r="AV5026"/>
      <c r="BB5026" s="5"/>
    </row>
    <row r="5027" spans="1:54" x14ac:dyDescent="0.2">
      <c r="A5027" s="5"/>
      <c r="Y5027" s="5"/>
      <c r="AJ5027"/>
      <c r="AV5027"/>
      <c r="BB5027" s="5"/>
    </row>
    <row r="5028" spans="1:54" x14ac:dyDescent="0.2">
      <c r="A5028" s="5"/>
      <c r="Y5028" s="5"/>
      <c r="AJ5028"/>
      <c r="AV5028"/>
      <c r="BB5028" s="5"/>
    </row>
    <row r="5029" spans="1:54" x14ac:dyDescent="0.2">
      <c r="A5029" s="5"/>
      <c r="Y5029" s="5"/>
      <c r="AJ5029"/>
      <c r="AV5029"/>
      <c r="BB5029" s="5"/>
    </row>
    <row r="5030" spans="1:54" x14ac:dyDescent="0.2">
      <c r="A5030" s="5"/>
      <c r="Y5030" s="5"/>
      <c r="AJ5030"/>
      <c r="AV5030"/>
      <c r="BB5030" s="5"/>
    </row>
    <row r="5031" spans="1:54" x14ac:dyDescent="0.2">
      <c r="A5031" s="5"/>
      <c r="Y5031" s="5"/>
      <c r="AJ5031"/>
      <c r="AV5031"/>
      <c r="BB5031" s="5"/>
    </row>
    <row r="5032" spans="1:54" x14ac:dyDescent="0.2">
      <c r="A5032" s="5"/>
      <c r="Y5032" s="5"/>
      <c r="AJ5032"/>
      <c r="AV5032"/>
      <c r="BB5032" s="5"/>
    </row>
    <row r="5033" spans="1:54" x14ac:dyDescent="0.2">
      <c r="A5033" s="5"/>
      <c r="Y5033" s="5"/>
      <c r="AJ5033"/>
      <c r="AV5033"/>
      <c r="BB5033" s="5"/>
    </row>
    <row r="5034" spans="1:54" x14ac:dyDescent="0.2">
      <c r="A5034" s="5"/>
      <c r="Y5034" s="5"/>
      <c r="AJ5034"/>
      <c r="AV5034"/>
      <c r="BB5034" s="5"/>
    </row>
    <row r="5035" spans="1:54" x14ac:dyDescent="0.2">
      <c r="A5035" s="5"/>
      <c r="Y5035" s="5"/>
      <c r="AJ5035"/>
      <c r="AV5035"/>
      <c r="BB5035" s="5"/>
    </row>
    <row r="5036" spans="1:54" x14ac:dyDescent="0.2">
      <c r="A5036" s="5"/>
      <c r="Y5036" s="5"/>
      <c r="AJ5036"/>
      <c r="AV5036"/>
      <c r="BB5036" s="5"/>
    </row>
    <row r="5037" spans="1:54" x14ac:dyDescent="0.2">
      <c r="A5037" s="5"/>
      <c r="Y5037" s="5"/>
      <c r="AJ5037"/>
      <c r="AV5037"/>
      <c r="BB5037" s="5"/>
    </row>
    <row r="5038" spans="1:54" x14ac:dyDescent="0.2">
      <c r="A5038" s="5"/>
      <c r="Y5038" s="5"/>
      <c r="AJ5038"/>
      <c r="AV5038"/>
      <c r="BB5038" s="5"/>
    </row>
    <row r="5039" spans="1:54" x14ac:dyDescent="0.2">
      <c r="A5039" s="5"/>
      <c r="Y5039" s="5"/>
      <c r="AJ5039"/>
      <c r="AV5039"/>
      <c r="BB5039" s="5"/>
    </row>
    <row r="5040" spans="1:54" x14ac:dyDescent="0.2">
      <c r="A5040" s="5"/>
      <c r="Y5040" s="5"/>
      <c r="AJ5040"/>
      <c r="AV5040"/>
      <c r="BB5040" s="5"/>
    </row>
    <row r="5041" spans="1:54" x14ac:dyDescent="0.2">
      <c r="A5041" s="5"/>
      <c r="Y5041" s="5"/>
      <c r="AJ5041"/>
      <c r="AV5041"/>
      <c r="BB5041" s="5"/>
    </row>
    <row r="5042" spans="1:54" x14ac:dyDescent="0.2">
      <c r="A5042" s="5"/>
      <c r="Y5042" s="5"/>
      <c r="AJ5042"/>
      <c r="AV5042"/>
      <c r="BB5042" s="5"/>
    </row>
    <row r="5043" spans="1:54" x14ac:dyDescent="0.2">
      <c r="A5043" s="5"/>
      <c r="Y5043" s="5"/>
      <c r="AJ5043"/>
      <c r="AV5043"/>
      <c r="BB5043" s="5"/>
    </row>
    <row r="5044" spans="1:54" x14ac:dyDescent="0.2">
      <c r="A5044" s="5"/>
      <c r="Y5044" s="5"/>
      <c r="AJ5044"/>
      <c r="AV5044"/>
      <c r="BB5044" s="5"/>
    </row>
    <row r="5045" spans="1:54" x14ac:dyDescent="0.2">
      <c r="A5045" s="5"/>
      <c r="Y5045" s="5"/>
      <c r="AJ5045"/>
      <c r="AV5045"/>
      <c r="BB5045" s="5"/>
    </row>
    <row r="5046" spans="1:54" x14ac:dyDescent="0.2">
      <c r="A5046" s="5"/>
      <c r="Y5046" s="5"/>
      <c r="AJ5046"/>
      <c r="AV5046"/>
      <c r="BB5046" s="5"/>
    </row>
    <row r="5047" spans="1:54" x14ac:dyDescent="0.2">
      <c r="A5047" s="5"/>
      <c r="Y5047" s="5"/>
      <c r="AJ5047"/>
      <c r="AV5047"/>
      <c r="BB5047" s="5"/>
    </row>
    <row r="5048" spans="1:54" x14ac:dyDescent="0.2">
      <c r="A5048" s="5"/>
      <c r="Y5048" s="5"/>
      <c r="AJ5048"/>
      <c r="AV5048"/>
      <c r="BB5048" s="5"/>
    </row>
    <row r="5049" spans="1:54" x14ac:dyDescent="0.2">
      <c r="A5049" s="5"/>
      <c r="Y5049" s="5"/>
      <c r="AJ5049"/>
      <c r="AV5049"/>
      <c r="BB5049" s="5"/>
    </row>
    <row r="5050" spans="1:54" x14ac:dyDescent="0.2">
      <c r="A5050" s="5"/>
      <c r="Y5050" s="5"/>
      <c r="AJ5050"/>
      <c r="AV5050"/>
      <c r="BB5050" s="5"/>
    </row>
    <row r="5051" spans="1:54" x14ac:dyDescent="0.2">
      <c r="A5051" s="5"/>
      <c r="Y5051" s="5"/>
      <c r="AJ5051"/>
      <c r="AV5051"/>
      <c r="BB5051" s="5"/>
    </row>
    <row r="5052" spans="1:54" x14ac:dyDescent="0.2">
      <c r="A5052" s="5"/>
      <c r="Y5052" s="5"/>
      <c r="AJ5052"/>
      <c r="AV5052"/>
      <c r="BB5052" s="5"/>
    </row>
    <row r="5053" spans="1:54" x14ac:dyDescent="0.2">
      <c r="A5053" s="5"/>
      <c r="Y5053" s="5"/>
      <c r="AJ5053"/>
      <c r="AV5053"/>
      <c r="BB5053" s="5"/>
    </row>
    <row r="5054" spans="1:54" x14ac:dyDescent="0.2">
      <c r="A5054" s="5"/>
      <c r="Y5054" s="5"/>
      <c r="AJ5054"/>
      <c r="AV5054"/>
      <c r="BB5054" s="5"/>
    </row>
    <row r="5055" spans="1:54" x14ac:dyDescent="0.2">
      <c r="A5055" s="5"/>
      <c r="Y5055" s="5"/>
      <c r="AJ5055"/>
      <c r="AV5055"/>
      <c r="BB5055" s="5"/>
    </row>
    <row r="5056" spans="1:54" x14ac:dyDescent="0.2">
      <c r="A5056" s="5"/>
      <c r="Y5056" s="5"/>
      <c r="AJ5056"/>
      <c r="AV5056"/>
      <c r="BB5056" s="5"/>
    </row>
    <row r="5057" spans="1:54" x14ac:dyDescent="0.2">
      <c r="A5057" s="5"/>
      <c r="Y5057" s="5"/>
      <c r="AJ5057"/>
      <c r="AV5057"/>
      <c r="BB5057" s="5"/>
    </row>
    <row r="5058" spans="1:54" x14ac:dyDescent="0.2">
      <c r="A5058" s="5"/>
      <c r="Y5058" s="5"/>
      <c r="AJ5058"/>
      <c r="AV5058"/>
      <c r="BB5058" s="5"/>
    </row>
    <row r="5059" spans="1:54" x14ac:dyDescent="0.2">
      <c r="A5059" s="5"/>
      <c r="Y5059" s="5"/>
      <c r="AJ5059"/>
      <c r="AV5059"/>
      <c r="BB5059" s="5"/>
    </row>
    <row r="5060" spans="1:54" x14ac:dyDescent="0.2">
      <c r="A5060" s="5"/>
      <c r="Y5060" s="5"/>
      <c r="AJ5060"/>
      <c r="AV5060"/>
      <c r="BB5060" s="5"/>
    </row>
    <row r="5061" spans="1:54" x14ac:dyDescent="0.2">
      <c r="A5061" s="5"/>
      <c r="Y5061" s="5"/>
      <c r="AJ5061"/>
      <c r="AV5061"/>
      <c r="BB5061" s="5"/>
    </row>
    <row r="5062" spans="1:54" x14ac:dyDescent="0.2">
      <c r="A5062" s="5"/>
      <c r="Y5062" s="5"/>
      <c r="AJ5062"/>
      <c r="AV5062"/>
      <c r="BB5062" s="5"/>
    </row>
    <row r="5063" spans="1:54" x14ac:dyDescent="0.2">
      <c r="A5063" s="5"/>
      <c r="Y5063" s="5"/>
      <c r="AJ5063"/>
      <c r="AV5063"/>
      <c r="BB5063" s="5"/>
    </row>
    <row r="5064" spans="1:54" x14ac:dyDescent="0.2">
      <c r="A5064" s="5"/>
      <c r="Y5064" s="5"/>
      <c r="AJ5064"/>
      <c r="AV5064"/>
      <c r="BB5064" s="5"/>
    </row>
    <row r="5065" spans="1:54" x14ac:dyDescent="0.2">
      <c r="A5065" s="5"/>
      <c r="Y5065" s="5"/>
      <c r="AJ5065"/>
      <c r="AV5065"/>
      <c r="BB5065" s="5"/>
    </row>
    <row r="5066" spans="1:54" x14ac:dyDescent="0.2">
      <c r="A5066" s="5"/>
      <c r="Y5066" s="5"/>
      <c r="AJ5066"/>
      <c r="AV5066"/>
      <c r="BB5066" s="5"/>
    </row>
    <row r="5067" spans="1:54" x14ac:dyDescent="0.2">
      <c r="A5067" s="5"/>
      <c r="Y5067" s="5"/>
      <c r="AJ5067"/>
      <c r="AV5067"/>
      <c r="BB5067" s="5"/>
    </row>
    <row r="5068" spans="1:54" x14ac:dyDescent="0.2">
      <c r="A5068" s="5"/>
      <c r="Y5068" s="5"/>
      <c r="AJ5068"/>
      <c r="AV5068"/>
      <c r="BB5068" s="5"/>
    </row>
    <row r="5069" spans="1:54" x14ac:dyDescent="0.2">
      <c r="A5069" s="5"/>
      <c r="Y5069" s="5"/>
      <c r="AJ5069"/>
      <c r="AV5069"/>
      <c r="BB5069" s="5"/>
    </row>
    <row r="5070" spans="1:54" x14ac:dyDescent="0.2">
      <c r="A5070" s="5"/>
      <c r="Y5070" s="5"/>
      <c r="AJ5070"/>
      <c r="AV5070"/>
      <c r="BB5070" s="5"/>
    </row>
    <row r="5071" spans="1:54" x14ac:dyDescent="0.2">
      <c r="A5071" s="5"/>
      <c r="Y5071" s="5"/>
      <c r="AJ5071"/>
      <c r="AV5071"/>
      <c r="BB5071" s="5"/>
    </row>
    <row r="5072" spans="1:54" x14ac:dyDescent="0.2">
      <c r="A5072" s="5"/>
      <c r="Y5072" s="5"/>
      <c r="AJ5072"/>
      <c r="AV5072"/>
      <c r="BB5072" s="5"/>
    </row>
    <row r="5073" spans="1:54" x14ac:dyDescent="0.2">
      <c r="A5073" s="5"/>
      <c r="Y5073" s="5"/>
      <c r="AJ5073"/>
      <c r="AV5073"/>
      <c r="BB5073" s="5"/>
    </row>
    <row r="5074" spans="1:54" x14ac:dyDescent="0.2">
      <c r="A5074" s="5"/>
      <c r="Y5074" s="5"/>
      <c r="AJ5074"/>
      <c r="AV5074"/>
      <c r="BB5074" s="5"/>
    </row>
    <row r="5075" spans="1:54" x14ac:dyDescent="0.2">
      <c r="A5075" s="5"/>
      <c r="Y5075" s="5"/>
      <c r="AJ5075"/>
      <c r="AV5075"/>
      <c r="BB5075" s="5"/>
    </row>
    <row r="5076" spans="1:54" x14ac:dyDescent="0.2">
      <c r="A5076" s="5"/>
      <c r="Y5076" s="5"/>
      <c r="AJ5076"/>
      <c r="AV5076"/>
      <c r="BB5076" s="5"/>
    </row>
    <row r="5077" spans="1:54" x14ac:dyDescent="0.2">
      <c r="A5077" s="5"/>
      <c r="Y5077" s="5"/>
      <c r="AJ5077"/>
      <c r="AV5077"/>
      <c r="BB5077" s="5"/>
    </row>
    <row r="5078" spans="1:54" x14ac:dyDescent="0.2">
      <c r="A5078" s="5"/>
      <c r="Y5078" s="5"/>
      <c r="AJ5078"/>
      <c r="AV5078"/>
      <c r="BB5078" s="5"/>
    </row>
    <row r="5079" spans="1:54" x14ac:dyDescent="0.2">
      <c r="A5079" s="5"/>
      <c r="Y5079" s="5"/>
      <c r="AJ5079"/>
      <c r="AV5079"/>
      <c r="BB5079" s="5"/>
    </row>
    <row r="5080" spans="1:54" x14ac:dyDescent="0.2">
      <c r="A5080" s="5"/>
      <c r="Y5080" s="5"/>
      <c r="AJ5080"/>
      <c r="AV5080"/>
      <c r="BB5080" s="5"/>
    </row>
    <row r="5081" spans="1:54" x14ac:dyDescent="0.2">
      <c r="A5081" s="5"/>
      <c r="Y5081" s="5"/>
      <c r="AJ5081"/>
      <c r="AV5081"/>
      <c r="BB5081" s="5"/>
    </row>
    <row r="5082" spans="1:54" x14ac:dyDescent="0.2">
      <c r="A5082" s="5"/>
      <c r="Y5082" s="5"/>
      <c r="AJ5082"/>
      <c r="AV5082"/>
      <c r="BB5082" s="5"/>
    </row>
    <row r="5083" spans="1:54" x14ac:dyDescent="0.2">
      <c r="A5083" s="5"/>
      <c r="Y5083" s="5"/>
      <c r="AJ5083"/>
      <c r="AV5083"/>
      <c r="BB5083" s="5"/>
    </row>
    <row r="5084" spans="1:54" x14ac:dyDescent="0.2">
      <c r="A5084" s="5"/>
      <c r="Y5084" s="5"/>
      <c r="AJ5084"/>
      <c r="AV5084"/>
      <c r="BB5084" s="5"/>
    </row>
    <row r="5085" spans="1:54" x14ac:dyDescent="0.2">
      <c r="A5085" s="5"/>
      <c r="Y5085" s="5"/>
      <c r="AJ5085"/>
      <c r="AV5085"/>
      <c r="BB5085" s="5"/>
    </row>
    <row r="5086" spans="1:54" x14ac:dyDescent="0.2">
      <c r="A5086" s="5"/>
      <c r="Y5086" s="5"/>
      <c r="AJ5086"/>
      <c r="AV5086"/>
      <c r="BB5086" s="5"/>
    </row>
    <row r="5087" spans="1:54" x14ac:dyDescent="0.2">
      <c r="A5087" s="5"/>
      <c r="Y5087" s="5"/>
      <c r="AJ5087"/>
      <c r="AV5087"/>
      <c r="BB5087" s="5"/>
    </row>
    <row r="5088" spans="1:54" x14ac:dyDescent="0.2">
      <c r="A5088" s="5"/>
      <c r="Y5088" s="5"/>
      <c r="AJ5088"/>
      <c r="AV5088"/>
      <c r="BB5088" s="5"/>
    </row>
    <row r="5089" spans="1:54" x14ac:dyDescent="0.2">
      <c r="A5089" s="5"/>
      <c r="Y5089" s="5"/>
      <c r="AJ5089"/>
      <c r="AV5089"/>
      <c r="BB5089" s="5"/>
    </row>
    <row r="5090" spans="1:54" x14ac:dyDescent="0.2">
      <c r="A5090" s="5"/>
      <c r="Y5090" s="5"/>
      <c r="AJ5090"/>
      <c r="AV5090"/>
      <c r="BB5090" s="5"/>
    </row>
    <row r="5091" spans="1:54" x14ac:dyDescent="0.2">
      <c r="A5091" s="5"/>
      <c r="Y5091" s="5"/>
      <c r="AJ5091"/>
      <c r="AV5091"/>
      <c r="BB5091" s="5"/>
    </row>
    <row r="5092" spans="1:54" x14ac:dyDescent="0.2">
      <c r="A5092" s="5"/>
      <c r="Y5092" s="5"/>
      <c r="AJ5092"/>
      <c r="AV5092"/>
      <c r="BB5092" s="5"/>
    </row>
    <row r="5093" spans="1:54" x14ac:dyDescent="0.2">
      <c r="A5093" s="5"/>
      <c r="Y5093" s="5"/>
      <c r="AJ5093"/>
      <c r="AV5093"/>
      <c r="BB5093" s="5"/>
    </row>
    <row r="5094" spans="1:54" x14ac:dyDescent="0.2">
      <c r="A5094" s="5"/>
      <c r="Y5094" s="5"/>
      <c r="AJ5094"/>
      <c r="AV5094"/>
      <c r="BB5094" s="5"/>
    </row>
    <row r="5095" spans="1:54" x14ac:dyDescent="0.2">
      <c r="A5095" s="5"/>
      <c r="Y5095" s="5"/>
      <c r="AJ5095"/>
      <c r="AV5095"/>
      <c r="BB5095" s="5"/>
    </row>
    <row r="5096" spans="1:54" x14ac:dyDescent="0.2">
      <c r="A5096" s="5"/>
      <c r="Y5096" s="5"/>
      <c r="AJ5096"/>
      <c r="AV5096"/>
      <c r="BB5096" s="5"/>
    </row>
    <row r="5097" spans="1:54" x14ac:dyDescent="0.2">
      <c r="A5097" s="5"/>
      <c r="Y5097" s="5"/>
      <c r="AJ5097"/>
      <c r="AV5097"/>
      <c r="BB5097" s="5"/>
    </row>
    <row r="5098" spans="1:54" x14ac:dyDescent="0.2">
      <c r="A5098" s="5"/>
      <c r="Y5098" s="5"/>
      <c r="AJ5098"/>
      <c r="AV5098"/>
      <c r="BB5098" s="5"/>
    </row>
    <row r="5099" spans="1:54" x14ac:dyDescent="0.2">
      <c r="A5099" s="5"/>
      <c r="Y5099" s="5"/>
      <c r="AJ5099"/>
      <c r="AV5099"/>
      <c r="BB5099" s="5"/>
    </row>
    <row r="5100" spans="1:54" x14ac:dyDescent="0.2">
      <c r="A5100" s="5"/>
      <c r="Y5100" s="5"/>
      <c r="AJ5100"/>
      <c r="AV5100"/>
      <c r="BB5100" s="5"/>
    </row>
    <row r="5101" spans="1:54" x14ac:dyDescent="0.2">
      <c r="A5101" s="5"/>
      <c r="Y5101" s="5"/>
      <c r="AJ5101"/>
      <c r="AV5101"/>
      <c r="BB5101" s="5"/>
    </row>
    <row r="5102" spans="1:54" x14ac:dyDescent="0.2">
      <c r="A5102" s="5"/>
      <c r="Y5102" s="5"/>
      <c r="AJ5102"/>
      <c r="AV5102"/>
      <c r="BB5102" s="5"/>
    </row>
    <row r="5103" spans="1:54" x14ac:dyDescent="0.2">
      <c r="A5103" s="5"/>
      <c r="Y5103" s="5"/>
      <c r="AJ5103"/>
      <c r="AV5103"/>
      <c r="BB5103" s="5"/>
    </row>
    <row r="5104" spans="1:54" x14ac:dyDescent="0.2">
      <c r="A5104" s="5"/>
      <c r="Y5104" s="5"/>
      <c r="AJ5104"/>
      <c r="AV5104"/>
      <c r="BB5104" s="5"/>
    </row>
    <row r="5105" spans="1:54" x14ac:dyDescent="0.2">
      <c r="A5105" s="5"/>
      <c r="Y5105" s="5"/>
      <c r="AJ5105"/>
      <c r="AV5105"/>
      <c r="BB5105" s="5"/>
    </row>
    <row r="5106" spans="1:54" x14ac:dyDescent="0.2">
      <c r="A5106" s="5"/>
      <c r="Y5106" s="5"/>
      <c r="AJ5106"/>
      <c r="AV5106"/>
      <c r="BB5106" s="5"/>
    </row>
    <row r="5107" spans="1:54" x14ac:dyDescent="0.2">
      <c r="A5107" s="5"/>
      <c r="Y5107" s="5"/>
      <c r="AJ5107"/>
      <c r="AV5107"/>
      <c r="BB5107" s="5"/>
    </row>
    <row r="5108" spans="1:54" x14ac:dyDescent="0.2">
      <c r="A5108" s="5"/>
      <c r="Y5108" s="5"/>
      <c r="AJ5108"/>
      <c r="AV5108"/>
      <c r="BB5108" s="5"/>
    </row>
    <row r="5109" spans="1:54" x14ac:dyDescent="0.2">
      <c r="A5109" s="5"/>
      <c r="Y5109" s="5"/>
      <c r="AJ5109"/>
      <c r="AV5109"/>
      <c r="BB5109" s="5"/>
    </row>
    <row r="5110" spans="1:54" x14ac:dyDescent="0.2">
      <c r="A5110" s="5"/>
      <c r="Y5110" s="5"/>
      <c r="AJ5110"/>
      <c r="AV5110"/>
      <c r="BB5110" s="5"/>
    </row>
    <row r="5111" spans="1:54" x14ac:dyDescent="0.2">
      <c r="A5111" s="5"/>
      <c r="Y5111" s="5"/>
      <c r="AJ5111"/>
      <c r="AV5111"/>
      <c r="BB5111" s="5"/>
    </row>
    <row r="5112" spans="1:54" x14ac:dyDescent="0.2">
      <c r="A5112" s="5"/>
      <c r="Y5112" s="5"/>
      <c r="AJ5112"/>
      <c r="AV5112"/>
      <c r="BB5112" s="5"/>
    </row>
    <row r="5113" spans="1:54" x14ac:dyDescent="0.2">
      <c r="A5113" s="5"/>
      <c r="Y5113" s="5"/>
      <c r="AJ5113"/>
      <c r="AV5113"/>
      <c r="BB5113" s="5"/>
    </row>
    <row r="5114" spans="1:54" x14ac:dyDescent="0.2">
      <c r="A5114" s="5"/>
      <c r="Y5114" s="5"/>
      <c r="AJ5114"/>
      <c r="AV5114"/>
      <c r="BB5114" s="5"/>
    </row>
    <row r="5115" spans="1:54" x14ac:dyDescent="0.2">
      <c r="A5115" s="5"/>
      <c r="Y5115" s="5"/>
      <c r="AJ5115"/>
      <c r="AV5115"/>
      <c r="BB5115" s="5"/>
    </row>
    <row r="5116" spans="1:54" x14ac:dyDescent="0.2">
      <c r="A5116" s="5"/>
      <c r="Y5116" s="5"/>
      <c r="AJ5116"/>
      <c r="AV5116"/>
      <c r="BB5116" s="5"/>
    </row>
    <row r="5117" spans="1:54" x14ac:dyDescent="0.2">
      <c r="A5117" s="5"/>
      <c r="Y5117" s="5"/>
      <c r="AJ5117"/>
      <c r="AV5117"/>
      <c r="BB5117" s="5"/>
    </row>
    <row r="5118" spans="1:54" x14ac:dyDescent="0.2">
      <c r="A5118" s="5"/>
      <c r="Y5118" s="5"/>
      <c r="AJ5118"/>
      <c r="AV5118"/>
      <c r="BB5118" s="5"/>
    </row>
    <row r="5119" spans="1:54" x14ac:dyDescent="0.2">
      <c r="A5119" s="5"/>
      <c r="Y5119" s="5"/>
      <c r="AJ5119"/>
      <c r="AV5119"/>
      <c r="BB5119" s="5"/>
    </row>
    <row r="5120" spans="1:54" x14ac:dyDescent="0.2">
      <c r="A5120" s="5"/>
      <c r="Y5120" s="5"/>
      <c r="AJ5120"/>
      <c r="AV5120"/>
      <c r="BB5120" s="5"/>
    </row>
    <row r="5121" spans="1:54" x14ac:dyDescent="0.2">
      <c r="A5121" s="5"/>
      <c r="Y5121" s="5"/>
      <c r="AJ5121"/>
      <c r="AV5121"/>
      <c r="BB5121" s="5"/>
    </row>
    <row r="5122" spans="1:54" x14ac:dyDescent="0.2">
      <c r="A5122" s="5"/>
      <c r="Y5122" s="5"/>
      <c r="AJ5122"/>
      <c r="AV5122"/>
      <c r="BB5122" s="5"/>
    </row>
    <row r="5123" spans="1:54" x14ac:dyDescent="0.2">
      <c r="A5123" s="5"/>
      <c r="Y5123" s="5"/>
      <c r="AJ5123"/>
      <c r="AV5123"/>
      <c r="BB5123" s="5"/>
    </row>
    <row r="5124" spans="1:54" x14ac:dyDescent="0.2">
      <c r="A5124" s="5"/>
      <c r="Y5124" s="5"/>
      <c r="AJ5124"/>
      <c r="AV5124"/>
      <c r="BB5124" s="5"/>
    </row>
    <row r="5125" spans="1:54" x14ac:dyDescent="0.2">
      <c r="A5125" s="5"/>
      <c r="Y5125" s="5"/>
      <c r="AJ5125"/>
      <c r="AV5125"/>
      <c r="BB5125" s="5"/>
    </row>
    <row r="5126" spans="1:54" x14ac:dyDescent="0.2">
      <c r="A5126" s="5"/>
      <c r="Y5126" s="5"/>
      <c r="AJ5126"/>
      <c r="AV5126"/>
      <c r="BB5126" s="5"/>
    </row>
    <row r="5127" spans="1:54" x14ac:dyDescent="0.2">
      <c r="A5127" s="5"/>
      <c r="Y5127" s="5"/>
      <c r="AJ5127"/>
      <c r="AV5127"/>
      <c r="BB5127" s="5"/>
    </row>
    <row r="5128" spans="1:54" x14ac:dyDescent="0.2">
      <c r="A5128" s="5"/>
      <c r="Y5128" s="5"/>
      <c r="AJ5128"/>
      <c r="AV5128"/>
      <c r="BB5128" s="5"/>
    </row>
    <row r="5129" spans="1:54" x14ac:dyDescent="0.2">
      <c r="A5129" s="5"/>
      <c r="Y5129" s="5"/>
      <c r="AJ5129"/>
      <c r="AV5129"/>
      <c r="BB5129" s="5"/>
    </row>
    <row r="5130" spans="1:54" x14ac:dyDescent="0.2">
      <c r="A5130" s="5"/>
      <c r="Y5130" s="5"/>
      <c r="AJ5130"/>
      <c r="AV5130"/>
      <c r="BB5130" s="5"/>
    </row>
    <row r="5131" spans="1:54" x14ac:dyDescent="0.2">
      <c r="A5131" s="5"/>
      <c r="Y5131" s="5"/>
      <c r="AJ5131"/>
      <c r="AV5131"/>
      <c r="BB5131" s="5"/>
    </row>
    <row r="5132" spans="1:54" x14ac:dyDescent="0.2">
      <c r="A5132" s="5"/>
      <c r="Y5132" s="5"/>
      <c r="AJ5132"/>
      <c r="AV5132"/>
      <c r="BB5132" s="5"/>
    </row>
    <row r="5133" spans="1:54" x14ac:dyDescent="0.2">
      <c r="A5133" s="5"/>
      <c r="Y5133" s="5"/>
      <c r="AJ5133"/>
      <c r="AV5133"/>
      <c r="BB5133" s="5"/>
    </row>
    <row r="5134" spans="1:54" x14ac:dyDescent="0.2">
      <c r="A5134" s="5"/>
      <c r="Y5134" s="5"/>
      <c r="AJ5134"/>
      <c r="AV5134"/>
      <c r="BB5134" s="5"/>
    </row>
    <row r="5135" spans="1:54" x14ac:dyDescent="0.2">
      <c r="A5135" s="5"/>
      <c r="Y5135" s="5"/>
      <c r="AJ5135"/>
      <c r="AV5135"/>
      <c r="BB5135" s="5"/>
    </row>
    <row r="5136" spans="1:54" x14ac:dyDescent="0.2">
      <c r="A5136" s="5"/>
      <c r="Y5136" s="5"/>
      <c r="AJ5136"/>
      <c r="AV5136"/>
      <c r="BB5136" s="5"/>
    </row>
    <row r="5137" spans="1:54" x14ac:dyDescent="0.2">
      <c r="A5137" s="5"/>
      <c r="Y5137" s="5"/>
      <c r="AJ5137"/>
      <c r="AV5137"/>
      <c r="BB5137" s="5"/>
    </row>
    <row r="5138" spans="1:54" x14ac:dyDescent="0.2">
      <c r="A5138" s="5"/>
      <c r="Y5138" s="5"/>
      <c r="AJ5138"/>
      <c r="AV5138"/>
      <c r="BB5138" s="5"/>
    </row>
    <row r="5139" spans="1:54" x14ac:dyDescent="0.2">
      <c r="A5139" s="5"/>
      <c r="Y5139" s="5"/>
      <c r="AJ5139"/>
      <c r="AV5139"/>
      <c r="BB5139" s="5"/>
    </row>
    <row r="5140" spans="1:54" x14ac:dyDescent="0.2">
      <c r="A5140" s="5"/>
      <c r="Y5140" s="5"/>
      <c r="AJ5140"/>
      <c r="AV5140"/>
      <c r="BB5140" s="5"/>
    </row>
    <row r="5141" spans="1:54" x14ac:dyDescent="0.2">
      <c r="A5141" s="5"/>
      <c r="Y5141" s="5"/>
      <c r="AJ5141"/>
      <c r="AV5141"/>
      <c r="BB5141" s="5"/>
    </row>
    <row r="5142" spans="1:54" x14ac:dyDescent="0.2">
      <c r="A5142" s="5"/>
      <c r="Y5142" s="5"/>
      <c r="AJ5142"/>
      <c r="AV5142"/>
      <c r="BB5142" s="5"/>
    </row>
    <row r="5143" spans="1:54" x14ac:dyDescent="0.2">
      <c r="A5143" s="5"/>
      <c r="Y5143" s="5"/>
      <c r="AJ5143"/>
      <c r="AV5143"/>
      <c r="BB5143" s="5"/>
    </row>
    <row r="5144" spans="1:54" x14ac:dyDescent="0.2">
      <c r="A5144" s="5"/>
      <c r="Y5144" s="5"/>
      <c r="AJ5144"/>
      <c r="AV5144"/>
      <c r="BB5144" s="5"/>
    </row>
    <row r="5145" spans="1:54" x14ac:dyDescent="0.2">
      <c r="A5145" s="5"/>
      <c r="Y5145" s="5"/>
      <c r="AJ5145"/>
      <c r="AV5145"/>
      <c r="BB5145" s="5"/>
    </row>
    <row r="5146" spans="1:54" x14ac:dyDescent="0.2">
      <c r="A5146" s="5"/>
      <c r="Y5146" s="5"/>
      <c r="AJ5146"/>
      <c r="AV5146"/>
      <c r="BB5146" s="5"/>
    </row>
    <row r="5147" spans="1:54" x14ac:dyDescent="0.2">
      <c r="A5147" s="5"/>
      <c r="Y5147" s="5"/>
      <c r="AJ5147"/>
      <c r="AV5147"/>
      <c r="BB5147" s="5"/>
    </row>
    <row r="5148" spans="1:54" x14ac:dyDescent="0.2">
      <c r="A5148" s="5"/>
      <c r="Y5148" s="5"/>
      <c r="AJ5148"/>
      <c r="AV5148"/>
      <c r="BB5148" s="5"/>
    </row>
    <row r="5149" spans="1:54" x14ac:dyDescent="0.2">
      <c r="A5149" s="5"/>
      <c r="Y5149" s="5"/>
      <c r="AJ5149"/>
      <c r="AV5149"/>
      <c r="BB5149" s="5"/>
    </row>
    <row r="5150" spans="1:54" x14ac:dyDescent="0.2">
      <c r="A5150" s="5"/>
      <c r="Y5150" s="5"/>
      <c r="AJ5150"/>
      <c r="AV5150"/>
      <c r="BB5150" s="5"/>
    </row>
    <row r="5151" spans="1:54" x14ac:dyDescent="0.2">
      <c r="A5151" s="5"/>
      <c r="Y5151" s="5"/>
      <c r="AJ5151"/>
      <c r="AV5151"/>
      <c r="BB5151" s="5"/>
    </row>
    <row r="5152" spans="1:54" x14ac:dyDescent="0.2">
      <c r="A5152" s="5"/>
      <c r="Y5152" s="5"/>
      <c r="AJ5152"/>
      <c r="AV5152"/>
      <c r="BB5152" s="5"/>
    </row>
    <row r="5153" spans="1:54" x14ac:dyDescent="0.2">
      <c r="A5153" s="5"/>
      <c r="Y5153" s="5"/>
      <c r="AJ5153"/>
      <c r="AV5153"/>
      <c r="BB5153" s="5"/>
    </row>
    <row r="5154" spans="1:54" x14ac:dyDescent="0.2">
      <c r="A5154" s="5"/>
      <c r="Y5154" s="5"/>
      <c r="AJ5154"/>
      <c r="AV5154"/>
      <c r="BB5154" s="5"/>
    </row>
    <row r="5155" spans="1:54" x14ac:dyDescent="0.2">
      <c r="A5155" s="5"/>
      <c r="Y5155" s="5"/>
      <c r="AJ5155"/>
      <c r="AV5155"/>
      <c r="BB5155" s="5"/>
    </row>
    <row r="5156" spans="1:54" x14ac:dyDescent="0.2">
      <c r="A5156" s="5"/>
      <c r="Y5156" s="5"/>
      <c r="AJ5156"/>
      <c r="AV5156"/>
      <c r="BB5156" s="5"/>
    </row>
    <row r="5157" spans="1:54" x14ac:dyDescent="0.2">
      <c r="A5157" s="5"/>
      <c r="Y5157" s="5"/>
      <c r="AJ5157"/>
      <c r="AV5157"/>
      <c r="BB5157" s="5"/>
    </row>
    <row r="5158" spans="1:54" x14ac:dyDescent="0.2">
      <c r="A5158" s="5"/>
      <c r="Y5158" s="5"/>
      <c r="AJ5158"/>
      <c r="AV5158"/>
      <c r="BB5158" s="5"/>
    </row>
    <row r="5159" spans="1:54" x14ac:dyDescent="0.2">
      <c r="A5159" s="5"/>
      <c r="Y5159" s="5"/>
      <c r="AJ5159"/>
      <c r="AV5159"/>
      <c r="BB5159" s="5"/>
    </row>
    <row r="5160" spans="1:54" x14ac:dyDescent="0.2">
      <c r="A5160" s="5"/>
      <c r="Y5160" s="5"/>
      <c r="AJ5160"/>
      <c r="AV5160"/>
      <c r="BB5160" s="5"/>
    </row>
    <row r="5161" spans="1:54" x14ac:dyDescent="0.2">
      <c r="A5161" s="5"/>
      <c r="Y5161" s="5"/>
      <c r="AJ5161"/>
      <c r="AV5161"/>
      <c r="BB5161" s="5"/>
    </row>
    <row r="5162" spans="1:54" x14ac:dyDescent="0.2">
      <c r="A5162" s="5"/>
      <c r="Y5162" s="5"/>
      <c r="AJ5162"/>
      <c r="AV5162"/>
      <c r="BB5162" s="5"/>
    </row>
    <row r="5163" spans="1:54" x14ac:dyDescent="0.2">
      <c r="A5163" s="5"/>
      <c r="Y5163" s="5"/>
      <c r="AJ5163"/>
      <c r="AV5163"/>
      <c r="BB5163" s="5"/>
    </row>
    <row r="5164" spans="1:54" x14ac:dyDescent="0.2">
      <c r="A5164" s="5"/>
      <c r="Y5164" s="5"/>
      <c r="AJ5164"/>
      <c r="AV5164"/>
      <c r="BB5164" s="5"/>
    </row>
    <row r="5165" spans="1:54" x14ac:dyDescent="0.2">
      <c r="A5165" s="5"/>
      <c r="Y5165" s="5"/>
      <c r="AJ5165"/>
      <c r="AV5165"/>
      <c r="BB5165" s="5"/>
    </row>
    <row r="5166" spans="1:54" x14ac:dyDescent="0.2">
      <c r="A5166" s="5"/>
      <c r="Y5166" s="5"/>
      <c r="AJ5166"/>
      <c r="AV5166"/>
      <c r="BB5166" s="5"/>
    </row>
    <row r="5167" spans="1:54" x14ac:dyDescent="0.2">
      <c r="A5167" s="5"/>
      <c r="Y5167" s="5"/>
      <c r="AJ5167"/>
      <c r="AV5167"/>
      <c r="BB5167" s="5"/>
    </row>
    <row r="5168" spans="1:54" x14ac:dyDescent="0.2">
      <c r="A5168" s="5"/>
      <c r="Y5168" s="5"/>
      <c r="AJ5168"/>
      <c r="AV5168"/>
      <c r="BB5168" s="5"/>
    </row>
    <row r="5169" spans="1:54" x14ac:dyDescent="0.2">
      <c r="A5169" s="5"/>
      <c r="Y5169" s="5"/>
      <c r="AJ5169"/>
      <c r="AV5169"/>
      <c r="BB5169" s="5"/>
    </row>
    <row r="5170" spans="1:54" x14ac:dyDescent="0.2">
      <c r="A5170" s="5"/>
      <c r="Y5170" s="5"/>
      <c r="AJ5170"/>
      <c r="AV5170"/>
      <c r="BB5170" s="5"/>
    </row>
    <row r="5171" spans="1:54" x14ac:dyDescent="0.2">
      <c r="A5171" s="5"/>
      <c r="Y5171" s="5"/>
      <c r="AJ5171"/>
      <c r="AV5171"/>
      <c r="BB5171" s="5"/>
    </row>
    <row r="5172" spans="1:54" x14ac:dyDescent="0.2">
      <c r="A5172" s="5"/>
      <c r="Y5172" s="5"/>
      <c r="AJ5172"/>
      <c r="AV5172"/>
      <c r="BB5172" s="5"/>
    </row>
    <row r="5173" spans="1:54" x14ac:dyDescent="0.2">
      <c r="A5173" s="5"/>
      <c r="Y5173" s="5"/>
      <c r="AJ5173"/>
      <c r="AV5173"/>
      <c r="BB5173" s="5"/>
    </row>
    <row r="5174" spans="1:54" x14ac:dyDescent="0.2">
      <c r="A5174" s="5"/>
      <c r="Y5174" s="5"/>
      <c r="AJ5174"/>
      <c r="AV5174"/>
      <c r="BB5174" s="5"/>
    </row>
    <row r="5175" spans="1:54" x14ac:dyDescent="0.2">
      <c r="A5175" s="5"/>
      <c r="Y5175" s="5"/>
      <c r="AJ5175"/>
      <c r="AV5175"/>
      <c r="BB5175" s="5"/>
    </row>
    <row r="5176" spans="1:54" x14ac:dyDescent="0.2">
      <c r="A5176" s="5"/>
      <c r="Y5176" s="5"/>
      <c r="AJ5176"/>
      <c r="AV5176"/>
      <c r="BB5176" s="5"/>
    </row>
    <row r="5177" spans="1:54" x14ac:dyDescent="0.2">
      <c r="A5177" s="5"/>
      <c r="Y5177" s="5"/>
      <c r="AJ5177"/>
      <c r="AV5177"/>
      <c r="BB5177" s="5"/>
    </row>
    <row r="5178" spans="1:54" x14ac:dyDescent="0.2">
      <c r="A5178" s="5"/>
      <c r="Y5178" s="5"/>
      <c r="AJ5178"/>
      <c r="AV5178"/>
      <c r="BB5178" s="5"/>
    </row>
    <row r="5179" spans="1:54" x14ac:dyDescent="0.2">
      <c r="A5179" s="5"/>
      <c r="Y5179" s="5"/>
      <c r="AJ5179"/>
      <c r="AV5179"/>
      <c r="BB5179" s="5"/>
    </row>
    <row r="5180" spans="1:54" x14ac:dyDescent="0.2">
      <c r="A5180" s="5"/>
      <c r="Y5180" s="5"/>
      <c r="AJ5180"/>
      <c r="AV5180"/>
      <c r="BB5180" s="5"/>
    </row>
    <row r="5181" spans="1:54" x14ac:dyDescent="0.2">
      <c r="A5181" s="5"/>
      <c r="Y5181" s="5"/>
      <c r="AJ5181"/>
      <c r="AV5181"/>
      <c r="BB5181" s="5"/>
    </row>
    <row r="5182" spans="1:54" x14ac:dyDescent="0.2">
      <c r="A5182" s="5"/>
      <c r="Y5182" s="5"/>
      <c r="AJ5182"/>
      <c r="AV5182"/>
      <c r="BB5182" s="5"/>
    </row>
    <row r="5183" spans="1:54" x14ac:dyDescent="0.2">
      <c r="A5183" s="5"/>
      <c r="Y5183" s="5"/>
      <c r="AJ5183"/>
      <c r="AV5183"/>
      <c r="BB5183" s="5"/>
    </row>
    <row r="5184" spans="1:54" x14ac:dyDescent="0.2">
      <c r="A5184" s="5"/>
      <c r="Y5184" s="5"/>
      <c r="AJ5184"/>
      <c r="AV5184"/>
      <c r="BB5184" s="5"/>
    </row>
    <row r="5185" spans="1:54" x14ac:dyDescent="0.2">
      <c r="A5185" s="5"/>
      <c r="Y5185" s="5"/>
      <c r="AJ5185"/>
      <c r="AV5185"/>
      <c r="BB5185" s="5"/>
    </row>
    <row r="5186" spans="1:54" x14ac:dyDescent="0.2">
      <c r="A5186" s="5"/>
      <c r="Y5186" s="5"/>
      <c r="AJ5186"/>
      <c r="AV5186"/>
      <c r="BB5186" s="5"/>
    </row>
    <row r="5187" spans="1:54" x14ac:dyDescent="0.2">
      <c r="A5187" s="5"/>
      <c r="Y5187" s="5"/>
      <c r="AJ5187"/>
      <c r="AV5187"/>
      <c r="BB5187" s="5"/>
    </row>
    <row r="5188" spans="1:54" x14ac:dyDescent="0.2">
      <c r="A5188" s="5"/>
      <c r="Y5188" s="5"/>
      <c r="AJ5188"/>
      <c r="AV5188"/>
      <c r="BB5188" s="5"/>
    </row>
    <row r="5189" spans="1:54" x14ac:dyDescent="0.2">
      <c r="A5189" s="5"/>
      <c r="Y5189" s="5"/>
      <c r="AJ5189"/>
      <c r="AV5189"/>
      <c r="BB5189" s="5"/>
    </row>
    <row r="5190" spans="1:54" x14ac:dyDescent="0.2">
      <c r="A5190" s="5"/>
      <c r="Y5190" s="5"/>
      <c r="AJ5190"/>
      <c r="AV5190"/>
      <c r="BB5190" s="5"/>
    </row>
    <row r="5191" spans="1:54" x14ac:dyDescent="0.2">
      <c r="A5191" s="5"/>
      <c r="Y5191" s="5"/>
      <c r="AJ5191"/>
      <c r="AV5191"/>
      <c r="BB5191" s="5"/>
    </row>
    <row r="5192" spans="1:54" x14ac:dyDescent="0.2">
      <c r="A5192" s="5"/>
      <c r="Y5192" s="5"/>
      <c r="AJ5192"/>
      <c r="AV5192"/>
      <c r="BB5192" s="5"/>
    </row>
    <row r="5193" spans="1:54" x14ac:dyDescent="0.2">
      <c r="A5193" s="5"/>
      <c r="Y5193" s="5"/>
      <c r="AJ5193"/>
      <c r="AV5193"/>
      <c r="BB5193" s="5"/>
    </row>
    <row r="5194" spans="1:54" x14ac:dyDescent="0.2">
      <c r="A5194" s="5"/>
      <c r="Y5194" s="5"/>
      <c r="AJ5194"/>
      <c r="AV5194"/>
      <c r="BB5194" s="5"/>
    </row>
    <row r="5195" spans="1:54" x14ac:dyDescent="0.2">
      <c r="A5195" s="5"/>
      <c r="Y5195" s="5"/>
      <c r="AJ5195"/>
      <c r="AV5195"/>
      <c r="BB5195" s="5"/>
    </row>
    <row r="5196" spans="1:54" x14ac:dyDescent="0.2">
      <c r="A5196" s="5"/>
      <c r="Y5196" s="5"/>
      <c r="AJ5196"/>
      <c r="AV5196"/>
      <c r="BB5196" s="5"/>
    </row>
    <row r="5197" spans="1:54" x14ac:dyDescent="0.2">
      <c r="A5197" s="5"/>
      <c r="Y5197" s="5"/>
      <c r="AJ5197"/>
      <c r="AV5197"/>
      <c r="BB5197" s="5"/>
    </row>
    <row r="5198" spans="1:54" x14ac:dyDescent="0.2">
      <c r="A5198" s="5"/>
      <c r="Y5198" s="5"/>
      <c r="AJ5198"/>
      <c r="AV5198"/>
      <c r="BB5198" s="5"/>
    </row>
    <row r="5199" spans="1:54" x14ac:dyDescent="0.2">
      <c r="A5199" s="5"/>
      <c r="Y5199" s="5"/>
      <c r="AJ5199"/>
      <c r="AV5199"/>
      <c r="BB5199" s="5"/>
    </row>
    <row r="5200" spans="1:54" x14ac:dyDescent="0.2">
      <c r="A5200" s="5"/>
      <c r="Y5200" s="5"/>
      <c r="AJ5200"/>
      <c r="AV5200"/>
      <c r="BB5200" s="5"/>
    </row>
    <row r="5201" spans="1:54" x14ac:dyDescent="0.2">
      <c r="A5201" s="5"/>
      <c r="Y5201" s="5"/>
      <c r="AJ5201"/>
      <c r="AV5201"/>
      <c r="BB5201" s="5"/>
    </row>
    <row r="5202" spans="1:54" x14ac:dyDescent="0.2">
      <c r="A5202" s="5"/>
      <c r="Y5202" s="5"/>
      <c r="AJ5202"/>
      <c r="AV5202"/>
      <c r="BB5202" s="5"/>
    </row>
    <row r="5203" spans="1:54" x14ac:dyDescent="0.2">
      <c r="A5203" s="5"/>
      <c r="Y5203" s="5"/>
      <c r="AJ5203"/>
      <c r="AV5203"/>
      <c r="BB5203" s="5"/>
    </row>
    <row r="5204" spans="1:54" x14ac:dyDescent="0.2">
      <c r="A5204" s="5"/>
      <c r="Y5204" s="5"/>
      <c r="AJ5204"/>
      <c r="AV5204"/>
      <c r="BB5204" s="5"/>
    </row>
    <row r="5205" spans="1:54" x14ac:dyDescent="0.2">
      <c r="A5205" s="5"/>
      <c r="Y5205" s="5"/>
      <c r="AJ5205"/>
      <c r="AV5205"/>
      <c r="BB5205" s="5"/>
    </row>
    <row r="5206" spans="1:54" x14ac:dyDescent="0.2">
      <c r="A5206" s="5"/>
      <c r="Y5206" s="5"/>
      <c r="AJ5206"/>
      <c r="AV5206"/>
      <c r="BB5206" s="5"/>
    </row>
    <row r="5207" spans="1:54" x14ac:dyDescent="0.2">
      <c r="A5207" s="5"/>
      <c r="Y5207" s="5"/>
      <c r="AJ5207"/>
      <c r="AV5207"/>
      <c r="BB5207" s="5"/>
    </row>
    <row r="5208" spans="1:54" x14ac:dyDescent="0.2">
      <c r="A5208" s="5"/>
      <c r="Y5208" s="5"/>
      <c r="AJ5208"/>
      <c r="AV5208"/>
      <c r="BB5208" s="5"/>
    </row>
    <row r="5209" spans="1:54" x14ac:dyDescent="0.2">
      <c r="A5209" s="5"/>
      <c r="Y5209" s="5"/>
      <c r="AJ5209"/>
      <c r="AV5209"/>
      <c r="BB5209" s="5"/>
    </row>
    <row r="5210" spans="1:54" x14ac:dyDescent="0.2">
      <c r="A5210" s="5"/>
      <c r="Y5210" s="5"/>
      <c r="AJ5210"/>
      <c r="AV5210"/>
      <c r="BB5210" s="5"/>
    </row>
    <row r="5211" spans="1:54" x14ac:dyDescent="0.2">
      <c r="A5211" s="5"/>
      <c r="Y5211" s="5"/>
      <c r="AJ5211"/>
      <c r="AV5211"/>
      <c r="BB5211" s="5"/>
    </row>
    <row r="5212" spans="1:54" x14ac:dyDescent="0.2">
      <c r="A5212" s="5"/>
      <c r="Y5212" s="5"/>
      <c r="AJ5212"/>
      <c r="AV5212"/>
      <c r="BB5212" s="5"/>
    </row>
    <row r="5213" spans="1:54" x14ac:dyDescent="0.2">
      <c r="A5213" s="5"/>
      <c r="Y5213" s="5"/>
      <c r="AJ5213"/>
      <c r="AV5213"/>
      <c r="BB5213" s="5"/>
    </row>
    <row r="5214" spans="1:54" x14ac:dyDescent="0.2">
      <c r="A5214" s="5"/>
      <c r="Y5214" s="5"/>
      <c r="AJ5214"/>
      <c r="AV5214"/>
      <c r="BB5214" s="5"/>
    </row>
    <row r="5215" spans="1:54" x14ac:dyDescent="0.2">
      <c r="A5215" s="5"/>
      <c r="Y5215" s="5"/>
      <c r="AJ5215"/>
      <c r="AV5215"/>
      <c r="BB5215" s="5"/>
    </row>
    <row r="5216" spans="1:54" x14ac:dyDescent="0.2">
      <c r="A5216" s="5"/>
      <c r="Y5216" s="5"/>
      <c r="AJ5216"/>
      <c r="AV5216"/>
      <c r="BB5216" s="5"/>
    </row>
    <row r="5217" spans="1:54" x14ac:dyDescent="0.2">
      <c r="A5217" s="5"/>
      <c r="Y5217" s="5"/>
      <c r="AJ5217"/>
      <c r="AV5217"/>
      <c r="BB5217" s="5"/>
    </row>
    <row r="5218" spans="1:54" x14ac:dyDescent="0.2">
      <c r="A5218" s="5"/>
      <c r="Y5218" s="5"/>
      <c r="AJ5218"/>
      <c r="AV5218"/>
      <c r="BB5218" s="5"/>
    </row>
    <row r="5219" spans="1:54" x14ac:dyDescent="0.2">
      <c r="A5219" s="5"/>
      <c r="Y5219" s="5"/>
      <c r="AJ5219"/>
      <c r="AV5219"/>
      <c r="BB5219" s="5"/>
    </row>
    <row r="5220" spans="1:54" x14ac:dyDescent="0.2">
      <c r="A5220" s="5"/>
      <c r="Y5220" s="5"/>
      <c r="AJ5220"/>
      <c r="AV5220"/>
      <c r="BB5220" s="5"/>
    </row>
    <row r="5221" spans="1:54" x14ac:dyDescent="0.2">
      <c r="A5221" s="5"/>
      <c r="Y5221" s="5"/>
      <c r="AJ5221"/>
      <c r="AV5221"/>
      <c r="BB5221" s="5"/>
    </row>
    <row r="5222" spans="1:54" x14ac:dyDescent="0.2">
      <c r="A5222" s="5"/>
      <c r="Y5222" s="5"/>
      <c r="AJ5222"/>
      <c r="AV5222"/>
      <c r="BB5222" s="5"/>
    </row>
    <row r="5223" spans="1:54" x14ac:dyDescent="0.2">
      <c r="A5223" s="5"/>
      <c r="Y5223" s="5"/>
      <c r="AJ5223"/>
      <c r="AV5223"/>
      <c r="BB5223" s="5"/>
    </row>
    <row r="5224" spans="1:54" x14ac:dyDescent="0.2">
      <c r="A5224" s="5"/>
      <c r="Y5224" s="5"/>
      <c r="AJ5224"/>
      <c r="AV5224"/>
      <c r="BB5224" s="5"/>
    </row>
    <row r="5225" spans="1:54" x14ac:dyDescent="0.2">
      <c r="A5225" s="5"/>
      <c r="Y5225" s="5"/>
      <c r="AJ5225"/>
      <c r="AV5225"/>
      <c r="BB5225" s="5"/>
    </row>
    <row r="5226" spans="1:54" x14ac:dyDescent="0.2">
      <c r="A5226" s="5"/>
      <c r="Y5226" s="5"/>
      <c r="AJ5226"/>
      <c r="AV5226"/>
      <c r="BB5226" s="5"/>
    </row>
    <row r="5227" spans="1:54" x14ac:dyDescent="0.2">
      <c r="A5227" s="5"/>
      <c r="Y5227" s="5"/>
      <c r="AJ5227"/>
      <c r="AV5227"/>
      <c r="BB5227" s="5"/>
    </row>
    <row r="5228" spans="1:54" x14ac:dyDescent="0.2">
      <c r="A5228" s="5"/>
      <c r="Y5228" s="5"/>
      <c r="AJ5228"/>
      <c r="AV5228"/>
      <c r="BB5228" s="5"/>
    </row>
    <row r="5229" spans="1:54" x14ac:dyDescent="0.2">
      <c r="A5229" s="5"/>
      <c r="Y5229" s="5"/>
      <c r="AJ5229"/>
      <c r="AV5229"/>
      <c r="BB5229" s="5"/>
    </row>
    <row r="5230" spans="1:54" x14ac:dyDescent="0.2">
      <c r="A5230" s="5"/>
      <c r="Y5230" s="5"/>
      <c r="AJ5230"/>
      <c r="AV5230"/>
      <c r="BB5230" s="5"/>
    </row>
    <row r="5231" spans="1:54" x14ac:dyDescent="0.2">
      <c r="A5231" s="5"/>
      <c r="Y5231" s="5"/>
      <c r="AJ5231"/>
      <c r="AV5231"/>
      <c r="BB5231" s="5"/>
    </row>
    <row r="5232" spans="1:54" x14ac:dyDescent="0.2">
      <c r="A5232" s="5"/>
      <c r="Y5232" s="5"/>
      <c r="AJ5232"/>
      <c r="AV5232"/>
      <c r="BB5232" s="5"/>
    </row>
    <row r="5233" spans="1:54" x14ac:dyDescent="0.2">
      <c r="A5233" s="5"/>
      <c r="Y5233" s="5"/>
      <c r="AJ5233"/>
      <c r="AV5233"/>
      <c r="BB5233" s="5"/>
    </row>
    <row r="5234" spans="1:54" x14ac:dyDescent="0.2">
      <c r="A5234" s="5"/>
      <c r="Y5234" s="5"/>
      <c r="AJ5234"/>
      <c r="AV5234"/>
      <c r="BB5234" s="5"/>
    </row>
    <row r="5235" spans="1:54" x14ac:dyDescent="0.2">
      <c r="A5235" s="5"/>
      <c r="Y5235" s="5"/>
      <c r="AJ5235"/>
      <c r="AV5235"/>
      <c r="BB5235" s="5"/>
    </row>
    <row r="5236" spans="1:54" x14ac:dyDescent="0.2">
      <c r="A5236" s="5"/>
      <c r="Y5236" s="5"/>
      <c r="AJ5236"/>
      <c r="AV5236"/>
      <c r="BB5236" s="5"/>
    </row>
    <row r="5237" spans="1:54" x14ac:dyDescent="0.2">
      <c r="A5237" s="5"/>
      <c r="Y5237" s="5"/>
      <c r="AJ5237"/>
      <c r="AV5237"/>
      <c r="BB5237" s="5"/>
    </row>
    <row r="5238" spans="1:54" x14ac:dyDescent="0.2">
      <c r="A5238" s="5"/>
      <c r="Y5238" s="5"/>
      <c r="AJ5238"/>
      <c r="AV5238"/>
      <c r="BB5238" s="5"/>
    </row>
    <row r="5239" spans="1:54" x14ac:dyDescent="0.2">
      <c r="A5239" s="5"/>
      <c r="Y5239" s="5"/>
      <c r="AJ5239"/>
      <c r="AV5239"/>
      <c r="BB5239" s="5"/>
    </row>
    <row r="5240" spans="1:54" x14ac:dyDescent="0.2">
      <c r="A5240" s="5"/>
      <c r="Y5240" s="5"/>
      <c r="AJ5240"/>
      <c r="AV5240"/>
      <c r="BB5240" s="5"/>
    </row>
    <row r="5241" spans="1:54" x14ac:dyDescent="0.2">
      <c r="A5241" s="5"/>
      <c r="Y5241" s="5"/>
      <c r="AJ5241"/>
      <c r="AV5241"/>
      <c r="BB5241" s="5"/>
    </row>
    <row r="5242" spans="1:54" x14ac:dyDescent="0.2">
      <c r="A5242" s="5"/>
      <c r="Y5242" s="5"/>
      <c r="AJ5242"/>
      <c r="AV5242"/>
      <c r="BB5242" s="5"/>
    </row>
    <row r="5243" spans="1:54" x14ac:dyDescent="0.2">
      <c r="A5243" s="5"/>
      <c r="Y5243" s="5"/>
      <c r="AJ5243"/>
      <c r="AV5243"/>
      <c r="BB5243" s="5"/>
    </row>
    <row r="5244" spans="1:54" x14ac:dyDescent="0.2">
      <c r="A5244" s="5"/>
      <c r="Y5244" s="5"/>
      <c r="AJ5244"/>
      <c r="AV5244"/>
      <c r="BB5244" s="5"/>
    </row>
    <row r="5245" spans="1:54" x14ac:dyDescent="0.2">
      <c r="A5245" s="5"/>
      <c r="Y5245" s="5"/>
      <c r="AJ5245"/>
      <c r="AV5245"/>
      <c r="BB5245" s="5"/>
    </row>
    <row r="5246" spans="1:54" x14ac:dyDescent="0.2">
      <c r="A5246" s="5"/>
      <c r="Y5246" s="5"/>
      <c r="AJ5246"/>
      <c r="AV5246"/>
      <c r="BB5246" s="5"/>
    </row>
    <row r="5247" spans="1:54" x14ac:dyDescent="0.2">
      <c r="A5247" s="5"/>
      <c r="Y5247" s="5"/>
      <c r="AJ5247"/>
      <c r="AV5247"/>
      <c r="BB5247" s="5"/>
    </row>
    <row r="5248" spans="1:54" x14ac:dyDescent="0.2">
      <c r="A5248" s="5"/>
      <c r="Y5248" s="5"/>
      <c r="AJ5248"/>
      <c r="AV5248"/>
      <c r="BB5248" s="5"/>
    </row>
    <row r="5249" spans="1:54" x14ac:dyDescent="0.2">
      <c r="A5249" s="5"/>
      <c r="Y5249" s="5"/>
      <c r="AJ5249"/>
      <c r="AV5249"/>
      <c r="BB5249" s="5"/>
    </row>
    <row r="5250" spans="1:54" x14ac:dyDescent="0.2">
      <c r="A5250" s="5"/>
      <c r="Y5250" s="5"/>
      <c r="AJ5250"/>
      <c r="AV5250"/>
      <c r="BB5250" s="5"/>
    </row>
    <row r="5251" spans="1:54" x14ac:dyDescent="0.2">
      <c r="A5251" s="5"/>
      <c r="Y5251" s="5"/>
      <c r="AJ5251"/>
      <c r="AV5251"/>
      <c r="BB5251" s="5"/>
    </row>
    <row r="5252" spans="1:54" x14ac:dyDescent="0.2">
      <c r="A5252" s="5"/>
      <c r="Y5252" s="5"/>
      <c r="AJ5252"/>
      <c r="AV5252"/>
      <c r="BB5252" s="5"/>
    </row>
    <row r="5253" spans="1:54" x14ac:dyDescent="0.2">
      <c r="A5253" s="5"/>
      <c r="Y5253" s="5"/>
      <c r="AJ5253"/>
      <c r="AV5253"/>
      <c r="BB5253" s="5"/>
    </row>
    <row r="5254" spans="1:54" x14ac:dyDescent="0.2">
      <c r="A5254" s="5"/>
      <c r="Y5254" s="5"/>
      <c r="AJ5254"/>
      <c r="AV5254"/>
      <c r="BB5254" s="5"/>
    </row>
    <row r="5255" spans="1:54" x14ac:dyDescent="0.2">
      <c r="A5255" s="5"/>
      <c r="Y5255" s="5"/>
      <c r="AJ5255"/>
      <c r="AV5255"/>
      <c r="BB5255" s="5"/>
    </row>
    <row r="5256" spans="1:54" x14ac:dyDescent="0.2">
      <c r="A5256" s="5"/>
      <c r="Y5256" s="5"/>
      <c r="AJ5256"/>
      <c r="AV5256"/>
      <c r="BB5256" s="5"/>
    </row>
    <row r="5257" spans="1:54" x14ac:dyDescent="0.2">
      <c r="A5257" s="5"/>
      <c r="Y5257" s="5"/>
      <c r="AJ5257"/>
      <c r="AV5257"/>
      <c r="BB5257" s="5"/>
    </row>
    <row r="5258" spans="1:54" x14ac:dyDescent="0.2">
      <c r="A5258" s="5"/>
      <c r="Y5258" s="5"/>
      <c r="AJ5258"/>
      <c r="AV5258"/>
      <c r="BB5258" s="5"/>
    </row>
    <row r="5259" spans="1:54" x14ac:dyDescent="0.2">
      <c r="A5259" s="5"/>
      <c r="Y5259" s="5"/>
      <c r="AJ5259"/>
      <c r="AV5259"/>
      <c r="BB5259" s="5"/>
    </row>
    <row r="5260" spans="1:54" x14ac:dyDescent="0.2">
      <c r="A5260" s="5"/>
      <c r="Y5260" s="5"/>
      <c r="AJ5260"/>
      <c r="AV5260"/>
      <c r="BB5260" s="5"/>
    </row>
    <row r="5261" spans="1:54" x14ac:dyDescent="0.2">
      <c r="A5261" s="5"/>
      <c r="Y5261" s="5"/>
      <c r="AJ5261"/>
      <c r="AV5261"/>
      <c r="BB5261" s="5"/>
    </row>
    <row r="5262" spans="1:54" x14ac:dyDescent="0.2">
      <c r="A5262" s="5"/>
      <c r="Y5262" s="5"/>
      <c r="AJ5262"/>
      <c r="AV5262"/>
      <c r="BB5262" s="5"/>
    </row>
    <row r="5263" spans="1:54" x14ac:dyDescent="0.2">
      <c r="A5263" s="5"/>
      <c r="Y5263" s="5"/>
      <c r="AJ5263"/>
      <c r="AV5263"/>
      <c r="BB5263" s="5"/>
    </row>
    <row r="5264" spans="1:54" x14ac:dyDescent="0.2">
      <c r="A5264" s="5"/>
      <c r="Y5264" s="5"/>
      <c r="AJ5264"/>
      <c r="AV5264"/>
      <c r="BB5264" s="5"/>
    </row>
    <row r="5265" spans="1:54" x14ac:dyDescent="0.2">
      <c r="A5265" s="5"/>
      <c r="Y5265" s="5"/>
      <c r="AJ5265"/>
      <c r="AV5265"/>
      <c r="BB5265" s="5"/>
    </row>
    <row r="5266" spans="1:54" x14ac:dyDescent="0.2">
      <c r="A5266" s="5"/>
      <c r="Y5266" s="5"/>
      <c r="AJ5266"/>
      <c r="AV5266"/>
      <c r="BB5266" s="5"/>
    </row>
    <row r="5267" spans="1:54" x14ac:dyDescent="0.2">
      <c r="A5267" s="5"/>
      <c r="Y5267" s="5"/>
      <c r="AJ5267"/>
      <c r="AV5267"/>
      <c r="BB5267" s="5"/>
    </row>
    <row r="5268" spans="1:54" x14ac:dyDescent="0.2">
      <c r="A5268" s="5"/>
      <c r="Y5268" s="5"/>
      <c r="AJ5268"/>
      <c r="AV5268"/>
      <c r="BB5268" s="5"/>
    </row>
    <row r="5269" spans="1:54" x14ac:dyDescent="0.2">
      <c r="A5269" s="5"/>
      <c r="Y5269" s="5"/>
      <c r="AJ5269"/>
      <c r="AV5269"/>
      <c r="BB5269" s="5"/>
    </row>
    <row r="5270" spans="1:54" x14ac:dyDescent="0.2">
      <c r="A5270" s="5"/>
      <c r="Y5270" s="5"/>
      <c r="AJ5270"/>
      <c r="AV5270"/>
      <c r="BB5270" s="5"/>
    </row>
    <row r="5271" spans="1:54" x14ac:dyDescent="0.2">
      <c r="A5271" s="5"/>
      <c r="Y5271" s="5"/>
      <c r="AJ5271"/>
      <c r="AV5271"/>
      <c r="BB5271" s="5"/>
    </row>
    <row r="5272" spans="1:54" x14ac:dyDescent="0.2">
      <c r="A5272" s="5"/>
      <c r="Y5272" s="5"/>
      <c r="AJ5272"/>
      <c r="AV5272"/>
      <c r="BB5272" s="5"/>
    </row>
    <row r="5273" spans="1:54" x14ac:dyDescent="0.2">
      <c r="A5273" s="5"/>
      <c r="Y5273" s="5"/>
      <c r="AJ5273"/>
      <c r="AV5273"/>
      <c r="BB5273" s="5"/>
    </row>
    <row r="5274" spans="1:54" x14ac:dyDescent="0.2">
      <c r="A5274" s="5"/>
      <c r="Y5274" s="5"/>
      <c r="AJ5274"/>
      <c r="AV5274"/>
      <c r="BB5274" s="5"/>
    </row>
    <row r="5275" spans="1:54" x14ac:dyDescent="0.2">
      <c r="A5275" s="5"/>
      <c r="Y5275" s="5"/>
      <c r="AJ5275"/>
      <c r="AV5275"/>
      <c r="BB5275" s="5"/>
    </row>
    <row r="5276" spans="1:54" x14ac:dyDescent="0.2">
      <c r="A5276" s="5"/>
      <c r="Y5276" s="5"/>
      <c r="AJ5276"/>
      <c r="AV5276"/>
      <c r="BB5276" s="5"/>
    </row>
    <row r="5277" spans="1:54" x14ac:dyDescent="0.2">
      <c r="A5277" s="5"/>
      <c r="Y5277" s="5"/>
      <c r="AJ5277"/>
      <c r="AV5277"/>
      <c r="BB5277" s="5"/>
    </row>
    <row r="5278" spans="1:54" x14ac:dyDescent="0.2">
      <c r="A5278" s="5"/>
      <c r="Y5278" s="5"/>
      <c r="AJ5278"/>
      <c r="AV5278"/>
      <c r="BB5278" s="5"/>
    </row>
    <row r="5279" spans="1:54" x14ac:dyDescent="0.2">
      <c r="A5279" s="5"/>
      <c r="Y5279" s="5"/>
      <c r="AJ5279"/>
      <c r="AV5279"/>
      <c r="BB5279" s="5"/>
    </row>
    <row r="5280" spans="1:54" x14ac:dyDescent="0.2">
      <c r="A5280" s="5"/>
      <c r="Y5280" s="5"/>
      <c r="AJ5280"/>
      <c r="AV5280"/>
      <c r="BB5280" s="5"/>
    </row>
    <row r="5281" spans="1:54" x14ac:dyDescent="0.2">
      <c r="A5281" s="5"/>
      <c r="Y5281" s="5"/>
      <c r="AJ5281"/>
      <c r="AV5281"/>
      <c r="BB5281" s="5"/>
    </row>
    <row r="5282" spans="1:54" x14ac:dyDescent="0.2">
      <c r="A5282" s="5"/>
      <c r="Y5282" s="5"/>
      <c r="AJ5282"/>
      <c r="AV5282"/>
      <c r="BB5282" s="5"/>
    </row>
    <row r="5283" spans="1:54" x14ac:dyDescent="0.2">
      <c r="A5283" s="5"/>
      <c r="Y5283" s="5"/>
      <c r="AJ5283"/>
      <c r="AV5283"/>
      <c r="BB5283" s="5"/>
    </row>
    <row r="5284" spans="1:54" x14ac:dyDescent="0.2">
      <c r="A5284" s="5"/>
      <c r="Y5284" s="5"/>
      <c r="AJ5284"/>
      <c r="AV5284"/>
      <c r="BB5284" s="5"/>
    </row>
    <row r="5285" spans="1:54" x14ac:dyDescent="0.2">
      <c r="A5285" s="5"/>
      <c r="Y5285" s="5"/>
      <c r="AJ5285"/>
      <c r="AV5285"/>
      <c r="BB5285" s="5"/>
    </row>
    <row r="5286" spans="1:54" x14ac:dyDescent="0.2">
      <c r="A5286" s="5"/>
      <c r="Y5286" s="5"/>
      <c r="AJ5286"/>
      <c r="AV5286"/>
      <c r="BB5286" s="5"/>
    </row>
    <row r="5287" spans="1:54" x14ac:dyDescent="0.2">
      <c r="A5287" s="5"/>
      <c r="Y5287" s="5"/>
      <c r="AJ5287"/>
      <c r="AV5287"/>
      <c r="BB5287" s="5"/>
    </row>
    <row r="5288" spans="1:54" x14ac:dyDescent="0.2">
      <c r="A5288" s="5"/>
      <c r="Y5288" s="5"/>
      <c r="AJ5288"/>
      <c r="AV5288"/>
      <c r="BB5288" s="5"/>
    </row>
    <row r="5289" spans="1:54" x14ac:dyDescent="0.2">
      <c r="A5289" s="5"/>
      <c r="Y5289" s="5"/>
      <c r="AJ5289"/>
      <c r="AV5289"/>
      <c r="BB5289" s="5"/>
    </row>
    <row r="5290" spans="1:54" x14ac:dyDescent="0.2">
      <c r="A5290" s="5"/>
      <c r="Y5290" s="5"/>
      <c r="AJ5290"/>
      <c r="AV5290"/>
      <c r="BB5290" s="5"/>
    </row>
    <row r="5291" spans="1:54" x14ac:dyDescent="0.2">
      <c r="A5291" s="5"/>
      <c r="Y5291" s="5"/>
      <c r="AJ5291"/>
      <c r="AV5291"/>
      <c r="BB5291" s="5"/>
    </row>
    <row r="5292" spans="1:54" x14ac:dyDescent="0.2">
      <c r="A5292" s="5"/>
      <c r="Y5292" s="5"/>
      <c r="AJ5292"/>
      <c r="AV5292"/>
      <c r="BB5292" s="5"/>
    </row>
    <row r="5293" spans="1:54" x14ac:dyDescent="0.2">
      <c r="A5293" s="5"/>
      <c r="Y5293" s="5"/>
      <c r="AJ5293"/>
      <c r="AV5293"/>
      <c r="BB5293" s="5"/>
    </row>
    <row r="5294" spans="1:54" x14ac:dyDescent="0.2">
      <c r="A5294" s="5"/>
      <c r="Y5294" s="5"/>
      <c r="AJ5294"/>
      <c r="AV5294"/>
      <c r="BB5294" s="5"/>
    </row>
    <row r="5295" spans="1:54" x14ac:dyDescent="0.2">
      <c r="A5295" s="5"/>
      <c r="Y5295" s="5"/>
      <c r="AJ5295"/>
      <c r="AV5295"/>
      <c r="BB5295" s="5"/>
    </row>
    <row r="5296" spans="1:54" x14ac:dyDescent="0.2">
      <c r="A5296" s="5"/>
      <c r="Y5296" s="5"/>
      <c r="AJ5296"/>
      <c r="AV5296"/>
      <c r="BB5296" s="5"/>
    </row>
    <row r="5297" spans="1:54" x14ac:dyDescent="0.2">
      <c r="A5297" s="5"/>
      <c r="Y5297" s="5"/>
      <c r="AJ5297"/>
      <c r="AV5297"/>
      <c r="BB5297" s="5"/>
    </row>
    <row r="5298" spans="1:54" x14ac:dyDescent="0.2">
      <c r="A5298" s="5"/>
      <c r="Y5298" s="5"/>
      <c r="AJ5298"/>
      <c r="AV5298"/>
      <c r="BB5298" s="5"/>
    </row>
    <row r="5299" spans="1:54" x14ac:dyDescent="0.2">
      <c r="A5299" s="5"/>
      <c r="Y5299" s="5"/>
      <c r="AJ5299"/>
      <c r="AV5299"/>
      <c r="BB5299" s="5"/>
    </row>
    <row r="5300" spans="1:54" x14ac:dyDescent="0.2">
      <c r="A5300" s="5"/>
      <c r="Y5300" s="5"/>
      <c r="AJ5300"/>
      <c r="AV5300"/>
      <c r="BB5300" s="5"/>
    </row>
    <row r="5301" spans="1:54" x14ac:dyDescent="0.2">
      <c r="A5301" s="5"/>
      <c r="Y5301" s="5"/>
      <c r="AJ5301"/>
      <c r="AV5301"/>
      <c r="BB5301" s="5"/>
    </row>
    <row r="5302" spans="1:54" x14ac:dyDescent="0.2">
      <c r="A5302" s="5"/>
      <c r="Y5302" s="5"/>
      <c r="AJ5302"/>
      <c r="AV5302"/>
      <c r="BB5302" s="5"/>
    </row>
    <row r="5303" spans="1:54" x14ac:dyDescent="0.2">
      <c r="A5303" s="5"/>
      <c r="Y5303" s="5"/>
      <c r="AJ5303"/>
      <c r="AV5303"/>
      <c r="BB5303" s="5"/>
    </row>
    <row r="5304" spans="1:54" x14ac:dyDescent="0.2">
      <c r="A5304" s="5"/>
      <c r="Y5304" s="5"/>
      <c r="AJ5304"/>
      <c r="AV5304"/>
      <c r="BB5304" s="5"/>
    </row>
    <row r="5305" spans="1:54" x14ac:dyDescent="0.2">
      <c r="A5305" s="5"/>
      <c r="Y5305" s="5"/>
      <c r="AJ5305"/>
      <c r="AV5305"/>
      <c r="BB5305" s="5"/>
    </row>
    <row r="5306" spans="1:54" x14ac:dyDescent="0.2">
      <c r="A5306" s="5"/>
      <c r="Y5306" s="5"/>
      <c r="AJ5306"/>
      <c r="AV5306"/>
      <c r="BB5306" s="5"/>
    </row>
    <row r="5307" spans="1:54" x14ac:dyDescent="0.2">
      <c r="A5307" s="5"/>
      <c r="Y5307" s="5"/>
      <c r="AJ5307"/>
      <c r="AV5307"/>
      <c r="BB5307" s="5"/>
    </row>
    <row r="5308" spans="1:54" x14ac:dyDescent="0.2">
      <c r="A5308" s="5"/>
      <c r="Y5308" s="5"/>
      <c r="AJ5308"/>
      <c r="AV5308"/>
      <c r="BB5308" s="5"/>
    </row>
    <row r="5309" spans="1:54" x14ac:dyDescent="0.2">
      <c r="A5309" s="5"/>
      <c r="Y5309" s="5"/>
      <c r="AJ5309"/>
      <c r="AV5309"/>
      <c r="BB5309" s="5"/>
    </row>
    <row r="5310" spans="1:54" x14ac:dyDescent="0.2">
      <c r="A5310" s="5"/>
      <c r="Y5310" s="5"/>
      <c r="AJ5310"/>
      <c r="AV5310"/>
      <c r="BB5310" s="5"/>
    </row>
    <row r="5311" spans="1:54" x14ac:dyDescent="0.2">
      <c r="A5311" s="5"/>
      <c r="Y5311" s="5"/>
      <c r="AJ5311"/>
      <c r="AV5311"/>
      <c r="BB5311" s="5"/>
    </row>
    <row r="5312" spans="1:54" x14ac:dyDescent="0.2">
      <c r="A5312" s="5"/>
      <c r="Y5312" s="5"/>
      <c r="AJ5312"/>
      <c r="AV5312"/>
      <c r="BB5312" s="5"/>
    </row>
    <row r="5313" spans="1:54" x14ac:dyDescent="0.2">
      <c r="A5313" s="5"/>
      <c r="Y5313" s="5"/>
      <c r="AJ5313"/>
      <c r="AV5313"/>
      <c r="BB5313" s="5"/>
    </row>
    <row r="5314" spans="1:54" x14ac:dyDescent="0.2">
      <c r="A5314" s="5"/>
      <c r="Y5314" s="5"/>
      <c r="AJ5314"/>
      <c r="AV5314"/>
      <c r="BB5314" s="5"/>
    </row>
    <row r="5315" spans="1:54" x14ac:dyDescent="0.2">
      <c r="A5315" s="5"/>
      <c r="Y5315" s="5"/>
      <c r="AJ5315"/>
      <c r="AV5315"/>
      <c r="BB5315" s="5"/>
    </row>
    <row r="5316" spans="1:54" x14ac:dyDescent="0.2">
      <c r="A5316" s="5"/>
      <c r="Y5316" s="5"/>
      <c r="AJ5316"/>
      <c r="AV5316"/>
      <c r="BB5316" s="5"/>
    </row>
    <row r="5317" spans="1:54" x14ac:dyDescent="0.2">
      <c r="A5317" s="5"/>
      <c r="Y5317" s="5"/>
      <c r="AJ5317"/>
      <c r="AV5317"/>
      <c r="BB5317" s="5"/>
    </row>
    <row r="5318" spans="1:54" x14ac:dyDescent="0.2">
      <c r="A5318" s="5"/>
      <c r="Y5318" s="5"/>
      <c r="AJ5318"/>
      <c r="AV5318"/>
      <c r="BB5318" s="5"/>
    </row>
    <row r="5319" spans="1:54" x14ac:dyDescent="0.2">
      <c r="A5319" s="5"/>
      <c r="Y5319" s="5"/>
      <c r="AJ5319"/>
      <c r="AV5319"/>
      <c r="BB5319" s="5"/>
    </row>
    <row r="5320" spans="1:54" x14ac:dyDescent="0.2">
      <c r="A5320" s="5"/>
      <c r="Y5320" s="5"/>
      <c r="AJ5320"/>
      <c r="AV5320"/>
      <c r="BB5320" s="5"/>
    </row>
    <row r="5321" spans="1:54" x14ac:dyDescent="0.2">
      <c r="A5321" s="5"/>
      <c r="Y5321" s="5"/>
      <c r="AJ5321"/>
      <c r="AV5321"/>
      <c r="BB5321" s="5"/>
    </row>
    <row r="5322" spans="1:54" x14ac:dyDescent="0.2">
      <c r="A5322" s="5"/>
      <c r="Y5322" s="5"/>
      <c r="AJ5322"/>
      <c r="AV5322"/>
      <c r="BB5322" s="5"/>
    </row>
    <row r="5323" spans="1:54" x14ac:dyDescent="0.2">
      <c r="A5323" s="5"/>
      <c r="Y5323" s="5"/>
      <c r="AJ5323"/>
      <c r="AV5323"/>
      <c r="BB5323" s="5"/>
    </row>
    <row r="5324" spans="1:54" x14ac:dyDescent="0.2">
      <c r="A5324" s="5"/>
      <c r="Y5324" s="5"/>
      <c r="AJ5324"/>
      <c r="AV5324"/>
      <c r="BB5324" s="5"/>
    </row>
    <row r="5325" spans="1:54" x14ac:dyDescent="0.2">
      <c r="A5325" s="5"/>
      <c r="Y5325" s="5"/>
      <c r="AJ5325"/>
      <c r="AV5325"/>
      <c r="BB5325" s="5"/>
    </row>
    <row r="5326" spans="1:54" x14ac:dyDescent="0.2">
      <c r="A5326" s="5"/>
      <c r="Y5326" s="5"/>
      <c r="AJ5326"/>
      <c r="AV5326"/>
      <c r="BB5326" s="5"/>
    </row>
    <row r="5327" spans="1:54" x14ac:dyDescent="0.2">
      <c r="A5327" s="5"/>
      <c r="Y5327" s="5"/>
      <c r="AJ5327"/>
      <c r="AV5327"/>
      <c r="BB5327" s="5"/>
    </row>
    <row r="5328" spans="1:54" x14ac:dyDescent="0.2">
      <c r="A5328" s="5"/>
      <c r="Y5328" s="5"/>
      <c r="AJ5328"/>
      <c r="AV5328"/>
      <c r="BB5328" s="5"/>
    </row>
    <row r="5329" spans="1:54" x14ac:dyDescent="0.2">
      <c r="A5329" s="5"/>
      <c r="Y5329" s="5"/>
      <c r="AJ5329"/>
      <c r="AV5329"/>
      <c r="BB5329" s="5"/>
    </row>
    <row r="5330" spans="1:54" x14ac:dyDescent="0.2">
      <c r="A5330" s="5"/>
      <c r="Y5330" s="5"/>
      <c r="AJ5330"/>
      <c r="AV5330"/>
      <c r="BB5330" s="5"/>
    </row>
    <row r="5331" spans="1:54" x14ac:dyDescent="0.2">
      <c r="A5331" s="5"/>
      <c r="Y5331" s="5"/>
      <c r="AJ5331"/>
      <c r="AV5331"/>
      <c r="BB5331" s="5"/>
    </row>
    <row r="5332" spans="1:54" x14ac:dyDescent="0.2">
      <c r="A5332" s="5"/>
      <c r="Y5332" s="5"/>
      <c r="AJ5332"/>
      <c r="AV5332"/>
      <c r="BB5332" s="5"/>
    </row>
    <row r="5333" spans="1:54" x14ac:dyDescent="0.2">
      <c r="A5333" s="5"/>
      <c r="Y5333" s="5"/>
      <c r="AJ5333"/>
      <c r="AV5333"/>
      <c r="BB5333" s="5"/>
    </row>
    <row r="5334" spans="1:54" x14ac:dyDescent="0.2">
      <c r="A5334" s="5"/>
      <c r="Y5334" s="5"/>
      <c r="AJ5334"/>
      <c r="AV5334"/>
      <c r="BB5334" s="5"/>
    </row>
    <row r="5335" spans="1:54" x14ac:dyDescent="0.2">
      <c r="A5335" s="5"/>
      <c r="Y5335" s="5"/>
      <c r="AJ5335"/>
      <c r="AV5335"/>
      <c r="BB5335" s="5"/>
    </row>
    <row r="5336" spans="1:54" x14ac:dyDescent="0.2">
      <c r="A5336" s="5"/>
      <c r="Y5336" s="5"/>
      <c r="AJ5336"/>
      <c r="AV5336"/>
      <c r="BB5336" s="5"/>
    </row>
    <row r="5337" spans="1:54" x14ac:dyDescent="0.2">
      <c r="A5337" s="5"/>
      <c r="Y5337" s="5"/>
      <c r="AJ5337"/>
      <c r="AV5337"/>
      <c r="BB5337" s="5"/>
    </row>
    <row r="5338" spans="1:54" x14ac:dyDescent="0.2">
      <c r="A5338" s="5"/>
      <c r="Y5338" s="5"/>
      <c r="AJ5338"/>
      <c r="AV5338"/>
      <c r="BB5338" s="5"/>
    </row>
    <row r="5339" spans="1:54" x14ac:dyDescent="0.2">
      <c r="A5339" s="5"/>
      <c r="Y5339" s="5"/>
      <c r="AJ5339"/>
      <c r="AV5339"/>
      <c r="BB5339" s="5"/>
    </row>
    <row r="5340" spans="1:54" x14ac:dyDescent="0.2">
      <c r="A5340" s="5"/>
      <c r="Y5340" s="5"/>
      <c r="AJ5340"/>
      <c r="AV5340"/>
      <c r="BB5340" s="5"/>
    </row>
    <row r="5341" spans="1:54" x14ac:dyDescent="0.2">
      <c r="A5341" s="5"/>
      <c r="Y5341" s="5"/>
      <c r="AJ5341"/>
      <c r="AV5341"/>
      <c r="BB5341" s="5"/>
    </row>
    <row r="5342" spans="1:54" x14ac:dyDescent="0.2">
      <c r="A5342" s="5"/>
      <c r="Y5342" s="5"/>
      <c r="AJ5342"/>
      <c r="AV5342"/>
      <c r="BB5342" s="5"/>
    </row>
    <row r="5343" spans="1:54" x14ac:dyDescent="0.2">
      <c r="A5343" s="5"/>
      <c r="Y5343" s="5"/>
      <c r="AJ5343"/>
      <c r="AV5343"/>
      <c r="BB5343" s="5"/>
    </row>
    <row r="5344" spans="1:54" x14ac:dyDescent="0.2">
      <c r="A5344" s="5"/>
      <c r="Y5344" s="5"/>
      <c r="AJ5344"/>
      <c r="AV5344"/>
      <c r="BB5344" s="5"/>
    </row>
    <row r="5345" spans="1:54" x14ac:dyDescent="0.2">
      <c r="A5345" s="5"/>
      <c r="Y5345" s="5"/>
      <c r="AJ5345"/>
      <c r="AV5345"/>
      <c r="BB5345" s="5"/>
    </row>
    <row r="5346" spans="1:54" x14ac:dyDescent="0.2">
      <c r="A5346" s="5"/>
      <c r="Y5346" s="5"/>
      <c r="AJ5346"/>
      <c r="AV5346"/>
      <c r="BB5346" s="5"/>
    </row>
    <row r="5347" spans="1:54" x14ac:dyDescent="0.2">
      <c r="A5347" s="5"/>
      <c r="Y5347" s="5"/>
      <c r="AJ5347"/>
      <c r="AV5347"/>
      <c r="BB5347" s="5"/>
    </row>
    <row r="5348" spans="1:54" x14ac:dyDescent="0.2">
      <c r="A5348" s="5"/>
      <c r="Y5348" s="5"/>
      <c r="AJ5348"/>
      <c r="AV5348"/>
      <c r="BB5348" s="5"/>
    </row>
    <row r="5349" spans="1:54" x14ac:dyDescent="0.2">
      <c r="A5349" s="5"/>
      <c r="Y5349" s="5"/>
      <c r="AJ5349"/>
      <c r="AV5349"/>
      <c r="BB5349" s="5"/>
    </row>
    <row r="5350" spans="1:54" x14ac:dyDescent="0.2">
      <c r="A5350" s="5"/>
      <c r="Y5350" s="5"/>
      <c r="AJ5350"/>
      <c r="AV5350"/>
      <c r="BB5350" s="5"/>
    </row>
    <row r="5351" spans="1:54" x14ac:dyDescent="0.2">
      <c r="A5351" s="5"/>
      <c r="Y5351" s="5"/>
      <c r="AJ5351"/>
      <c r="AV5351"/>
      <c r="BB5351" s="5"/>
    </row>
    <row r="5352" spans="1:54" x14ac:dyDescent="0.2">
      <c r="A5352" s="5"/>
      <c r="Y5352" s="5"/>
      <c r="AJ5352"/>
      <c r="AV5352"/>
      <c r="BB5352" s="5"/>
    </row>
    <row r="5353" spans="1:54" x14ac:dyDescent="0.2">
      <c r="A5353" s="5"/>
      <c r="Y5353" s="5"/>
      <c r="AJ5353"/>
      <c r="AV5353"/>
      <c r="BB5353" s="5"/>
    </row>
    <row r="5354" spans="1:54" x14ac:dyDescent="0.2">
      <c r="A5354" s="5"/>
      <c r="Y5354" s="5"/>
      <c r="AJ5354"/>
      <c r="AV5354"/>
      <c r="BB5354" s="5"/>
    </row>
    <row r="5355" spans="1:54" x14ac:dyDescent="0.2">
      <c r="A5355" s="5"/>
      <c r="Y5355" s="5"/>
      <c r="AJ5355"/>
      <c r="AV5355"/>
      <c r="BB5355" s="5"/>
    </row>
    <row r="5356" spans="1:54" x14ac:dyDescent="0.2">
      <c r="A5356" s="5"/>
      <c r="Y5356" s="5"/>
      <c r="AJ5356"/>
      <c r="AV5356"/>
      <c r="BB5356" s="5"/>
    </row>
    <row r="5357" spans="1:54" x14ac:dyDescent="0.2">
      <c r="A5357" s="5"/>
      <c r="Y5357" s="5"/>
      <c r="AJ5357"/>
      <c r="AV5357"/>
      <c r="BB5357" s="5"/>
    </row>
    <row r="5358" spans="1:54" x14ac:dyDescent="0.2">
      <c r="A5358" s="5"/>
      <c r="Y5358" s="5"/>
      <c r="AJ5358"/>
      <c r="AV5358"/>
      <c r="BB5358" s="5"/>
    </row>
    <row r="5359" spans="1:54" x14ac:dyDescent="0.2">
      <c r="A5359" s="5"/>
      <c r="Y5359" s="5"/>
      <c r="AJ5359"/>
      <c r="AV5359"/>
      <c r="BB5359" s="5"/>
    </row>
    <row r="5360" spans="1:54" x14ac:dyDescent="0.2">
      <c r="A5360" s="5"/>
      <c r="Y5360" s="5"/>
      <c r="AJ5360"/>
      <c r="AV5360"/>
      <c r="BB5360" s="5"/>
    </row>
    <row r="5361" spans="1:54" x14ac:dyDescent="0.2">
      <c r="A5361" s="5"/>
      <c r="Y5361" s="5"/>
      <c r="AJ5361"/>
      <c r="AV5361"/>
      <c r="BB5361" s="5"/>
    </row>
    <row r="5362" spans="1:54" x14ac:dyDescent="0.2">
      <c r="A5362" s="5"/>
      <c r="Y5362" s="5"/>
      <c r="AJ5362"/>
      <c r="AV5362"/>
      <c r="BB5362" s="5"/>
    </row>
    <row r="5363" spans="1:54" x14ac:dyDescent="0.2">
      <c r="A5363" s="5"/>
      <c r="Y5363" s="5"/>
      <c r="AJ5363"/>
      <c r="AV5363"/>
      <c r="BB5363" s="5"/>
    </row>
    <row r="5364" spans="1:54" x14ac:dyDescent="0.2">
      <c r="A5364" s="5"/>
      <c r="Y5364" s="5"/>
      <c r="AJ5364"/>
      <c r="AV5364"/>
      <c r="BB5364" s="5"/>
    </row>
    <row r="5365" spans="1:54" x14ac:dyDescent="0.2">
      <c r="A5365" s="5"/>
      <c r="Y5365" s="5"/>
      <c r="AJ5365"/>
      <c r="AV5365"/>
      <c r="BB5365" s="5"/>
    </row>
    <row r="5366" spans="1:54" x14ac:dyDescent="0.2">
      <c r="A5366" s="5"/>
      <c r="Y5366" s="5"/>
      <c r="AJ5366"/>
      <c r="AV5366"/>
      <c r="BB5366" s="5"/>
    </row>
    <row r="5367" spans="1:54" x14ac:dyDescent="0.2">
      <c r="A5367" s="5"/>
      <c r="Y5367" s="5"/>
      <c r="AJ5367"/>
      <c r="AV5367"/>
      <c r="BB5367" s="5"/>
    </row>
    <row r="5368" spans="1:54" x14ac:dyDescent="0.2">
      <c r="A5368" s="5"/>
      <c r="Y5368" s="5"/>
      <c r="AJ5368"/>
      <c r="AV5368"/>
      <c r="BB5368" s="5"/>
    </row>
    <row r="5369" spans="1:54" x14ac:dyDescent="0.2">
      <c r="A5369" s="5"/>
      <c r="Y5369" s="5"/>
      <c r="AJ5369"/>
      <c r="AV5369"/>
      <c r="BB5369" s="5"/>
    </row>
    <row r="5370" spans="1:54" x14ac:dyDescent="0.2">
      <c r="A5370" s="5"/>
      <c r="Y5370" s="5"/>
      <c r="AJ5370"/>
      <c r="AV5370"/>
      <c r="BB5370" s="5"/>
    </row>
    <row r="5371" spans="1:54" x14ac:dyDescent="0.2">
      <c r="A5371" s="5"/>
      <c r="Y5371" s="5"/>
      <c r="AJ5371"/>
      <c r="AV5371"/>
      <c r="BB5371" s="5"/>
    </row>
    <row r="5372" spans="1:54" x14ac:dyDescent="0.2">
      <c r="A5372" s="5"/>
      <c r="Y5372" s="5"/>
      <c r="AJ5372"/>
      <c r="AV5372"/>
      <c r="BB5372" s="5"/>
    </row>
    <row r="5373" spans="1:54" x14ac:dyDescent="0.2">
      <c r="A5373" s="5"/>
      <c r="Y5373" s="5"/>
      <c r="AJ5373"/>
      <c r="AV5373"/>
      <c r="BB5373" s="5"/>
    </row>
    <row r="5374" spans="1:54" x14ac:dyDescent="0.2">
      <c r="A5374" s="5"/>
      <c r="Y5374" s="5"/>
      <c r="AJ5374"/>
      <c r="AV5374"/>
      <c r="BB5374" s="5"/>
    </row>
    <row r="5375" spans="1:54" x14ac:dyDescent="0.2">
      <c r="A5375" s="5"/>
      <c r="Y5375" s="5"/>
      <c r="AJ5375"/>
      <c r="AV5375"/>
      <c r="BB5375" s="5"/>
    </row>
    <row r="5376" spans="1:54" x14ac:dyDescent="0.2">
      <c r="A5376" s="5"/>
      <c r="Y5376" s="5"/>
      <c r="AJ5376"/>
      <c r="AV5376"/>
      <c r="BB5376" s="5"/>
    </row>
    <row r="5377" spans="1:54" x14ac:dyDescent="0.2">
      <c r="A5377" s="5"/>
      <c r="Y5377" s="5"/>
      <c r="AJ5377"/>
      <c r="AV5377"/>
      <c r="BB5377" s="5"/>
    </row>
    <row r="5378" spans="1:54" x14ac:dyDescent="0.2">
      <c r="A5378" s="5"/>
      <c r="Y5378" s="5"/>
      <c r="AJ5378"/>
      <c r="AV5378"/>
      <c r="BB5378" s="5"/>
    </row>
    <row r="5379" spans="1:54" x14ac:dyDescent="0.2">
      <c r="A5379" s="5"/>
      <c r="Y5379" s="5"/>
      <c r="AJ5379"/>
      <c r="AV5379"/>
      <c r="BB5379" s="5"/>
    </row>
    <row r="5380" spans="1:54" x14ac:dyDescent="0.2">
      <c r="A5380" s="5"/>
      <c r="Y5380" s="5"/>
      <c r="AJ5380"/>
      <c r="AV5380"/>
      <c r="BB5380" s="5"/>
    </row>
    <row r="5381" spans="1:54" x14ac:dyDescent="0.2">
      <c r="A5381" s="5"/>
      <c r="Y5381" s="5"/>
      <c r="AJ5381"/>
      <c r="AV5381"/>
      <c r="BB5381" s="5"/>
    </row>
    <row r="5382" spans="1:54" x14ac:dyDescent="0.2">
      <c r="A5382" s="5"/>
      <c r="Y5382" s="5"/>
      <c r="AJ5382"/>
      <c r="AV5382"/>
      <c r="BB5382" s="5"/>
    </row>
    <row r="5383" spans="1:54" x14ac:dyDescent="0.2">
      <c r="A5383" s="5"/>
      <c r="Y5383" s="5"/>
      <c r="AJ5383"/>
      <c r="AV5383"/>
      <c r="BB5383" s="5"/>
    </row>
    <row r="5384" spans="1:54" x14ac:dyDescent="0.2">
      <c r="A5384" s="5"/>
      <c r="Y5384" s="5"/>
      <c r="AJ5384"/>
      <c r="AV5384"/>
      <c r="BB5384" s="5"/>
    </row>
    <row r="5385" spans="1:54" x14ac:dyDescent="0.2">
      <c r="A5385" s="5"/>
      <c r="Y5385" s="5"/>
      <c r="AJ5385"/>
      <c r="AV5385"/>
      <c r="BB5385" s="5"/>
    </row>
    <row r="5386" spans="1:54" x14ac:dyDescent="0.2">
      <c r="A5386" s="5"/>
      <c r="Y5386" s="5"/>
      <c r="AJ5386"/>
      <c r="AV5386"/>
      <c r="BB5386" s="5"/>
    </row>
    <row r="5387" spans="1:54" x14ac:dyDescent="0.2">
      <c r="A5387" s="5"/>
      <c r="Y5387" s="5"/>
      <c r="AJ5387"/>
      <c r="AV5387"/>
      <c r="BB5387" s="5"/>
    </row>
    <row r="5388" spans="1:54" x14ac:dyDescent="0.2">
      <c r="A5388" s="5"/>
      <c r="Y5388" s="5"/>
      <c r="AJ5388"/>
      <c r="AV5388"/>
      <c r="BB5388" s="5"/>
    </row>
    <row r="5389" spans="1:54" x14ac:dyDescent="0.2">
      <c r="A5389" s="5"/>
      <c r="Y5389" s="5"/>
      <c r="AJ5389"/>
      <c r="AV5389"/>
      <c r="BB5389" s="5"/>
    </row>
    <row r="5390" spans="1:54" x14ac:dyDescent="0.2">
      <c r="A5390" s="5"/>
      <c r="Y5390" s="5"/>
      <c r="AJ5390"/>
      <c r="AV5390"/>
      <c r="BB5390" s="5"/>
    </row>
    <row r="5391" spans="1:54" x14ac:dyDescent="0.2">
      <c r="A5391" s="5"/>
      <c r="Y5391" s="5"/>
      <c r="AJ5391"/>
      <c r="AV5391"/>
      <c r="BB5391" s="5"/>
    </row>
    <row r="5392" spans="1:54" x14ac:dyDescent="0.2">
      <c r="A5392" s="5"/>
      <c r="Y5392" s="5"/>
      <c r="AJ5392"/>
      <c r="AV5392"/>
      <c r="BB5392" s="5"/>
    </row>
    <row r="5393" spans="1:54" x14ac:dyDescent="0.2">
      <c r="A5393" s="5"/>
      <c r="Y5393" s="5"/>
      <c r="AJ5393"/>
      <c r="AV5393"/>
      <c r="BB5393" s="5"/>
    </row>
    <row r="5394" spans="1:54" x14ac:dyDescent="0.2">
      <c r="A5394" s="5"/>
      <c r="Y5394" s="5"/>
      <c r="AJ5394"/>
      <c r="AV5394"/>
      <c r="BB5394" s="5"/>
    </row>
    <row r="5395" spans="1:54" x14ac:dyDescent="0.2">
      <c r="A5395" s="5"/>
      <c r="Y5395" s="5"/>
      <c r="AJ5395"/>
      <c r="AV5395"/>
      <c r="BB5395" s="5"/>
    </row>
    <row r="5396" spans="1:54" x14ac:dyDescent="0.2">
      <c r="A5396" s="5"/>
      <c r="Y5396" s="5"/>
      <c r="AJ5396"/>
      <c r="AV5396"/>
      <c r="BB5396" s="5"/>
    </row>
    <row r="5397" spans="1:54" x14ac:dyDescent="0.2">
      <c r="A5397" s="5"/>
      <c r="Y5397" s="5"/>
      <c r="AJ5397"/>
      <c r="AV5397"/>
      <c r="BB5397" s="5"/>
    </row>
    <row r="5398" spans="1:54" x14ac:dyDescent="0.2">
      <c r="A5398" s="5"/>
      <c r="Y5398" s="5"/>
      <c r="AJ5398"/>
      <c r="AV5398"/>
      <c r="BB5398" s="5"/>
    </row>
    <row r="5399" spans="1:54" x14ac:dyDescent="0.2">
      <c r="A5399" s="5"/>
      <c r="Y5399" s="5"/>
      <c r="AJ5399"/>
      <c r="AV5399"/>
      <c r="BB5399" s="5"/>
    </row>
    <row r="5400" spans="1:54" x14ac:dyDescent="0.2">
      <c r="A5400" s="5"/>
      <c r="Y5400" s="5"/>
      <c r="AJ5400"/>
      <c r="AV5400"/>
      <c r="BB5400" s="5"/>
    </row>
    <row r="5401" spans="1:54" x14ac:dyDescent="0.2">
      <c r="A5401" s="5"/>
      <c r="Y5401" s="5"/>
      <c r="AJ5401"/>
      <c r="AV5401"/>
      <c r="BB5401" s="5"/>
    </row>
    <row r="5402" spans="1:54" x14ac:dyDescent="0.2">
      <c r="A5402" s="5"/>
      <c r="Y5402" s="5"/>
      <c r="AJ5402"/>
      <c r="AV5402"/>
      <c r="BB5402" s="5"/>
    </row>
    <row r="5403" spans="1:54" x14ac:dyDescent="0.2">
      <c r="A5403" s="5"/>
      <c r="Y5403" s="5"/>
      <c r="AJ5403"/>
      <c r="AV5403"/>
      <c r="BB5403" s="5"/>
    </row>
    <row r="5404" spans="1:54" x14ac:dyDescent="0.2">
      <c r="A5404" s="5"/>
      <c r="Y5404" s="5"/>
      <c r="AJ5404"/>
      <c r="AV5404"/>
      <c r="BB5404" s="5"/>
    </row>
    <row r="5405" spans="1:54" x14ac:dyDescent="0.2">
      <c r="A5405" s="5"/>
      <c r="Y5405" s="5"/>
      <c r="AJ5405"/>
      <c r="AV5405"/>
      <c r="BB5405" s="5"/>
    </row>
    <row r="5406" spans="1:54" x14ac:dyDescent="0.2">
      <c r="A5406" s="5"/>
      <c r="Y5406" s="5"/>
      <c r="AJ5406"/>
      <c r="AV5406"/>
      <c r="BB5406" s="5"/>
    </row>
    <row r="5407" spans="1:54" x14ac:dyDescent="0.2">
      <c r="A5407" s="5"/>
      <c r="Y5407" s="5"/>
      <c r="AJ5407"/>
      <c r="AV5407"/>
      <c r="BB5407" s="5"/>
    </row>
    <row r="5408" spans="1:54" x14ac:dyDescent="0.2">
      <c r="A5408" s="5"/>
      <c r="Y5408" s="5"/>
      <c r="AJ5408"/>
      <c r="AV5408"/>
      <c r="BB5408" s="5"/>
    </row>
    <row r="5409" spans="1:54" x14ac:dyDescent="0.2">
      <c r="A5409" s="5"/>
      <c r="Y5409" s="5"/>
      <c r="AJ5409"/>
      <c r="AV5409"/>
      <c r="BB5409" s="5"/>
    </row>
    <row r="5410" spans="1:54" x14ac:dyDescent="0.2">
      <c r="A5410" s="5"/>
      <c r="Y5410" s="5"/>
      <c r="AJ5410"/>
      <c r="AV5410"/>
      <c r="BB5410" s="5"/>
    </row>
    <row r="5411" spans="1:54" x14ac:dyDescent="0.2">
      <c r="A5411" s="5"/>
      <c r="Y5411" s="5"/>
      <c r="AJ5411"/>
      <c r="AV5411"/>
      <c r="BB5411" s="5"/>
    </row>
    <row r="5412" spans="1:54" x14ac:dyDescent="0.2">
      <c r="A5412" s="5"/>
      <c r="Y5412" s="5"/>
      <c r="AJ5412"/>
      <c r="AV5412"/>
      <c r="BB5412" s="5"/>
    </row>
    <row r="5413" spans="1:54" x14ac:dyDescent="0.2">
      <c r="A5413" s="5"/>
      <c r="Y5413" s="5"/>
      <c r="AJ5413"/>
      <c r="AV5413"/>
      <c r="BB5413" s="5"/>
    </row>
    <row r="5414" spans="1:54" x14ac:dyDescent="0.2">
      <c r="A5414" s="5"/>
      <c r="Y5414" s="5"/>
      <c r="AJ5414"/>
      <c r="AV5414"/>
      <c r="BB5414" s="5"/>
    </row>
    <row r="5415" spans="1:54" x14ac:dyDescent="0.2">
      <c r="A5415" s="5"/>
      <c r="Y5415" s="5"/>
      <c r="AJ5415"/>
      <c r="AV5415"/>
      <c r="BB5415" s="5"/>
    </row>
    <row r="5416" spans="1:54" x14ac:dyDescent="0.2">
      <c r="A5416" s="5"/>
      <c r="Y5416" s="5"/>
      <c r="AJ5416"/>
      <c r="AV5416"/>
      <c r="BB5416" s="5"/>
    </row>
    <row r="5417" spans="1:54" x14ac:dyDescent="0.2">
      <c r="A5417" s="5"/>
      <c r="Y5417" s="5"/>
      <c r="AJ5417"/>
      <c r="AV5417"/>
      <c r="BB5417" s="5"/>
    </row>
    <row r="5418" spans="1:54" x14ac:dyDescent="0.2">
      <c r="A5418" s="5"/>
      <c r="Y5418" s="5"/>
      <c r="AJ5418"/>
      <c r="AV5418"/>
      <c r="BB5418" s="5"/>
    </row>
    <row r="5419" spans="1:54" x14ac:dyDescent="0.2">
      <c r="A5419" s="5"/>
      <c r="Y5419" s="5"/>
      <c r="AJ5419"/>
      <c r="AV5419"/>
      <c r="BB5419" s="5"/>
    </row>
    <row r="5420" spans="1:54" x14ac:dyDescent="0.2">
      <c r="A5420" s="5"/>
      <c r="Y5420" s="5"/>
      <c r="AJ5420"/>
      <c r="AV5420"/>
      <c r="BB5420" s="5"/>
    </row>
    <row r="5421" spans="1:54" x14ac:dyDescent="0.2">
      <c r="A5421" s="5"/>
      <c r="Y5421" s="5"/>
      <c r="AJ5421"/>
      <c r="AV5421"/>
      <c r="BB5421" s="5"/>
    </row>
    <row r="5422" spans="1:54" x14ac:dyDescent="0.2">
      <c r="A5422" s="5"/>
      <c r="Y5422" s="5"/>
      <c r="AJ5422"/>
      <c r="AV5422"/>
      <c r="BB5422" s="5"/>
    </row>
    <row r="5423" spans="1:54" x14ac:dyDescent="0.2">
      <c r="A5423" s="5"/>
      <c r="Y5423" s="5"/>
      <c r="AJ5423"/>
      <c r="AV5423"/>
      <c r="BB5423" s="5"/>
    </row>
    <row r="5424" spans="1:54" x14ac:dyDescent="0.2">
      <c r="A5424" s="5"/>
      <c r="Y5424" s="5"/>
      <c r="AJ5424"/>
      <c r="AV5424"/>
      <c r="BB5424" s="5"/>
    </row>
    <row r="5425" spans="1:54" x14ac:dyDescent="0.2">
      <c r="A5425" s="5"/>
      <c r="Y5425" s="5"/>
      <c r="AJ5425"/>
      <c r="AV5425"/>
      <c r="BB5425" s="5"/>
    </row>
    <row r="5426" spans="1:54" x14ac:dyDescent="0.2">
      <c r="A5426" s="5"/>
      <c r="Y5426" s="5"/>
      <c r="AJ5426"/>
      <c r="AV5426"/>
      <c r="BB5426" s="5"/>
    </row>
    <row r="5427" spans="1:54" x14ac:dyDescent="0.2">
      <c r="A5427" s="5"/>
      <c r="Y5427" s="5"/>
      <c r="AJ5427"/>
      <c r="AV5427"/>
      <c r="BB5427" s="5"/>
    </row>
    <row r="5428" spans="1:54" x14ac:dyDescent="0.2">
      <c r="A5428" s="5"/>
      <c r="Y5428" s="5"/>
      <c r="AJ5428"/>
      <c r="AV5428"/>
      <c r="BB5428" s="5"/>
    </row>
    <row r="5429" spans="1:54" x14ac:dyDescent="0.2">
      <c r="A5429" s="5"/>
      <c r="Y5429" s="5"/>
      <c r="AJ5429"/>
      <c r="AV5429"/>
      <c r="BB5429" s="5"/>
    </row>
    <row r="5430" spans="1:54" x14ac:dyDescent="0.2">
      <c r="A5430" s="5"/>
      <c r="Y5430" s="5"/>
      <c r="AJ5430"/>
      <c r="AV5430"/>
      <c r="BB5430" s="5"/>
    </row>
    <row r="5431" spans="1:54" x14ac:dyDescent="0.2">
      <c r="A5431" s="5"/>
      <c r="Y5431" s="5"/>
      <c r="AJ5431"/>
      <c r="AV5431"/>
      <c r="BB5431" s="5"/>
    </row>
    <row r="5432" spans="1:54" x14ac:dyDescent="0.2">
      <c r="A5432" s="5"/>
      <c r="Y5432" s="5"/>
      <c r="AJ5432"/>
      <c r="AV5432"/>
      <c r="BB5432" s="5"/>
    </row>
    <row r="5433" spans="1:54" x14ac:dyDescent="0.2">
      <c r="A5433" s="5"/>
      <c r="Y5433" s="5"/>
      <c r="AJ5433"/>
      <c r="AV5433"/>
      <c r="BB5433" s="5"/>
    </row>
    <row r="5434" spans="1:54" x14ac:dyDescent="0.2">
      <c r="A5434" s="5"/>
      <c r="Y5434" s="5"/>
      <c r="AJ5434"/>
      <c r="AV5434"/>
      <c r="BB5434" s="5"/>
    </row>
    <row r="5435" spans="1:54" x14ac:dyDescent="0.2">
      <c r="A5435" s="5"/>
      <c r="Y5435" s="5"/>
      <c r="AJ5435"/>
      <c r="AV5435"/>
      <c r="BB5435" s="5"/>
    </row>
    <row r="5436" spans="1:54" x14ac:dyDescent="0.2">
      <c r="A5436" s="5"/>
      <c r="Y5436" s="5"/>
      <c r="AJ5436"/>
      <c r="AV5436"/>
      <c r="BB5436" s="5"/>
    </row>
    <row r="5437" spans="1:54" x14ac:dyDescent="0.2">
      <c r="A5437" s="5"/>
      <c r="Y5437" s="5"/>
      <c r="AJ5437"/>
      <c r="AV5437"/>
      <c r="BB5437" s="5"/>
    </row>
    <row r="5438" spans="1:54" x14ac:dyDescent="0.2">
      <c r="A5438" s="5"/>
      <c r="Y5438" s="5"/>
      <c r="AJ5438"/>
      <c r="AV5438"/>
      <c r="BB5438" s="5"/>
    </row>
    <row r="5439" spans="1:54" x14ac:dyDescent="0.2">
      <c r="A5439" s="5"/>
      <c r="Y5439" s="5"/>
      <c r="AJ5439"/>
      <c r="AV5439"/>
      <c r="BB5439" s="5"/>
    </row>
    <row r="5440" spans="1:54" x14ac:dyDescent="0.2">
      <c r="A5440" s="5"/>
      <c r="Y5440" s="5"/>
      <c r="AJ5440"/>
      <c r="AV5440"/>
      <c r="BB5440" s="5"/>
    </row>
    <row r="5441" spans="1:54" x14ac:dyDescent="0.2">
      <c r="A5441" s="5"/>
      <c r="Y5441" s="5"/>
      <c r="AJ5441"/>
      <c r="AV5441"/>
      <c r="BB5441" s="5"/>
    </row>
    <row r="5442" spans="1:54" x14ac:dyDescent="0.2">
      <c r="A5442" s="5"/>
      <c r="Y5442" s="5"/>
      <c r="AJ5442"/>
      <c r="AV5442"/>
      <c r="BB5442" s="5"/>
    </row>
    <row r="5443" spans="1:54" x14ac:dyDescent="0.2">
      <c r="A5443" s="5"/>
      <c r="Y5443" s="5"/>
      <c r="AJ5443"/>
      <c r="AV5443"/>
      <c r="BB5443" s="5"/>
    </row>
    <row r="5444" spans="1:54" x14ac:dyDescent="0.2">
      <c r="A5444" s="5"/>
      <c r="Y5444" s="5"/>
      <c r="AJ5444"/>
      <c r="AV5444"/>
      <c r="BB5444" s="5"/>
    </row>
    <row r="5445" spans="1:54" x14ac:dyDescent="0.2">
      <c r="A5445" s="5"/>
      <c r="Y5445" s="5"/>
      <c r="AJ5445"/>
      <c r="AV5445"/>
      <c r="BB5445" s="5"/>
    </row>
    <row r="5446" spans="1:54" x14ac:dyDescent="0.2">
      <c r="A5446" s="5"/>
      <c r="Y5446" s="5"/>
      <c r="AJ5446"/>
      <c r="AV5446"/>
      <c r="BB5446" s="5"/>
    </row>
    <row r="5447" spans="1:54" x14ac:dyDescent="0.2">
      <c r="A5447" s="5"/>
      <c r="Y5447" s="5"/>
      <c r="AJ5447"/>
      <c r="AV5447"/>
      <c r="BB5447" s="5"/>
    </row>
    <row r="5448" spans="1:54" x14ac:dyDescent="0.2">
      <c r="A5448" s="5"/>
      <c r="Y5448" s="5"/>
      <c r="AJ5448"/>
      <c r="AV5448"/>
      <c r="BB5448" s="5"/>
    </row>
    <row r="5449" spans="1:54" x14ac:dyDescent="0.2">
      <c r="A5449" s="5"/>
      <c r="Y5449" s="5"/>
      <c r="AJ5449"/>
      <c r="AV5449"/>
      <c r="BB5449" s="5"/>
    </row>
    <row r="5450" spans="1:54" x14ac:dyDescent="0.2">
      <c r="A5450" s="5"/>
      <c r="Y5450" s="5"/>
      <c r="AJ5450"/>
      <c r="AV5450"/>
      <c r="BB5450" s="5"/>
    </row>
    <row r="5451" spans="1:54" x14ac:dyDescent="0.2">
      <c r="A5451" s="5"/>
      <c r="Y5451" s="5"/>
      <c r="AJ5451"/>
      <c r="AV5451"/>
      <c r="BB5451" s="5"/>
    </row>
    <row r="5452" spans="1:54" x14ac:dyDescent="0.2">
      <c r="A5452" s="5"/>
      <c r="Y5452" s="5"/>
      <c r="AJ5452"/>
      <c r="AV5452"/>
      <c r="BB5452" s="5"/>
    </row>
    <row r="5453" spans="1:54" x14ac:dyDescent="0.2">
      <c r="A5453" s="5"/>
      <c r="Y5453" s="5"/>
      <c r="AJ5453"/>
      <c r="AV5453"/>
      <c r="BB5453" s="5"/>
    </row>
    <row r="5454" spans="1:54" x14ac:dyDescent="0.2">
      <c r="A5454" s="5"/>
      <c r="Y5454" s="5"/>
      <c r="AJ5454"/>
      <c r="AV5454"/>
      <c r="BB5454" s="5"/>
    </row>
    <row r="5455" spans="1:54" x14ac:dyDescent="0.2">
      <c r="A5455" s="5"/>
      <c r="Y5455" s="5"/>
      <c r="AJ5455"/>
      <c r="AV5455"/>
      <c r="BB5455" s="5"/>
    </row>
    <row r="5456" spans="1:54" x14ac:dyDescent="0.2">
      <c r="A5456" s="5"/>
      <c r="Y5456" s="5"/>
      <c r="AJ5456"/>
      <c r="AV5456"/>
      <c r="BB5456" s="5"/>
    </row>
    <row r="5457" spans="1:54" x14ac:dyDescent="0.2">
      <c r="A5457" s="5"/>
      <c r="Y5457" s="5"/>
      <c r="AJ5457"/>
      <c r="AV5457"/>
      <c r="BB5457" s="5"/>
    </row>
    <row r="5458" spans="1:54" x14ac:dyDescent="0.2">
      <c r="A5458" s="5"/>
      <c r="Y5458" s="5"/>
      <c r="AJ5458"/>
      <c r="AV5458"/>
      <c r="BB5458" s="5"/>
    </row>
    <row r="5459" spans="1:54" x14ac:dyDescent="0.2">
      <c r="A5459" s="5"/>
      <c r="Y5459" s="5"/>
      <c r="AJ5459"/>
      <c r="AV5459"/>
      <c r="BB5459" s="5"/>
    </row>
    <row r="5460" spans="1:54" x14ac:dyDescent="0.2">
      <c r="A5460" s="5"/>
      <c r="Y5460" s="5"/>
      <c r="AJ5460"/>
      <c r="AV5460"/>
      <c r="BB5460" s="5"/>
    </row>
    <row r="5461" spans="1:54" x14ac:dyDescent="0.2">
      <c r="A5461" s="5"/>
      <c r="Y5461" s="5"/>
      <c r="AJ5461"/>
      <c r="AV5461"/>
      <c r="BB5461" s="5"/>
    </row>
    <row r="5462" spans="1:54" x14ac:dyDescent="0.2">
      <c r="A5462" s="5"/>
      <c r="Y5462" s="5"/>
      <c r="AJ5462"/>
      <c r="AV5462"/>
      <c r="BB5462" s="5"/>
    </row>
    <row r="5463" spans="1:54" x14ac:dyDescent="0.2">
      <c r="A5463" s="5"/>
      <c r="Y5463" s="5"/>
      <c r="AJ5463"/>
      <c r="AV5463"/>
      <c r="BB5463" s="5"/>
    </row>
    <row r="5464" spans="1:54" x14ac:dyDescent="0.2">
      <c r="A5464" s="5"/>
      <c r="Y5464" s="5"/>
      <c r="AJ5464"/>
      <c r="AV5464"/>
      <c r="BB5464" s="5"/>
    </row>
    <row r="5465" spans="1:54" x14ac:dyDescent="0.2">
      <c r="A5465" s="5"/>
      <c r="Y5465" s="5"/>
      <c r="AJ5465"/>
      <c r="AV5465"/>
      <c r="BB5465" s="5"/>
    </row>
    <row r="5466" spans="1:54" x14ac:dyDescent="0.2">
      <c r="A5466" s="5"/>
      <c r="Y5466" s="5"/>
      <c r="AJ5466"/>
      <c r="AV5466"/>
      <c r="BB5466" s="5"/>
    </row>
    <row r="5467" spans="1:54" x14ac:dyDescent="0.2">
      <c r="A5467" s="5"/>
      <c r="Y5467" s="5"/>
      <c r="AJ5467"/>
      <c r="AV5467"/>
      <c r="BB5467" s="5"/>
    </row>
    <row r="5468" spans="1:54" x14ac:dyDescent="0.2">
      <c r="A5468" s="5"/>
      <c r="Y5468" s="5"/>
      <c r="AJ5468"/>
      <c r="AV5468"/>
      <c r="BB5468" s="5"/>
    </row>
    <row r="5469" spans="1:54" x14ac:dyDescent="0.2">
      <c r="A5469" s="5"/>
      <c r="Y5469" s="5"/>
      <c r="AJ5469"/>
      <c r="AV5469"/>
      <c r="BB5469" s="5"/>
    </row>
    <row r="5470" spans="1:54" x14ac:dyDescent="0.2">
      <c r="A5470" s="5"/>
      <c r="Y5470" s="5"/>
      <c r="AJ5470"/>
      <c r="AV5470"/>
      <c r="BB5470" s="5"/>
    </row>
    <row r="5471" spans="1:54" x14ac:dyDescent="0.2">
      <c r="A5471" s="5"/>
      <c r="Y5471" s="5"/>
      <c r="AJ5471"/>
      <c r="AV5471"/>
      <c r="BB5471" s="5"/>
    </row>
    <row r="5472" spans="1:54" x14ac:dyDescent="0.2">
      <c r="A5472" s="5"/>
      <c r="Y5472" s="5"/>
      <c r="AJ5472"/>
      <c r="AV5472"/>
      <c r="BB5472" s="5"/>
    </row>
    <row r="5473" spans="1:54" x14ac:dyDescent="0.2">
      <c r="A5473" s="5"/>
      <c r="Y5473" s="5"/>
      <c r="AJ5473"/>
      <c r="AV5473"/>
      <c r="BB5473" s="5"/>
    </row>
    <row r="5474" spans="1:54" x14ac:dyDescent="0.2">
      <c r="A5474" s="5"/>
      <c r="Y5474" s="5"/>
      <c r="AJ5474"/>
      <c r="AV5474"/>
      <c r="BB5474" s="5"/>
    </row>
    <row r="5475" spans="1:54" x14ac:dyDescent="0.2">
      <c r="A5475" s="5"/>
      <c r="Y5475" s="5"/>
      <c r="AJ5475"/>
      <c r="AV5475"/>
      <c r="BB5475" s="5"/>
    </row>
    <row r="5476" spans="1:54" x14ac:dyDescent="0.2">
      <c r="A5476" s="5"/>
      <c r="Y5476" s="5"/>
      <c r="AJ5476"/>
      <c r="AV5476"/>
      <c r="BB5476" s="5"/>
    </row>
    <row r="5477" spans="1:54" x14ac:dyDescent="0.2">
      <c r="A5477" s="5"/>
      <c r="Y5477" s="5"/>
      <c r="AJ5477"/>
      <c r="AV5477"/>
      <c r="BB5477" s="5"/>
    </row>
    <row r="5478" spans="1:54" x14ac:dyDescent="0.2">
      <c r="A5478" s="5"/>
      <c r="Y5478" s="5"/>
      <c r="AJ5478"/>
      <c r="AV5478"/>
      <c r="BB5478" s="5"/>
    </row>
    <row r="5479" spans="1:54" x14ac:dyDescent="0.2">
      <c r="A5479" s="5"/>
      <c r="Y5479" s="5"/>
      <c r="AJ5479"/>
      <c r="AV5479"/>
      <c r="BB5479" s="5"/>
    </row>
    <row r="5480" spans="1:54" x14ac:dyDescent="0.2">
      <c r="A5480" s="5"/>
      <c r="Y5480" s="5"/>
      <c r="AJ5480"/>
      <c r="AV5480"/>
      <c r="BB5480" s="5"/>
    </row>
    <row r="5481" spans="1:54" x14ac:dyDescent="0.2">
      <c r="A5481" s="5"/>
      <c r="Y5481" s="5"/>
      <c r="AJ5481"/>
      <c r="AV5481"/>
      <c r="BB5481" s="5"/>
    </row>
    <row r="5482" spans="1:54" x14ac:dyDescent="0.2">
      <c r="A5482" s="5"/>
      <c r="Y5482" s="5"/>
      <c r="AJ5482"/>
      <c r="AV5482"/>
      <c r="BB5482" s="5"/>
    </row>
    <row r="5483" spans="1:54" x14ac:dyDescent="0.2">
      <c r="A5483" s="5"/>
      <c r="Y5483" s="5"/>
      <c r="AJ5483"/>
      <c r="AV5483"/>
      <c r="BB5483" s="5"/>
    </row>
    <row r="5484" spans="1:54" x14ac:dyDescent="0.2">
      <c r="A5484" s="5"/>
      <c r="Y5484" s="5"/>
      <c r="AJ5484"/>
      <c r="AV5484"/>
      <c r="BB5484" s="5"/>
    </row>
    <row r="5485" spans="1:54" x14ac:dyDescent="0.2">
      <c r="A5485" s="5"/>
      <c r="Y5485" s="5"/>
      <c r="AJ5485"/>
      <c r="AV5485"/>
      <c r="BB5485" s="5"/>
    </row>
    <row r="5486" spans="1:54" x14ac:dyDescent="0.2">
      <c r="A5486" s="5"/>
      <c r="Y5486" s="5"/>
      <c r="AJ5486"/>
      <c r="AV5486"/>
      <c r="BB5486" s="5"/>
    </row>
    <row r="5487" spans="1:54" x14ac:dyDescent="0.2">
      <c r="A5487" s="5"/>
      <c r="Y5487" s="5"/>
      <c r="AJ5487"/>
      <c r="AV5487"/>
      <c r="BB5487" s="5"/>
    </row>
    <row r="5488" spans="1:54" x14ac:dyDescent="0.2">
      <c r="A5488" s="5"/>
      <c r="Y5488" s="5"/>
      <c r="AJ5488"/>
      <c r="AV5488"/>
      <c r="BB5488" s="5"/>
    </row>
    <row r="5489" spans="1:54" x14ac:dyDescent="0.2">
      <c r="A5489" s="5"/>
      <c r="Y5489" s="5"/>
      <c r="AJ5489"/>
      <c r="AV5489"/>
      <c r="BB5489" s="5"/>
    </row>
    <row r="5490" spans="1:54" x14ac:dyDescent="0.2">
      <c r="A5490" s="5"/>
      <c r="Y5490" s="5"/>
      <c r="AJ5490"/>
      <c r="AV5490"/>
      <c r="BB5490" s="5"/>
    </row>
    <row r="5491" spans="1:54" x14ac:dyDescent="0.2">
      <c r="A5491" s="5"/>
      <c r="Y5491" s="5"/>
      <c r="AJ5491"/>
      <c r="AV5491"/>
      <c r="BB5491" s="5"/>
    </row>
    <row r="5492" spans="1:54" x14ac:dyDescent="0.2">
      <c r="A5492" s="5"/>
      <c r="Y5492" s="5"/>
      <c r="AJ5492"/>
      <c r="AV5492"/>
      <c r="BB5492" s="5"/>
    </row>
    <row r="5493" spans="1:54" x14ac:dyDescent="0.2">
      <c r="A5493" s="5"/>
      <c r="Y5493" s="5"/>
      <c r="AJ5493"/>
      <c r="AV5493"/>
      <c r="BB5493" s="5"/>
    </row>
    <row r="5494" spans="1:54" x14ac:dyDescent="0.2">
      <c r="A5494" s="5"/>
      <c r="Y5494" s="5"/>
      <c r="AJ5494"/>
      <c r="AV5494"/>
      <c r="BB5494" s="5"/>
    </row>
    <row r="5495" spans="1:54" x14ac:dyDescent="0.2">
      <c r="A5495" s="5"/>
      <c r="Y5495" s="5"/>
      <c r="AJ5495"/>
      <c r="AV5495"/>
      <c r="BB5495" s="5"/>
    </row>
    <row r="5496" spans="1:54" x14ac:dyDescent="0.2">
      <c r="A5496" s="5"/>
      <c r="Y5496" s="5"/>
      <c r="AJ5496"/>
      <c r="AV5496"/>
      <c r="BB5496" s="5"/>
    </row>
    <row r="5497" spans="1:54" x14ac:dyDescent="0.2">
      <c r="A5497" s="5"/>
      <c r="Y5497" s="5"/>
      <c r="AJ5497"/>
      <c r="AV5497"/>
      <c r="BB5497" s="5"/>
    </row>
    <row r="5498" spans="1:54" x14ac:dyDescent="0.2">
      <c r="A5498" s="5"/>
      <c r="Y5498" s="5"/>
      <c r="AJ5498"/>
      <c r="AV5498"/>
      <c r="BB5498" s="5"/>
    </row>
    <row r="5499" spans="1:54" x14ac:dyDescent="0.2">
      <c r="A5499" s="5"/>
      <c r="Y5499" s="5"/>
      <c r="AJ5499"/>
      <c r="AV5499"/>
      <c r="BB5499" s="5"/>
    </row>
    <row r="5500" spans="1:54" x14ac:dyDescent="0.2">
      <c r="A5500" s="5"/>
      <c r="Y5500" s="5"/>
      <c r="AJ5500"/>
      <c r="AV5500"/>
      <c r="BB5500" s="5"/>
    </row>
    <row r="5501" spans="1:54" x14ac:dyDescent="0.2">
      <c r="A5501" s="5"/>
      <c r="Y5501" s="5"/>
      <c r="AJ5501"/>
      <c r="AV5501"/>
      <c r="BB5501" s="5"/>
    </row>
    <row r="5502" spans="1:54" x14ac:dyDescent="0.2">
      <c r="A5502" s="5"/>
      <c r="Y5502" s="5"/>
      <c r="AJ5502"/>
      <c r="AV5502"/>
      <c r="BB5502" s="5"/>
    </row>
    <row r="5503" spans="1:54" x14ac:dyDescent="0.2">
      <c r="A5503" s="5"/>
      <c r="Y5503" s="5"/>
      <c r="AJ5503"/>
      <c r="AV5503"/>
      <c r="BB5503" s="5"/>
    </row>
    <row r="5504" spans="1:54" x14ac:dyDescent="0.2">
      <c r="A5504" s="5"/>
      <c r="Y5504" s="5"/>
      <c r="AJ5504"/>
      <c r="AV5504"/>
      <c r="BB5504" s="5"/>
    </row>
    <row r="5505" spans="1:54" x14ac:dyDescent="0.2">
      <c r="A5505" s="5"/>
      <c r="Y5505" s="5"/>
      <c r="AJ5505"/>
      <c r="AV5505"/>
      <c r="BB5505" s="5"/>
    </row>
    <row r="5506" spans="1:54" x14ac:dyDescent="0.2">
      <c r="A5506" s="5"/>
      <c r="Y5506" s="5"/>
      <c r="AJ5506"/>
      <c r="AV5506"/>
      <c r="BB5506" s="5"/>
    </row>
    <row r="5507" spans="1:54" x14ac:dyDescent="0.2">
      <c r="A5507" s="5"/>
      <c r="Y5507" s="5"/>
      <c r="AJ5507"/>
      <c r="AV5507"/>
      <c r="BB5507" s="5"/>
    </row>
    <row r="5508" spans="1:54" x14ac:dyDescent="0.2">
      <c r="A5508" s="5"/>
      <c r="Y5508" s="5"/>
      <c r="AJ5508"/>
      <c r="AV5508"/>
      <c r="BB5508" s="5"/>
    </row>
    <row r="5509" spans="1:54" x14ac:dyDescent="0.2">
      <c r="A5509" s="5"/>
      <c r="Y5509" s="5"/>
      <c r="AJ5509"/>
      <c r="AV5509"/>
      <c r="BB5509" s="5"/>
    </row>
    <row r="5510" spans="1:54" x14ac:dyDescent="0.2">
      <c r="A5510" s="5"/>
      <c r="Y5510" s="5"/>
      <c r="AJ5510"/>
      <c r="AV5510"/>
      <c r="BB5510" s="5"/>
    </row>
    <row r="5511" spans="1:54" x14ac:dyDescent="0.2">
      <c r="A5511" s="5"/>
      <c r="Y5511" s="5"/>
      <c r="AJ5511"/>
      <c r="AV5511"/>
      <c r="BB5511" s="5"/>
    </row>
    <row r="5512" spans="1:54" x14ac:dyDescent="0.2">
      <c r="A5512" s="5"/>
      <c r="Y5512" s="5"/>
      <c r="AJ5512"/>
      <c r="AV5512"/>
      <c r="BB5512" s="5"/>
    </row>
    <row r="5513" spans="1:54" x14ac:dyDescent="0.2">
      <c r="A5513" s="5"/>
      <c r="Y5513" s="5"/>
      <c r="AJ5513"/>
      <c r="AV5513"/>
      <c r="BB5513" s="5"/>
    </row>
    <row r="5514" spans="1:54" x14ac:dyDescent="0.2">
      <c r="A5514" s="5"/>
      <c r="Y5514" s="5"/>
      <c r="AJ5514"/>
      <c r="AV5514"/>
      <c r="BB5514" s="5"/>
    </row>
    <row r="5515" spans="1:54" x14ac:dyDescent="0.2">
      <c r="A5515" s="5"/>
      <c r="Y5515" s="5"/>
      <c r="AJ5515"/>
      <c r="AV5515"/>
      <c r="BB5515" s="5"/>
    </row>
    <row r="5516" spans="1:54" x14ac:dyDescent="0.2">
      <c r="A5516" s="5"/>
      <c r="Y5516" s="5"/>
      <c r="AJ5516"/>
      <c r="AV5516"/>
      <c r="BB5516" s="5"/>
    </row>
    <row r="5517" spans="1:54" x14ac:dyDescent="0.2">
      <c r="A5517" s="5"/>
      <c r="Y5517" s="5"/>
      <c r="AJ5517"/>
      <c r="AV5517"/>
      <c r="BB5517" s="5"/>
    </row>
    <row r="5518" spans="1:54" x14ac:dyDescent="0.2">
      <c r="A5518" s="5"/>
      <c r="Y5518" s="5"/>
      <c r="AJ5518"/>
      <c r="AV5518"/>
      <c r="BB5518" s="5"/>
    </row>
    <row r="5519" spans="1:54" x14ac:dyDescent="0.2">
      <c r="A5519" s="5"/>
      <c r="Y5519" s="5"/>
      <c r="AJ5519"/>
      <c r="AV5519"/>
      <c r="BB5519" s="5"/>
    </row>
    <row r="5520" spans="1:54" x14ac:dyDescent="0.2">
      <c r="A5520" s="5"/>
      <c r="Y5520" s="5"/>
      <c r="AJ5520"/>
      <c r="AV5520"/>
      <c r="BB5520" s="5"/>
    </row>
    <row r="5521" spans="1:54" x14ac:dyDescent="0.2">
      <c r="A5521" s="5"/>
      <c r="Y5521" s="5"/>
      <c r="AJ5521"/>
      <c r="AV5521"/>
      <c r="BB5521" s="5"/>
    </row>
    <row r="5522" spans="1:54" x14ac:dyDescent="0.2">
      <c r="A5522" s="5"/>
      <c r="Y5522" s="5"/>
      <c r="AJ5522"/>
      <c r="AV5522"/>
      <c r="BB5522" s="5"/>
    </row>
    <row r="5523" spans="1:54" x14ac:dyDescent="0.2">
      <c r="A5523" s="5"/>
      <c r="Y5523" s="5"/>
      <c r="AJ5523"/>
      <c r="AV5523"/>
      <c r="BB5523" s="5"/>
    </row>
    <row r="5524" spans="1:54" x14ac:dyDescent="0.2">
      <c r="A5524" s="5"/>
      <c r="Y5524" s="5"/>
      <c r="AJ5524"/>
      <c r="AV5524"/>
      <c r="BB5524" s="5"/>
    </row>
    <row r="5525" spans="1:54" x14ac:dyDescent="0.2">
      <c r="A5525" s="5"/>
      <c r="Y5525" s="5"/>
      <c r="AJ5525"/>
      <c r="AV5525"/>
      <c r="BB5525" s="5"/>
    </row>
    <row r="5526" spans="1:54" x14ac:dyDescent="0.2">
      <c r="A5526" s="5"/>
      <c r="Y5526" s="5"/>
      <c r="AJ5526"/>
      <c r="AV5526"/>
      <c r="BB5526" s="5"/>
    </row>
    <row r="5527" spans="1:54" x14ac:dyDescent="0.2">
      <c r="A5527" s="5"/>
      <c r="Y5527" s="5"/>
      <c r="AJ5527"/>
      <c r="AV5527"/>
      <c r="BB5527" s="5"/>
    </row>
    <row r="5528" spans="1:54" x14ac:dyDescent="0.2">
      <c r="A5528" s="5"/>
      <c r="Y5528" s="5"/>
      <c r="AJ5528"/>
      <c r="AV5528"/>
      <c r="BB5528" s="5"/>
    </row>
    <row r="5529" spans="1:54" x14ac:dyDescent="0.2">
      <c r="A5529" s="5"/>
      <c r="Y5529" s="5"/>
      <c r="AJ5529"/>
      <c r="AV5529"/>
      <c r="BB5529" s="5"/>
    </row>
    <row r="5530" spans="1:54" x14ac:dyDescent="0.2">
      <c r="A5530" s="5"/>
      <c r="Y5530" s="5"/>
      <c r="AJ5530"/>
      <c r="AV5530"/>
      <c r="BB5530" s="5"/>
    </row>
    <row r="5531" spans="1:54" x14ac:dyDescent="0.2">
      <c r="A5531" s="5"/>
      <c r="Y5531" s="5"/>
      <c r="AJ5531"/>
      <c r="AV5531"/>
      <c r="BB5531" s="5"/>
    </row>
    <row r="5532" spans="1:54" x14ac:dyDescent="0.2">
      <c r="A5532" s="5"/>
      <c r="Y5532" s="5"/>
      <c r="AJ5532"/>
      <c r="AV5532"/>
      <c r="BB5532" s="5"/>
    </row>
    <row r="5533" spans="1:54" x14ac:dyDescent="0.2">
      <c r="A5533" s="5"/>
      <c r="Y5533" s="5"/>
      <c r="AJ5533"/>
      <c r="AV5533"/>
      <c r="BB5533" s="5"/>
    </row>
    <row r="5534" spans="1:54" x14ac:dyDescent="0.2">
      <c r="A5534" s="5"/>
      <c r="Y5534" s="5"/>
      <c r="AJ5534"/>
      <c r="AV5534"/>
      <c r="BB5534" s="5"/>
    </row>
    <row r="5535" spans="1:54" x14ac:dyDescent="0.2">
      <c r="A5535" s="5"/>
      <c r="Y5535" s="5"/>
      <c r="AJ5535"/>
      <c r="AV5535"/>
      <c r="BB5535" s="5"/>
    </row>
    <row r="5536" spans="1:54" x14ac:dyDescent="0.2">
      <c r="A5536" s="5"/>
      <c r="Y5536" s="5"/>
      <c r="AJ5536"/>
      <c r="AV5536"/>
      <c r="BB5536" s="5"/>
    </row>
    <row r="5537" spans="1:54" x14ac:dyDescent="0.2">
      <c r="A5537" s="5"/>
      <c r="Y5537" s="5"/>
      <c r="AJ5537"/>
      <c r="AV5537"/>
      <c r="BB5537" s="5"/>
    </row>
    <row r="5538" spans="1:54" x14ac:dyDescent="0.2">
      <c r="A5538" s="5"/>
      <c r="Y5538" s="5"/>
      <c r="AJ5538"/>
      <c r="AV5538"/>
      <c r="BB5538" s="5"/>
    </row>
    <row r="5539" spans="1:54" x14ac:dyDescent="0.2">
      <c r="A5539" s="5"/>
      <c r="Y5539" s="5"/>
      <c r="AJ5539"/>
      <c r="AV5539"/>
      <c r="BB5539" s="5"/>
    </row>
    <row r="5540" spans="1:54" x14ac:dyDescent="0.2">
      <c r="A5540" s="5"/>
      <c r="Y5540" s="5"/>
      <c r="AJ5540"/>
      <c r="AV5540"/>
      <c r="BB5540" s="5"/>
    </row>
    <row r="5541" spans="1:54" x14ac:dyDescent="0.2">
      <c r="A5541" s="5"/>
      <c r="Y5541" s="5"/>
      <c r="AJ5541"/>
      <c r="AV5541"/>
      <c r="BB5541" s="5"/>
    </row>
    <row r="5542" spans="1:54" x14ac:dyDescent="0.2">
      <c r="A5542" s="5"/>
      <c r="Y5542" s="5"/>
      <c r="AJ5542"/>
      <c r="AV5542"/>
      <c r="BB5542" s="5"/>
    </row>
    <row r="5543" spans="1:54" x14ac:dyDescent="0.2">
      <c r="A5543" s="5"/>
      <c r="Y5543" s="5"/>
      <c r="AJ5543"/>
      <c r="AV5543"/>
      <c r="BB5543" s="5"/>
    </row>
    <row r="5544" spans="1:54" x14ac:dyDescent="0.2">
      <c r="A5544" s="5"/>
      <c r="Y5544" s="5"/>
      <c r="AJ5544"/>
      <c r="AV5544"/>
      <c r="BB5544" s="5"/>
    </row>
    <row r="5545" spans="1:54" x14ac:dyDescent="0.2">
      <c r="A5545" s="5"/>
      <c r="Y5545" s="5"/>
      <c r="AJ5545"/>
      <c r="AV5545"/>
      <c r="BB5545" s="5"/>
    </row>
    <row r="5546" spans="1:54" x14ac:dyDescent="0.2">
      <c r="A5546" s="5"/>
      <c r="Y5546" s="5"/>
      <c r="AJ5546"/>
      <c r="AV5546"/>
      <c r="BB5546" s="5"/>
    </row>
    <row r="5547" spans="1:54" x14ac:dyDescent="0.2">
      <c r="A5547" s="5"/>
      <c r="Y5547" s="5"/>
      <c r="AJ5547"/>
      <c r="AV5547"/>
      <c r="BB5547" s="5"/>
    </row>
    <row r="5548" spans="1:54" x14ac:dyDescent="0.2">
      <c r="A5548" s="5"/>
      <c r="Y5548" s="5"/>
      <c r="AJ5548"/>
      <c r="AV5548"/>
      <c r="BB5548" s="5"/>
    </row>
    <row r="5549" spans="1:54" x14ac:dyDescent="0.2">
      <c r="A5549" s="5"/>
      <c r="Y5549" s="5"/>
      <c r="AJ5549"/>
      <c r="AV5549"/>
      <c r="BB5549" s="5"/>
    </row>
    <row r="5550" spans="1:54" x14ac:dyDescent="0.2">
      <c r="A5550" s="5"/>
      <c r="Y5550" s="5"/>
      <c r="AJ5550"/>
      <c r="AV5550"/>
      <c r="BB5550" s="5"/>
    </row>
    <row r="5551" spans="1:54" x14ac:dyDescent="0.2">
      <c r="A5551" s="5"/>
      <c r="Y5551" s="5"/>
      <c r="AJ5551"/>
      <c r="AV5551"/>
      <c r="BB5551" s="5"/>
    </row>
    <row r="5552" spans="1:54" x14ac:dyDescent="0.2">
      <c r="A5552" s="5"/>
      <c r="Y5552" s="5"/>
      <c r="AJ5552"/>
      <c r="AV5552"/>
      <c r="BB5552" s="5"/>
    </row>
    <row r="5553" spans="1:54" x14ac:dyDescent="0.2">
      <c r="A5553" s="5"/>
      <c r="Y5553" s="5"/>
      <c r="AJ5553"/>
      <c r="AV5553"/>
      <c r="BB5553" s="5"/>
    </row>
    <row r="5554" spans="1:54" x14ac:dyDescent="0.2">
      <c r="A5554" s="5"/>
      <c r="Y5554" s="5"/>
      <c r="AJ5554"/>
      <c r="AV5554"/>
      <c r="BB5554" s="5"/>
    </row>
    <row r="5555" spans="1:54" x14ac:dyDescent="0.2">
      <c r="A5555" s="5"/>
      <c r="Y5555" s="5"/>
      <c r="AJ5555"/>
      <c r="AV5555"/>
      <c r="BB5555" s="5"/>
    </row>
    <row r="5556" spans="1:54" x14ac:dyDescent="0.2">
      <c r="A5556" s="5"/>
      <c r="Y5556" s="5"/>
      <c r="AJ5556"/>
      <c r="AV5556"/>
      <c r="BB5556" s="5"/>
    </row>
    <row r="5557" spans="1:54" x14ac:dyDescent="0.2">
      <c r="A5557" s="5"/>
      <c r="Y5557" s="5"/>
      <c r="AJ5557"/>
      <c r="AV5557"/>
      <c r="BB5557" s="5"/>
    </row>
    <row r="5558" spans="1:54" x14ac:dyDescent="0.2">
      <c r="A5558" s="5"/>
      <c r="Y5558" s="5"/>
      <c r="AJ5558"/>
      <c r="AV5558"/>
      <c r="BB5558" s="5"/>
    </row>
    <row r="5559" spans="1:54" x14ac:dyDescent="0.2">
      <c r="A5559" s="5"/>
      <c r="Y5559" s="5"/>
      <c r="AJ5559"/>
      <c r="AV5559"/>
      <c r="BB5559" s="5"/>
    </row>
    <row r="5560" spans="1:54" x14ac:dyDescent="0.2">
      <c r="A5560" s="5"/>
      <c r="Y5560" s="5"/>
      <c r="AJ5560"/>
      <c r="AV5560"/>
      <c r="BB5560" s="5"/>
    </row>
    <row r="5561" spans="1:54" x14ac:dyDescent="0.2">
      <c r="A5561" s="5"/>
      <c r="Y5561" s="5"/>
      <c r="AJ5561"/>
      <c r="AV5561"/>
      <c r="BB5561" s="5"/>
    </row>
    <row r="5562" spans="1:54" x14ac:dyDescent="0.2">
      <c r="A5562" s="5"/>
      <c r="Y5562" s="5"/>
      <c r="AJ5562"/>
      <c r="AV5562"/>
      <c r="BB5562" s="5"/>
    </row>
    <row r="5563" spans="1:54" x14ac:dyDescent="0.2">
      <c r="A5563" s="5"/>
      <c r="Y5563" s="5"/>
      <c r="AJ5563"/>
      <c r="AV5563"/>
      <c r="BB5563" s="5"/>
    </row>
    <row r="5564" spans="1:54" x14ac:dyDescent="0.2">
      <c r="A5564" s="5"/>
      <c r="Y5564" s="5"/>
      <c r="AJ5564"/>
      <c r="AV5564"/>
      <c r="BB5564" s="5"/>
    </row>
    <row r="5565" spans="1:54" x14ac:dyDescent="0.2">
      <c r="A5565" s="5"/>
      <c r="Y5565" s="5"/>
      <c r="AJ5565"/>
      <c r="AV5565"/>
      <c r="BB5565" s="5"/>
    </row>
    <row r="5566" spans="1:54" x14ac:dyDescent="0.2">
      <c r="A5566" s="5"/>
      <c r="Y5566" s="5"/>
      <c r="AJ5566"/>
      <c r="AV5566"/>
      <c r="BB5566" s="5"/>
    </row>
    <row r="5567" spans="1:54" x14ac:dyDescent="0.2">
      <c r="A5567" s="5"/>
      <c r="Y5567" s="5"/>
      <c r="AJ5567"/>
      <c r="AV5567"/>
      <c r="BB5567" s="5"/>
    </row>
    <row r="5568" spans="1:54" x14ac:dyDescent="0.2">
      <c r="A5568" s="5"/>
      <c r="Y5568" s="5"/>
      <c r="AJ5568"/>
      <c r="AV5568"/>
      <c r="BB5568" s="5"/>
    </row>
    <row r="5569" spans="1:54" x14ac:dyDescent="0.2">
      <c r="A5569" s="5"/>
      <c r="Y5569" s="5"/>
      <c r="AJ5569"/>
      <c r="AV5569"/>
      <c r="BB5569" s="5"/>
    </row>
    <row r="5570" spans="1:54" x14ac:dyDescent="0.2">
      <c r="A5570" s="5"/>
      <c r="Y5570" s="5"/>
      <c r="AJ5570"/>
      <c r="AV5570"/>
      <c r="BB5570" s="5"/>
    </row>
    <row r="5571" spans="1:54" x14ac:dyDescent="0.2">
      <c r="A5571" s="5"/>
      <c r="Y5571" s="5"/>
      <c r="AJ5571"/>
      <c r="AV5571"/>
      <c r="BB5571" s="5"/>
    </row>
    <row r="5572" spans="1:54" x14ac:dyDescent="0.2">
      <c r="A5572" s="5"/>
      <c r="Y5572" s="5"/>
      <c r="AJ5572"/>
      <c r="AV5572"/>
      <c r="BB5572" s="5"/>
    </row>
    <row r="5573" spans="1:54" x14ac:dyDescent="0.2">
      <c r="A5573" s="5"/>
      <c r="Y5573" s="5"/>
      <c r="AJ5573"/>
      <c r="AV5573"/>
      <c r="BB5573" s="5"/>
    </row>
    <row r="5574" spans="1:54" x14ac:dyDescent="0.2">
      <c r="A5574" s="5"/>
      <c r="Y5574" s="5"/>
      <c r="AJ5574"/>
      <c r="AV5574"/>
      <c r="BB5574" s="5"/>
    </row>
    <row r="5575" spans="1:54" x14ac:dyDescent="0.2">
      <c r="A5575" s="5"/>
      <c r="Y5575" s="5"/>
      <c r="AJ5575"/>
      <c r="AV5575"/>
      <c r="BB5575" s="5"/>
    </row>
    <row r="5576" spans="1:54" x14ac:dyDescent="0.2">
      <c r="A5576" s="5"/>
      <c r="Y5576" s="5"/>
      <c r="AJ5576"/>
      <c r="AV5576"/>
      <c r="BB5576" s="5"/>
    </row>
    <row r="5577" spans="1:54" x14ac:dyDescent="0.2">
      <c r="A5577" s="5"/>
      <c r="Y5577" s="5"/>
      <c r="AJ5577"/>
      <c r="AV5577"/>
      <c r="BB5577" s="5"/>
    </row>
    <row r="5578" spans="1:54" x14ac:dyDescent="0.2">
      <c r="A5578" s="5"/>
      <c r="Y5578" s="5"/>
      <c r="AJ5578"/>
      <c r="AV5578"/>
      <c r="BB5578" s="5"/>
    </row>
    <row r="5579" spans="1:54" x14ac:dyDescent="0.2">
      <c r="A5579" s="5"/>
      <c r="Y5579" s="5"/>
      <c r="AJ5579"/>
      <c r="AV5579"/>
      <c r="BB5579" s="5"/>
    </row>
    <row r="5580" spans="1:54" x14ac:dyDescent="0.2">
      <c r="A5580" s="5"/>
      <c r="Y5580" s="5"/>
      <c r="AJ5580"/>
      <c r="AV5580"/>
      <c r="BB5580" s="5"/>
    </row>
    <row r="5581" spans="1:54" x14ac:dyDescent="0.2">
      <c r="A5581" s="5"/>
      <c r="Y5581" s="5"/>
      <c r="AJ5581"/>
      <c r="AV5581"/>
      <c r="BB5581" s="5"/>
    </row>
    <row r="5582" spans="1:54" x14ac:dyDescent="0.2">
      <c r="A5582" s="5"/>
      <c r="Y5582" s="5"/>
      <c r="AJ5582"/>
      <c r="AV5582"/>
      <c r="BB5582" s="5"/>
    </row>
    <row r="5583" spans="1:54" x14ac:dyDescent="0.2">
      <c r="A5583" s="5"/>
      <c r="Y5583" s="5"/>
      <c r="AJ5583"/>
      <c r="AV5583"/>
      <c r="BB5583" s="5"/>
    </row>
    <row r="5584" spans="1:54" x14ac:dyDescent="0.2">
      <c r="A5584" s="5"/>
      <c r="Y5584" s="5"/>
      <c r="AJ5584"/>
      <c r="AV5584"/>
      <c r="BB5584" s="5"/>
    </row>
    <row r="5585" spans="1:54" x14ac:dyDescent="0.2">
      <c r="A5585" s="5"/>
      <c r="Y5585" s="5"/>
      <c r="AJ5585"/>
      <c r="AV5585"/>
      <c r="BB5585" s="5"/>
    </row>
    <row r="5586" spans="1:54" x14ac:dyDescent="0.2">
      <c r="A5586" s="5"/>
      <c r="Y5586" s="5"/>
      <c r="AJ5586"/>
      <c r="AV5586"/>
      <c r="BB5586" s="5"/>
    </row>
    <row r="5587" spans="1:54" x14ac:dyDescent="0.2">
      <c r="A5587" s="5"/>
      <c r="Y5587" s="5"/>
      <c r="AJ5587"/>
      <c r="AV5587"/>
      <c r="BB5587" s="5"/>
    </row>
    <row r="5588" spans="1:54" x14ac:dyDescent="0.2">
      <c r="A5588" s="5"/>
      <c r="Y5588" s="5"/>
      <c r="AJ5588"/>
      <c r="AV5588"/>
      <c r="BB5588" s="5"/>
    </row>
    <row r="5589" spans="1:54" x14ac:dyDescent="0.2">
      <c r="A5589" s="5"/>
      <c r="Y5589" s="5"/>
      <c r="AJ5589"/>
      <c r="AV5589"/>
      <c r="BB5589" s="5"/>
    </row>
    <row r="5590" spans="1:54" x14ac:dyDescent="0.2">
      <c r="A5590" s="5"/>
      <c r="Y5590" s="5"/>
      <c r="AJ5590"/>
      <c r="AV5590"/>
      <c r="BB5590" s="5"/>
    </row>
    <row r="5591" spans="1:54" x14ac:dyDescent="0.2">
      <c r="A5591" s="5"/>
      <c r="Y5591" s="5"/>
      <c r="AJ5591"/>
      <c r="AV5591"/>
      <c r="BB5591" s="5"/>
    </row>
    <row r="5592" spans="1:54" x14ac:dyDescent="0.2">
      <c r="A5592" s="5"/>
      <c r="Y5592" s="5"/>
      <c r="AJ5592"/>
      <c r="AV5592"/>
      <c r="BB5592" s="5"/>
    </row>
    <row r="5593" spans="1:54" x14ac:dyDescent="0.2">
      <c r="A5593" s="5"/>
      <c r="Y5593" s="5"/>
      <c r="AJ5593"/>
      <c r="AV5593"/>
      <c r="BB5593" s="5"/>
    </row>
    <row r="5594" spans="1:54" x14ac:dyDescent="0.2">
      <c r="A5594" s="5"/>
      <c r="Y5594" s="5"/>
      <c r="AJ5594"/>
      <c r="AV5594"/>
      <c r="BB5594" s="5"/>
    </row>
    <row r="5595" spans="1:54" x14ac:dyDescent="0.2">
      <c r="A5595" s="5"/>
      <c r="Y5595" s="5"/>
      <c r="AJ5595"/>
      <c r="AV5595"/>
      <c r="BB5595" s="5"/>
    </row>
    <row r="5596" spans="1:54" x14ac:dyDescent="0.2">
      <c r="A5596" s="5"/>
      <c r="Y5596" s="5"/>
      <c r="AJ5596"/>
      <c r="AV5596"/>
      <c r="BB5596" s="5"/>
    </row>
    <row r="5597" spans="1:54" x14ac:dyDescent="0.2">
      <c r="A5597" s="5"/>
      <c r="Y5597" s="5"/>
      <c r="AJ5597"/>
      <c r="AV5597"/>
      <c r="BB5597" s="5"/>
    </row>
    <row r="5598" spans="1:54" x14ac:dyDescent="0.2">
      <c r="A5598" s="5"/>
      <c r="Y5598" s="5"/>
      <c r="AJ5598"/>
      <c r="AV5598"/>
      <c r="BB5598" s="5"/>
    </row>
    <row r="5599" spans="1:54" x14ac:dyDescent="0.2">
      <c r="A5599" s="5"/>
      <c r="Y5599" s="5"/>
      <c r="AJ5599"/>
      <c r="AV5599"/>
      <c r="BB5599" s="5"/>
    </row>
    <row r="5600" spans="1:54" x14ac:dyDescent="0.2">
      <c r="A5600" s="5"/>
      <c r="Y5600" s="5"/>
      <c r="AJ5600"/>
      <c r="AV5600"/>
      <c r="BB5600" s="5"/>
    </row>
    <row r="5601" spans="1:54" x14ac:dyDescent="0.2">
      <c r="A5601" s="5"/>
      <c r="Y5601" s="5"/>
      <c r="AJ5601"/>
      <c r="AV5601"/>
      <c r="BB5601" s="5"/>
    </row>
    <row r="5602" spans="1:54" x14ac:dyDescent="0.2">
      <c r="A5602" s="5"/>
      <c r="Y5602" s="5"/>
      <c r="AJ5602"/>
      <c r="AV5602"/>
      <c r="BB5602" s="5"/>
    </row>
    <row r="5603" spans="1:54" x14ac:dyDescent="0.2">
      <c r="A5603" s="5"/>
      <c r="Y5603" s="5"/>
      <c r="AJ5603"/>
      <c r="AV5603"/>
      <c r="BB5603" s="5"/>
    </row>
    <row r="5604" spans="1:54" x14ac:dyDescent="0.2">
      <c r="A5604" s="5"/>
      <c r="Y5604" s="5"/>
      <c r="AJ5604"/>
      <c r="AV5604"/>
      <c r="BB5604" s="5"/>
    </row>
    <row r="5605" spans="1:54" x14ac:dyDescent="0.2">
      <c r="A5605" s="5"/>
      <c r="Y5605" s="5"/>
      <c r="AJ5605"/>
      <c r="AV5605"/>
      <c r="BB5605" s="5"/>
    </row>
    <row r="5606" spans="1:54" x14ac:dyDescent="0.2">
      <c r="A5606" s="5"/>
      <c r="Y5606" s="5"/>
      <c r="AJ5606"/>
      <c r="AV5606"/>
      <c r="BB5606" s="5"/>
    </row>
    <row r="5607" spans="1:54" x14ac:dyDescent="0.2">
      <c r="A5607" s="5"/>
      <c r="Y5607" s="5"/>
      <c r="AJ5607"/>
      <c r="AV5607"/>
      <c r="BB5607" s="5"/>
    </row>
    <row r="5608" spans="1:54" x14ac:dyDescent="0.2">
      <c r="A5608" s="5"/>
      <c r="Y5608" s="5"/>
      <c r="AJ5608"/>
      <c r="AV5608"/>
      <c r="BB5608" s="5"/>
    </row>
    <row r="5609" spans="1:54" x14ac:dyDescent="0.2">
      <c r="A5609" s="5"/>
      <c r="Y5609" s="5"/>
      <c r="AJ5609"/>
      <c r="AV5609"/>
      <c r="BB5609" s="5"/>
    </row>
    <row r="5610" spans="1:54" x14ac:dyDescent="0.2">
      <c r="A5610" s="5"/>
      <c r="Y5610" s="5"/>
      <c r="AJ5610"/>
      <c r="AV5610"/>
      <c r="BB5610" s="5"/>
    </row>
    <row r="5611" spans="1:54" x14ac:dyDescent="0.2">
      <c r="A5611" s="5"/>
      <c r="Y5611" s="5"/>
      <c r="AJ5611"/>
      <c r="AV5611"/>
      <c r="BB5611" s="5"/>
    </row>
    <row r="5612" spans="1:54" x14ac:dyDescent="0.2">
      <c r="A5612" s="5"/>
      <c r="Y5612" s="5"/>
      <c r="AJ5612"/>
      <c r="AV5612"/>
      <c r="BB5612" s="5"/>
    </row>
    <row r="5613" spans="1:54" x14ac:dyDescent="0.2">
      <c r="A5613" s="5"/>
      <c r="Y5613" s="5"/>
      <c r="AJ5613"/>
      <c r="AV5613"/>
      <c r="BB5613" s="5"/>
    </row>
    <row r="5614" spans="1:54" x14ac:dyDescent="0.2">
      <c r="A5614" s="5"/>
      <c r="Y5614" s="5"/>
      <c r="AJ5614"/>
      <c r="AV5614"/>
      <c r="BB5614" s="5"/>
    </row>
    <row r="5615" spans="1:54" x14ac:dyDescent="0.2">
      <c r="A5615" s="5"/>
      <c r="Y5615" s="5"/>
      <c r="AJ5615"/>
      <c r="AV5615"/>
      <c r="BB5615" s="5"/>
    </row>
    <row r="5616" spans="1:54" x14ac:dyDescent="0.2">
      <c r="A5616" s="5"/>
      <c r="Y5616" s="5"/>
      <c r="AJ5616"/>
      <c r="AV5616"/>
      <c r="BB5616" s="5"/>
    </row>
    <row r="5617" spans="1:54" x14ac:dyDescent="0.2">
      <c r="A5617" s="5"/>
      <c r="Y5617" s="5"/>
      <c r="AJ5617"/>
      <c r="AV5617"/>
      <c r="BB5617" s="5"/>
    </row>
    <row r="5618" spans="1:54" x14ac:dyDescent="0.2">
      <c r="A5618" s="5"/>
      <c r="Y5618" s="5"/>
      <c r="AJ5618"/>
      <c r="AV5618"/>
      <c r="BB5618" s="5"/>
    </row>
    <row r="5619" spans="1:54" x14ac:dyDescent="0.2">
      <c r="A5619" s="5"/>
      <c r="Y5619" s="5"/>
      <c r="AJ5619"/>
      <c r="AV5619"/>
      <c r="BB5619" s="5"/>
    </row>
    <row r="5620" spans="1:54" x14ac:dyDescent="0.2">
      <c r="A5620" s="5"/>
      <c r="Y5620" s="5"/>
      <c r="AJ5620"/>
      <c r="AV5620"/>
      <c r="BB5620" s="5"/>
    </row>
    <row r="5621" spans="1:54" x14ac:dyDescent="0.2">
      <c r="A5621" s="5"/>
      <c r="Y5621" s="5"/>
      <c r="AJ5621"/>
      <c r="AV5621"/>
      <c r="BB5621" s="5"/>
    </row>
    <row r="5622" spans="1:54" x14ac:dyDescent="0.2">
      <c r="A5622" s="5"/>
      <c r="Y5622" s="5"/>
      <c r="AJ5622"/>
      <c r="AV5622"/>
      <c r="BB5622" s="5"/>
    </row>
    <row r="5623" spans="1:54" x14ac:dyDescent="0.2">
      <c r="A5623" s="5"/>
      <c r="Y5623" s="5"/>
      <c r="AJ5623"/>
      <c r="AV5623"/>
      <c r="BB5623" s="5"/>
    </row>
    <row r="5624" spans="1:54" x14ac:dyDescent="0.2">
      <c r="A5624" s="5"/>
      <c r="Y5624" s="5"/>
      <c r="AJ5624"/>
      <c r="AV5624"/>
      <c r="BB5624" s="5"/>
    </row>
    <row r="5625" spans="1:54" x14ac:dyDescent="0.2">
      <c r="A5625" s="5"/>
      <c r="Y5625" s="5"/>
      <c r="AJ5625"/>
      <c r="AV5625"/>
      <c r="BB5625" s="5"/>
    </row>
    <row r="5626" spans="1:54" x14ac:dyDescent="0.2">
      <c r="A5626" s="5"/>
      <c r="Y5626" s="5"/>
      <c r="AJ5626"/>
      <c r="AV5626"/>
      <c r="BB5626" s="5"/>
    </row>
    <row r="5627" spans="1:54" x14ac:dyDescent="0.2">
      <c r="A5627" s="5"/>
      <c r="Y5627" s="5"/>
      <c r="AJ5627"/>
      <c r="AV5627"/>
      <c r="BB5627" s="5"/>
    </row>
    <row r="5628" spans="1:54" x14ac:dyDescent="0.2">
      <c r="A5628" s="5"/>
      <c r="Y5628" s="5"/>
      <c r="AJ5628"/>
      <c r="AV5628"/>
      <c r="BB5628" s="5"/>
    </row>
    <row r="5629" spans="1:54" x14ac:dyDescent="0.2">
      <c r="A5629" s="5"/>
      <c r="Y5629" s="5"/>
      <c r="AJ5629"/>
      <c r="AV5629"/>
      <c r="BB5629" s="5"/>
    </row>
    <row r="5630" spans="1:54" x14ac:dyDescent="0.2">
      <c r="A5630" s="5"/>
      <c r="Y5630" s="5"/>
      <c r="AJ5630"/>
      <c r="AV5630"/>
      <c r="BB5630" s="5"/>
    </row>
    <row r="5631" spans="1:54" x14ac:dyDescent="0.2">
      <c r="A5631" s="5"/>
      <c r="Y5631" s="5"/>
      <c r="AJ5631"/>
      <c r="AV5631"/>
      <c r="BB5631" s="5"/>
    </row>
    <row r="5632" spans="1:54" x14ac:dyDescent="0.2">
      <c r="A5632" s="5"/>
      <c r="Y5632" s="5"/>
      <c r="AJ5632"/>
      <c r="AV5632"/>
      <c r="BB5632" s="5"/>
    </row>
    <row r="5633" spans="1:54" x14ac:dyDescent="0.2">
      <c r="A5633" s="5"/>
      <c r="Y5633" s="5"/>
      <c r="AJ5633"/>
      <c r="AV5633"/>
      <c r="BB5633" s="5"/>
    </row>
    <row r="5634" spans="1:54" x14ac:dyDescent="0.2">
      <c r="A5634" s="5"/>
      <c r="Y5634" s="5"/>
      <c r="AJ5634"/>
      <c r="AV5634"/>
      <c r="BB5634" s="5"/>
    </row>
    <row r="5635" spans="1:54" x14ac:dyDescent="0.2">
      <c r="A5635" s="5"/>
      <c r="Y5635" s="5"/>
      <c r="AJ5635"/>
      <c r="AV5635"/>
      <c r="BB5635" s="5"/>
    </row>
    <row r="5636" spans="1:54" x14ac:dyDescent="0.2">
      <c r="A5636" s="5"/>
      <c r="Y5636" s="5"/>
      <c r="AJ5636"/>
      <c r="AV5636"/>
      <c r="BB5636" s="5"/>
    </row>
    <row r="5637" spans="1:54" x14ac:dyDescent="0.2">
      <c r="A5637" s="5"/>
      <c r="Y5637" s="5"/>
      <c r="AJ5637"/>
      <c r="AV5637"/>
      <c r="BB5637" s="5"/>
    </row>
    <row r="5638" spans="1:54" x14ac:dyDescent="0.2">
      <c r="A5638" s="5"/>
      <c r="Y5638" s="5"/>
      <c r="AJ5638"/>
      <c r="AV5638"/>
      <c r="BB5638" s="5"/>
    </row>
    <row r="5639" spans="1:54" x14ac:dyDescent="0.2">
      <c r="A5639" s="5"/>
      <c r="Y5639" s="5"/>
      <c r="AJ5639"/>
      <c r="AV5639"/>
      <c r="BB5639" s="5"/>
    </row>
    <row r="5640" spans="1:54" x14ac:dyDescent="0.2">
      <c r="A5640" s="5"/>
      <c r="Y5640" s="5"/>
      <c r="AJ5640"/>
      <c r="AV5640"/>
      <c r="BB5640" s="5"/>
    </row>
    <row r="5641" spans="1:54" x14ac:dyDescent="0.2">
      <c r="A5641" s="5"/>
      <c r="Y5641" s="5"/>
      <c r="AJ5641"/>
      <c r="AV5641"/>
      <c r="BB5641" s="5"/>
    </row>
    <row r="5642" spans="1:54" x14ac:dyDescent="0.2">
      <c r="A5642" s="5"/>
      <c r="Y5642" s="5"/>
      <c r="AJ5642"/>
      <c r="AV5642"/>
      <c r="BB5642" s="5"/>
    </row>
    <row r="5643" spans="1:54" x14ac:dyDescent="0.2">
      <c r="A5643" s="5"/>
      <c r="Y5643" s="5"/>
      <c r="AJ5643"/>
      <c r="AV5643"/>
      <c r="BB5643" s="5"/>
    </row>
    <row r="5644" spans="1:54" x14ac:dyDescent="0.2">
      <c r="A5644" s="5"/>
      <c r="Y5644" s="5"/>
      <c r="AJ5644"/>
      <c r="AV5644"/>
      <c r="BB5644" s="5"/>
    </row>
    <row r="5645" spans="1:54" x14ac:dyDescent="0.2">
      <c r="A5645" s="5"/>
      <c r="Y5645" s="5"/>
      <c r="AJ5645"/>
      <c r="AV5645"/>
      <c r="BB5645" s="5"/>
    </row>
    <row r="5646" spans="1:54" x14ac:dyDescent="0.2">
      <c r="A5646" s="5"/>
      <c r="Y5646" s="5"/>
      <c r="AJ5646"/>
      <c r="AV5646"/>
      <c r="BB5646" s="5"/>
    </row>
    <row r="5647" spans="1:54" x14ac:dyDescent="0.2">
      <c r="A5647" s="5"/>
      <c r="Y5647" s="5"/>
      <c r="AJ5647"/>
      <c r="AV5647"/>
      <c r="BB5647" s="5"/>
    </row>
    <row r="5648" spans="1:54" x14ac:dyDescent="0.2">
      <c r="A5648" s="5"/>
      <c r="Y5648" s="5"/>
      <c r="AJ5648"/>
      <c r="AV5648"/>
      <c r="BB5648" s="5"/>
    </row>
    <row r="5649" spans="1:54" x14ac:dyDescent="0.2">
      <c r="A5649" s="5"/>
      <c r="Y5649" s="5"/>
      <c r="AJ5649"/>
      <c r="AV5649"/>
      <c r="BB5649" s="5"/>
    </row>
    <row r="5650" spans="1:54" x14ac:dyDescent="0.2">
      <c r="A5650" s="5"/>
      <c r="Y5650" s="5"/>
      <c r="AJ5650"/>
      <c r="AV5650"/>
      <c r="BB5650" s="5"/>
    </row>
    <row r="5651" spans="1:54" x14ac:dyDescent="0.2">
      <c r="A5651" s="5"/>
      <c r="Y5651" s="5"/>
      <c r="AJ5651"/>
      <c r="AV5651"/>
      <c r="BB5651" s="5"/>
    </row>
    <row r="5652" spans="1:54" x14ac:dyDescent="0.2">
      <c r="A5652" s="5"/>
      <c r="Y5652" s="5"/>
      <c r="AJ5652"/>
      <c r="AV5652"/>
      <c r="BB5652" s="5"/>
    </row>
    <row r="5653" spans="1:54" x14ac:dyDescent="0.2">
      <c r="A5653" s="5"/>
      <c r="Y5653" s="5"/>
      <c r="AJ5653"/>
      <c r="AV5653"/>
      <c r="BB5653" s="5"/>
    </row>
    <row r="5654" spans="1:54" x14ac:dyDescent="0.2">
      <c r="A5654" s="5"/>
      <c r="Y5654" s="5"/>
      <c r="AJ5654"/>
      <c r="AV5654"/>
      <c r="BB5654" s="5"/>
    </row>
    <row r="5655" spans="1:54" x14ac:dyDescent="0.2">
      <c r="A5655" s="5"/>
      <c r="Y5655" s="5"/>
      <c r="AJ5655"/>
      <c r="AV5655"/>
      <c r="BB5655" s="5"/>
    </row>
    <row r="5656" spans="1:54" x14ac:dyDescent="0.2">
      <c r="A5656" s="5"/>
      <c r="Y5656" s="5"/>
      <c r="AJ5656"/>
      <c r="AV5656"/>
      <c r="BB5656" s="5"/>
    </row>
    <row r="5657" spans="1:54" x14ac:dyDescent="0.2">
      <c r="A5657" s="5"/>
      <c r="Y5657" s="5"/>
      <c r="AJ5657"/>
      <c r="AV5657"/>
      <c r="BB5657" s="5"/>
    </row>
    <row r="5658" spans="1:54" x14ac:dyDescent="0.2">
      <c r="A5658" s="5"/>
      <c r="Y5658" s="5"/>
      <c r="AJ5658"/>
      <c r="AV5658"/>
      <c r="BB5658" s="5"/>
    </row>
    <row r="5659" spans="1:54" x14ac:dyDescent="0.2">
      <c r="A5659" s="5"/>
      <c r="Y5659" s="5"/>
      <c r="AJ5659"/>
      <c r="AV5659"/>
      <c r="BB5659" s="5"/>
    </row>
    <row r="5660" spans="1:54" x14ac:dyDescent="0.2">
      <c r="A5660" s="5"/>
      <c r="Y5660" s="5"/>
      <c r="AJ5660"/>
      <c r="AV5660"/>
      <c r="BB5660" s="5"/>
    </row>
    <row r="5661" spans="1:54" x14ac:dyDescent="0.2">
      <c r="A5661" s="5"/>
      <c r="Y5661" s="5"/>
      <c r="AJ5661"/>
      <c r="AV5661"/>
      <c r="BB5661" s="5"/>
    </row>
    <row r="5662" spans="1:54" x14ac:dyDescent="0.2">
      <c r="A5662" s="5"/>
      <c r="Y5662" s="5"/>
      <c r="AJ5662"/>
      <c r="AV5662"/>
      <c r="BB5662" s="5"/>
    </row>
    <row r="5663" spans="1:54" x14ac:dyDescent="0.2">
      <c r="A5663" s="5"/>
      <c r="Y5663" s="5"/>
      <c r="AJ5663"/>
      <c r="AV5663"/>
      <c r="BB5663" s="5"/>
    </row>
    <row r="5664" spans="1:54" x14ac:dyDescent="0.2">
      <c r="A5664" s="5"/>
      <c r="Y5664" s="5"/>
      <c r="AJ5664"/>
      <c r="AV5664"/>
      <c r="BB5664" s="5"/>
    </row>
    <row r="5665" spans="1:54" x14ac:dyDescent="0.2">
      <c r="A5665" s="5"/>
      <c r="Y5665" s="5"/>
      <c r="AJ5665"/>
      <c r="AV5665"/>
      <c r="BB5665" s="5"/>
    </row>
    <row r="5666" spans="1:54" x14ac:dyDescent="0.2">
      <c r="A5666" s="5"/>
      <c r="Y5666" s="5"/>
      <c r="AJ5666"/>
      <c r="AV5666"/>
      <c r="BB5666" s="5"/>
    </row>
    <row r="5667" spans="1:54" x14ac:dyDescent="0.2">
      <c r="A5667" s="5"/>
      <c r="Y5667" s="5"/>
      <c r="AJ5667"/>
      <c r="AV5667"/>
      <c r="BB5667" s="5"/>
    </row>
    <row r="5668" spans="1:54" x14ac:dyDescent="0.2">
      <c r="A5668" s="5"/>
      <c r="Y5668" s="5"/>
      <c r="AJ5668"/>
      <c r="AV5668"/>
      <c r="BB5668" s="5"/>
    </row>
    <row r="5669" spans="1:54" x14ac:dyDescent="0.2">
      <c r="A5669" s="5"/>
      <c r="Y5669" s="5"/>
      <c r="AJ5669"/>
      <c r="AV5669"/>
      <c r="BB5669" s="5"/>
    </row>
    <row r="5670" spans="1:54" x14ac:dyDescent="0.2">
      <c r="A5670" s="5"/>
      <c r="Y5670" s="5"/>
      <c r="AJ5670"/>
      <c r="AV5670"/>
      <c r="BB5670" s="5"/>
    </row>
    <row r="5671" spans="1:54" x14ac:dyDescent="0.2">
      <c r="A5671" s="5"/>
      <c r="Y5671" s="5"/>
      <c r="AJ5671"/>
      <c r="AV5671"/>
      <c r="BB5671" s="5"/>
    </row>
    <row r="5672" spans="1:54" x14ac:dyDescent="0.2">
      <c r="A5672" s="5"/>
      <c r="Y5672" s="5"/>
      <c r="AJ5672"/>
      <c r="AV5672"/>
      <c r="BB5672" s="5"/>
    </row>
    <row r="5673" spans="1:54" x14ac:dyDescent="0.2">
      <c r="A5673" s="5"/>
      <c r="Y5673" s="5"/>
      <c r="AJ5673"/>
      <c r="AV5673"/>
      <c r="BB5673" s="5"/>
    </row>
    <row r="5674" spans="1:54" x14ac:dyDescent="0.2">
      <c r="A5674" s="5"/>
      <c r="Y5674" s="5"/>
      <c r="AJ5674"/>
      <c r="AV5674"/>
      <c r="BB5674" s="5"/>
    </row>
    <row r="5675" spans="1:54" x14ac:dyDescent="0.2">
      <c r="A5675" s="5"/>
      <c r="Y5675" s="5"/>
      <c r="AJ5675"/>
      <c r="AV5675"/>
      <c r="BB5675" s="5"/>
    </row>
    <row r="5676" spans="1:54" x14ac:dyDescent="0.2">
      <c r="A5676" s="5"/>
      <c r="Y5676" s="5"/>
      <c r="AJ5676"/>
      <c r="AV5676"/>
      <c r="BB5676" s="5"/>
    </row>
    <row r="5677" spans="1:54" x14ac:dyDescent="0.2">
      <c r="A5677" s="5"/>
      <c r="Y5677" s="5"/>
      <c r="AJ5677"/>
      <c r="AV5677"/>
      <c r="BB5677" s="5"/>
    </row>
    <row r="5678" spans="1:54" x14ac:dyDescent="0.2">
      <c r="A5678" s="5"/>
      <c r="Y5678" s="5"/>
      <c r="AJ5678"/>
      <c r="AV5678"/>
      <c r="BB5678" s="5"/>
    </row>
    <row r="5679" spans="1:54" x14ac:dyDescent="0.2">
      <c r="A5679" s="5"/>
      <c r="Y5679" s="5"/>
      <c r="AJ5679"/>
      <c r="AV5679"/>
      <c r="BB5679" s="5"/>
    </row>
    <row r="5680" spans="1:54" x14ac:dyDescent="0.2">
      <c r="A5680" s="5"/>
      <c r="Y5680" s="5"/>
      <c r="AJ5680"/>
      <c r="AV5680"/>
      <c r="BB5680" s="5"/>
    </row>
    <row r="5681" spans="1:54" x14ac:dyDescent="0.2">
      <c r="A5681" s="5"/>
      <c r="Y5681" s="5"/>
      <c r="AJ5681"/>
      <c r="AV5681"/>
      <c r="BB5681" s="5"/>
    </row>
    <row r="5682" spans="1:54" x14ac:dyDescent="0.2">
      <c r="A5682" s="5"/>
      <c r="Y5682" s="5"/>
      <c r="AJ5682"/>
      <c r="AV5682"/>
      <c r="BB5682" s="5"/>
    </row>
    <row r="5683" spans="1:54" x14ac:dyDescent="0.2">
      <c r="A5683" s="5"/>
      <c r="Y5683" s="5"/>
      <c r="AJ5683"/>
      <c r="AV5683"/>
      <c r="BB5683" s="5"/>
    </row>
    <row r="5684" spans="1:54" x14ac:dyDescent="0.2">
      <c r="A5684" s="5"/>
      <c r="Y5684" s="5"/>
      <c r="AJ5684"/>
      <c r="AV5684"/>
      <c r="BB5684" s="5"/>
    </row>
    <row r="5685" spans="1:54" x14ac:dyDescent="0.2">
      <c r="A5685" s="5"/>
      <c r="Y5685" s="5"/>
      <c r="AJ5685"/>
      <c r="AV5685"/>
      <c r="BB5685" s="5"/>
    </row>
    <row r="5686" spans="1:54" x14ac:dyDescent="0.2">
      <c r="A5686" s="5"/>
      <c r="Y5686" s="5"/>
      <c r="AJ5686"/>
      <c r="AV5686"/>
      <c r="BB5686" s="5"/>
    </row>
    <row r="5687" spans="1:54" x14ac:dyDescent="0.2">
      <c r="A5687" s="5"/>
      <c r="Y5687" s="5"/>
      <c r="AJ5687"/>
      <c r="AV5687"/>
      <c r="BB5687" s="5"/>
    </row>
    <row r="5688" spans="1:54" x14ac:dyDescent="0.2">
      <c r="A5688" s="5"/>
      <c r="Y5688" s="5"/>
      <c r="AJ5688"/>
      <c r="AV5688"/>
      <c r="BB5688" s="5"/>
    </row>
    <row r="5689" spans="1:54" x14ac:dyDescent="0.2">
      <c r="A5689" s="5"/>
      <c r="Y5689" s="5"/>
      <c r="AJ5689"/>
      <c r="AV5689"/>
      <c r="BB5689" s="5"/>
    </row>
    <row r="5690" spans="1:54" x14ac:dyDescent="0.2">
      <c r="A5690" s="5"/>
      <c r="Y5690" s="5"/>
      <c r="AJ5690"/>
      <c r="AV5690"/>
      <c r="BB5690" s="5"/>
    </row>
    <row r="5691" spans="1:54" x14ac:dyDescent="0.2">
      <c r="A5691" s="5"/>
      <c r="Y5691" s="5"/>
      <c r="AJ5691"/>
      <c r="AV5691"/>
      <c r="BB5691" s="5"/>
    </row>
    <row r="5692" spans="1:54" x14ac:dyDescent="0.2">
      <c r="A5692" s="5"/>
      <c r="Y5692" s="5"/>
      <c r="AJ5692"/>
      <c r="AV5692"/>
      <c r="BB5692" s="5"/>
    </row>
    <row r="5693" spans="1:54" x14ac:dyDescent="0.2">
      <c r="A5693" s="5"/>
      <c r="Y5693" s="5"/>
      <c r="AJ5693"/>
      <c r="AV5693"/>
      <c r="BB5693" s="5"/>
    </row>
    <row r="5694" spans="1:54" x14ac:dyDescent="0.2">
      <c r="A5694" s="5"/>
      <c r="Y5694" s="5"/>
      <c r="AJ5694"/>
      <c r="AV5694"/>
      <c r="BB5694" s="5"/>
    </row>
    <row r="5695" spans="1:54" x14ac:dyDescent="0.2">
      <c r="A5695" s="5"/>
      <c r="Y5695" s="5"/>
      <c r="AJ5695"/>
      <c r="AV5695"/>
      <c r="BB5695" s="5"/>
    </row>
    <row r="5696" spans="1:54" x14ac:dyDescent="0.2">
      <c r="A5696" s="5"/>
      <c r="Y5696" s="5"/>
      <c r="AJ5696"/>
      <c r="AV5696"/>
      <c r="BB5696" s="5"/>
    </row>
    <row r="5697" spans="1:54" x14ac:dyDescent="0.2">
      <c r="A5697" s="5"/>
      <c r="Y5697" s="5"/>
      <c r="AJ5697"/>
      <c r="AV5697"/>
      <c r="BB5697" s="5"/>
    </row>
    <row r="5698" spans="1:54" x14ac:dyDescent="0.2">
      <c r="A5698" s="5"/>
      <c r="Y5698" s="5"/>
      <c r="AJ5698"/>
      <c r="AV5698"/>
      <c r="BB5698" s="5"/>
    </row>
    <row r="5699" spans="1:54" x14ac:dyDescent="0.2">
      <c r="A5699" s="5"/>
      <c r="Y5699" s="5"/>
      <c r="AJ5699"/>
      <c r="AV5699"/>
      <c r="BB5699" s="5"/>
    </row>
    <row r="5700" spans="1:54" x14ac:dyDescent="0.2">
      <c r="A5700" s="5"/>
      <c r="Y5700" s="5"/>
      <c r="AJ5700"/>
      <c r="AV5700"/>
      <c r="BB5700" s="5"/>
    </row>
    <row r="5701" spans="1:54" x14ac:dyDescent="0.2">
      <c r="A5701" s="5"/>
      <c r="Y5701" s="5"/>
      <c r="AJ5701"/>
      <c r="AV5701"/>
      <c r="BB5701" s="5"/>
    </row>
    <row r="5702" spans="1:54" x14ac:dyDescent="0.2">
      <c r="A5702" s="5"/>
      <c r="Y5702" s="5"/>
      <c r="AJ5702"/>
      <c r="AV5702"/>
      <c r="BB5702" s="5"/>
    </row>
    <row r="5703" spans="1:54" x14ac:dyDescent="0.2">
      <c r="A5703" s="5"/>
      <c r="Y5703" s="5"/>
      <c r="AJ5703"/>
      <c r="AV5703"/>
      <c r="BB5703" s="5"/>
    </row>
    <row r="5704" spans="1:54" x14ac:dyDescent="0.2">
      <c r="A5704" s="5"/>
      <c r="Y5704" s="5"/>
      <c r="AJ5704"/>
      <c r="AV5704"/>
      <c r="BB5704" s="5"/>
    </row>
    <row r="5705" spans="1:54" x14ac:dyDescent="0.2">
      <c r="A5705" s="5"/>
      <c r="Y5705" s="5"/>
      <c r="AJ5705"/>
      <c r="AV5705"/>
      <c r="BB5705" s="5"/>
    </row>
    <row r="5706" spans="1:54" x14ac:dyDescent="0.2">
      <c r="A5706" s="5"/>
      <c r="Y5706" s="5"/>
      <c r="AJ5706"/>
      <c r="AV5706"/>
      <c r="BB5706" s="5"/>
    </row>
    <row r="5707" spans="1:54" x14ac:dyDescent="0.2">
      <c r="A5707" s="5"/>
      <c r="Y5707" s="5"/>
      <c r="AJ5707"/>
      <c r="AV5707"/>
      <c r="BB5707" s="5"/>
    </row>
    <row r="5708" spans="1:54" x14ac:dyDescent="0.2">
      <c r="A5708" s="5"/>
      <c r="Y5708" s="5"/>
      <c r="AJ5708"/>
      <c r="AV5708"/>
      <c r="BB5708" s="5"/>
    </row>
    <row r="5709" spans="1:54" x14ac:dyDescent="0.2">
      <c r="A5709" s="5"/>
      <c r="Y5709" s="5"/>
      <c r="AJ5709"/>
      <c r="AV5709"/>
      <c r="BB5709" s="5"/>
    </row>
    <row r="5710" spans="1:54" x14ac:dyDescent="0.2">
      <c r="A5710" s="5"/>
      <c r="Y5710" s="5"/>
      <c r="AJ5710"/>
      <c r="AV5710"/>
      <c r="BB5710" s="5"/>
    </row>
    <row r="5711" spans="1:54" x14ac:dyDescent="0.2">
      <c r="A5711" s="5"/>
      <c r="Y5711" s="5"/>
      <c r="AJ5711"/>
      <c r="AV5711"/>
      <c r="BB5711" s="5"/>
    </row>
    <row r="5712" spans="1:54" x14ac:dyDescent="0.2">
      <c r="A5712" s="5"/>
      <c r="Y5712" s="5"/>
      <c r="AJ5712"/>
      <c r="AV5712"/>
      <c r="BB5712" s="5"/>
    </row>
    <row r="5713" spans="1:54" x14ac:dyDescent="0.2">
      <c r="A5713" s="5"/>
      <c r="Y5713" s="5"/>
      <c r="AJ5713"/>
      <c r="AV5713"/>
      <c r="BB5713" s="5"/>
    </row>
    <row r="5714" spans="1:54" x14ac:dyDescent="0.2">
      <c r="A5714" s="5"/>
      <c r="Y5714" s="5"/>
      <c r="AJ5714"/>
      <c r="AV5714"/>
      <c r="BB5714" s="5"/>
    </row>
    <row r="5715" spans="1:54" x14ac:dyDescent="0.2">
      <c r="A5715" s="5"/>
      <c r="Y5715" s="5"/>
      <c r="AJ5715"/>
      <c r="AV5715"/>
      <c r="BB5715" s="5"/>
    </row>
    <row r="5716" spans="1:54" x14ac:dyDescent="0.2">
      <c r="A5716" s="5"/>
      <c r="Y5716" s="5"/>
      <c r="AJ5716"/>
      <c r="AV5716"/>
      <c r="BB5716" s="5"/>
    </row>
    <row r="5717" spans="1:54" x14ac:dyDescent="0.2">
      <c r="A5717" s="5"/>
      <c r="Y5717" s="5"/>
      <c r="AJ5717"/>
      <c r="AV5717"/>
      <c r="BB5717" s="5"/>
    </row>
    <row r="5718" spans="1:54" x14ac:dyDescent="0.2">
      <c r="A5718" s="5"/>
      <c r="Y5718" s="5"/>
      <c r="AJ5718"/>
      <c r="AV5718"/>
      <c r="BB5718" s="5"/>
    </row>
    <row r="5719" spans="1:54" x14ac:dyDescent="0.2">
      <c r="A5719" s="5"/>
      <c r="Y5719" s="5"/>
      <c r="AJ5719"/>
      <c r="AV5719"/>
      <c r="BB5719" s="5"/>
    </row>
    <row r="5720" spans="1:54" x14ac:dyDescent="0.2">
      <c r="A5720" s="5"/>
      <c r="Y5720" s="5"/>
      <c r="AJ5720"/>
      <c r="AV5720"/>
      <c r="BB5720" s="5"/>
    </row>
    <row r="5721" spans="1:54" x14ac:dyDescent="0.2">
      <c r="A5721" s="5"/>
      <c r="Y5721" s="5"/>
      <c r="AJ5721"/>
      <c r="AV5721"/>
      <c r="BB5721" s="5"/>
    </row>
    <row r="5722" spans="1:54" x14ac:dyDescent="0.2">
      <c r="A5722" s="5"/>
      <c r="Y5722" s="5"/>
      <c r="AJ5722"/>
      <c r="AV5722"/>
      <c r="BB5722" s="5"/>
    </row>
    <row r="5723" spans="1:54" x14ac:dyDescent="0.2">
      <c r="A5723" s="5"/>
      <c r="Y5723" s="5"/>
      <c r="AJ5723"/>
      <c r="AV5723"/>
      <c r="BB5723" s="5"/>
    </row>
    <row r="5724" spans="1:54" x14ac:dyDescent="0.2">
      <c r="A5724" s="5"/>
      <c r="Y5724" s="5"/>
      <c r="AJ5724"/>
      <c r="AV5724"/>
      <c r="BB5724" s="5"/>
    </row>
    <row r="5725" spans="1:54" x14ac:dyDescent="0.2">
      <c r="A5725" s="5"/>
      <c r="Y5725" s="5"/>
      <c r="AJ5725"/>
      <c r="AV5725"/>
      <c r="BB5725" s="5"/>
    </row>
    <row r="5726" spans="1:54" x14ac:dyDescent="0.2">
      <c r="A5726" s="5"/>
      <c r="Y5726" s="5"/>
      <c r="AJ5726"/>
      <c r="AV5726"/>
      <c r="BB5726" s="5"/>
    </row>
    <row r="5727" spans="1:54" x14ac:dyDescent="0.2">
      <c r="A5727" s="5"/>
      <c r="Y5727" s="5"/>
      <c r="AJ5727"/>
      <c r="AV5727"/>
      <c r="BB5727" s="5"/>
    </row>
    <row r="5728" spans="1:54" x14ac:dyDescent="0.2">
      <c r="A5728" s="5"/>
      <c r="Y5728" s="5"/>
      <c r="AJ5728"/>
      <c r="AV5728"/>
      <c r="BB5728" s="5"/>
    </row>
    <row r="5729" spans="1:54" x14ac:dyDescent="0.2">
      <c r="A5729" s="5"/>
      <c r="Y5729" s="5"/>
      <c r="AJ5729"/>
      <c r="AV5729"/>
      <c r="BB5729" s="5"/>
    </row>
    <row r="5730" spans="1:54" x14ac:dyDescent="0.2">
      <c r="A5730" s="5"/>
      <c r="Y5730" s="5"/>
      <c r="AJ5730"/>
      <c r="AV5730"/>
      <c r="BB5730" s="5"/>
    </row>
    <row r="5731" spans="1:54" x14ac:dyDescent="0.2">
      <c r="A5731" s="5"/>
      <c r="Y5731" s="5"/>
      <c r="AJ5731"/>
      <c r="AV5731"/>
      <c r="BB5731" s="5"/>
    </row>
    <row r="5732" spans="1:54" x14ac:dyDescent="0.2">
      <c r="A5732" s="5"/>
      <c r="Y5732" s="5"/>
      <c r="AJ5732"/>
      <c r="AV5732"/>
      <c r="BB5732" s="5"/>
    </row>
    <row r="5733" spans="1:54" x14ac:dyDescent="0.2">
      <c r="A5733" s="5"/>
      <c r="Y5733" s="5"/>
      <c r="AJ5733"/>
      <c r="AV5733"/>
      <c r="BB5733" s="5"/>
    </row>
    <row r="5734" spans="1:54" x14ac:dyDescent="0.2">
      <c r="A5734" s="5"/>
      <c r="Y5734" s="5"/>
      <c r="AJ5734"/>
      <c r="AV5734"/>
      <c r="BB5734" s="5"/>
    </row>
    <row r="5735" spans="1:54" x14ac:dyDescent="0.2">
      <c r="A5735" s="5"/>
      <c r="Y5735" s="5"/>
      <c r="AJ5735"/>
      <c r="AV5735"/>
      <c r="BB5735" s="5"/>
    </row>
    <row r="5736" spans="1:54" x14ac:dyDescent="0.2">
      <c r="A5736" s="5"/>
      <c r="Y5736" s="5"/>
      <c r="AJ5736"/>
      <c r="AV5736"/>
      <c r="BB5736" s="5"/>
    </row>
    <row r="5737" spans="1:54" x14ac:dyDescent="0.2">
      <c r="A5737" s="5"/>
      <c r="Y5737" s="5"/>
      <c r="AJ5737"/>
      <c r="AV5737"/>
      <c r="BB5737" s="5"/>
    </row>
    <row r="5738" spans="1:54" x14ac:dyDescent="0.2">
      <c r="A5738" s="5"/>
      <c r="Y5738" s="5"/>
      <c r="AJ5738"/>
      <c r="AV5738"/>
      <c r="BB5738" s="5"/>
    </row>
    <row r="5739" spans="1:54" x14ac:dyDescent="0.2">
      <c r="A5739" s="5"/>
      <c r="Y5739" s="5"/>
      <c r="AJ5739"/>
      <c r="AV5739"/>
      <c r="BB5739" s="5"/>
    </row>
    <row r="5740" spans="1:54" x14ac:dyDescent="0.2">
      <c r="A5740" s="5"/>
      <c r="Y5740" s="5"/>
      <c r="AJ5740"/>
      <c r="AV5740"/>
      <c r="BB5740" s="5"/>
    </row>
    <row r="5741" spans="1:54" x14ac:dyDescent="0.2">
      <c r="A5741" s="5"/>
      <c r="Y5741" s="5"/>
      <c r="AJ5741"/>
      <c r="AV5741"/>
      <c r="BB5741" s="5"/>
    </row>
    <row r="5742" spans="1:54" x14ac:dyDescent="0.2">
      <c r="A5742" s="5"/>
      <c r="Y5742" s="5"/>
      <c r="AJ5742"/>
      <c r="AV5742"/>
      <c r="BB5742" s="5"/>
    </row>
    <row r="5743" spans="1:54" x14ac:dyDescent="0.2">
      <c r="A5743" s="5"/>
      <c r="Y5743" s="5"/>
      <c r="AJ5743"/>
      <c r="AV5743"/>
      <c r="BB5743" s="5"/>
    </row>
    <row r="5744" spans="1:54" x14ac:dyDescent="0.2">
      <c r="A5744" s="5"/>
      <c r="Y5744" s="5"/>
      <c r="AJ5744"/>
      <c r="AV5744"/>
      <c r="BB5744" s="5"/>
    </row>
    <row r="5745" spans="1:54" x14ac:dyDescent="0.2">
      <c r="A5745" s="5"/>
      <c r="Y5745" s="5"/>
      <c r="AJ5745"/>
      <c r="AV5745"/>
      <c r="BB5745" s="5"/>
    </row>
    <row r="5746" spans="1:54" x14ac:dyDescent="0.2">
      <c r="A5746" s="5"/>
      <c r="Y5746" s="5"/>
      <c r="AJ5746"/>
      <c r="AV5746"/>
      <c r="BB5746" s="5"/>
    </row>
    <row r="5747" spans="1:54" x14ac:dyDescent="0.2">
      <c r="A5747" s="5"/>
      <c r="Y5747" s="5"/>
      <c r="AJ5747"/>
      <c r="AV5747"/>
      <c r="BB5747" s="5"/>
    </row>
    <row r="5748" spans="1:54" x14ac:dyDescent="0.2">
      <c r="A5748" s="5"/>
      <c r="Y5748" s="5"/>
      <c r="AJ5748"/>
      <c r="AV5748"/>
      <c r="BB5748" s="5"/>
    </row>
    <row r="5749" spans="1:54" x14ac:dyDescent="0.2">
      <c r="A5749" s="5"/>
      <c r="Y5749" s="5"/>
      <c r="AJ5749"/>
      <c r="AV5749"/>
      <c r="BB5749" s="5"/>
    </row>
    <row r="5750" spans="1:54" x14ac:dyDescent="0.2">
      <c r="A5750" s="5"/>
      <c r="Y5750" s="5"/>
      <c r="AJ5750"/>
      <c r="AV5750"/>
      <c r="BB5750" s="5"/>
    </row>
    <row r="5751" spans="1:54" x14ac:dyDescent="0.2">
      <c r="A5751" s="5"/>
      <c r="Y5751" s="5"/>
      <c r="AJ5751"/>
      <c r="AV5751"/>
      <c r="BB5751" s="5"/>
    </row>
    <row r="5752" spans="1:54" x14ac:dyDescent="0.2">
      <c r="A5752" s="5"/>
      <c r="Y5752" s="5"/>
      <c r="AJ5752"/>
      <c r="AV5752"/>
      <c r="BB5752" s="5"/>
    </row>
    <row r="5753" spans="1:54" x14ac:dyDescent="0.2">
      <c r="A5753" s="5"/>
      <c r="Y5753" s="5"/>
      <c r="AJ5753"/>
      <c r="AV5753"/>
      <c r="BB5753" s="5"/>
    </row>
    <row r="5754" spans="1:54" x14ac:dyDescent="0.2">
      <c r="A5754" s="5"/>
      <c r="Y5754" s="5"/>
      <c r="AJ5754"/>
      <c r="AV5754"/>
      <c r="BB5754" s="5"/>
    </row>
    <row r="5755" spans="1:54" x14ac:dyDescent="0.2">
      <c r="A5755" s="5"/>
      <c r="Y5755" s="5"/>
      <c r="AJ5755"/>
      <c r="AV5755"/>
      <c r="BB5755" s="5"/>
    </row>
    <row r="5756" spans="1:54" x14ac:dyDescent="0.2">
      <c r="A5756" s="5"/>
      <c r="Y5756" s="5"/>
      <c r="AJ5756"/>
      <c r="AV5756"/>
      <c r="BB5756" s="5"/>
    </row>
    <row r="5757" spans="1:54" x14ac:dyDescent="0.2">
      <c r="A5757" s="5"/>
      <c r="Y5757" s="5"/>
      <c r="AJ5757"/>
      <c r="AV5757"/>
      <c r="BB5757" s="5"/>
    </row>
    <row r="5758" spans="1:54" x14ac:dyDescent="0.2">
      <c r="A5758" s="5"/>
      <c r="Y5758" s="5"/>
      <c r="AJ5758"/>
      <c r="AV5758"/>
      <c r="BB5758" s="5"/>
    </row>
    <row r="5759" spans="1:54" x14ac:dyDescent="0.2">
      <c r="A5759" s="5"/>
      <c r="Y5759" s="5"/>
      <c r="AJ5759"/>
      <c r="AV5759"/>
      <c r="BB5759" s="5"/>
    </row>
    <row r="5760" spans="1:54" x14ac:dyDescent="0.2">
      <c r="A5760" s="5"/>
      <c r="Y5760" s="5"/>
      <c r="AJ5760"/>
      <c r="AV5760"/>
      <c r="BB5760" s="5"/>
    </row>
    <row r="5761" spans="1:54" x14ac:dyDescent="0.2">
      <c r="A5761" s="5"/>
      <c r="Y5761" s="5"/>
      <c r="AJ5761"/>
      <c r="AV5761"/>
      <c r="BB5761" s="5"/>
    </row>
    <row r="5762" spans="1:54" x14ac:dyDescent="0.2">
      <c r="A5762" s="5"/>
      <c r="Y5762" s="5"/>
      <c r="AJ5762"/>
      <c r="AV5762"/>
      <c r="BB5762" s="5"/>
    </row>
    <row r="5763" spans="1:54" x14ac:dyDescent="0.2">
      <c r="A5763" s="5"/>
      <c r="Y5763" s="5"/>
      <c r="AJ5763"/>
      <c r="AV5763"/>
      <c r="BB5763" s="5"/>
    </row>
    <row r="5764" spans="1:54" x14ac:dyDescent="0.2">
      <c r="A5764" s="5"/>
      <c r="Y5764" s="5"/>
      <c r="AJ5764"/>
      <c r="AV5764"/>
      <c r="BB5764" s="5"/>
    </row>
    <row r="5765" spans="1:54" x14ac:dyDescent="0.2">
      <c r="A5765" s="5"/>
      <c r="Y5765" s="5"/>
      <c r="AJ5765"/>
      <c r="AV5765"/>
      <c r="BB5765" s="5"/>
    </row>
    <row r="5766" spans="1:54" x14ac:dyDescent="0.2">
      <c r="A5766" s="5"/>
      <c r="Y5766" s="5"/>
      <c r="AJ5766"/>
      <c r="AV5766"/>
      <c r="BB5766" s="5"/>
    </row>
    <row r="5767" spans="1:54" x14ac:dyDescent="0.2">
      <c r="A5767" s="5"/>
      <c r="Y5767" s="5"/>
      <c r="AJ5767"/>
      <c r="AV5767"/>
      <c r="BB5767" s="5"/>
    </row>
    <row r="5768" spans="1:54" x14ac:dyDescent="0.2">
      <c r="A5768" s="5"/>
      <c r="Y5768" s="5"/>
      <c r="AJ5768"/>
      <c r="AV5768"/>
      <c r="BB5768" s="5"/>
    </row>
    <row r="5769" spans="1:54" x14ac:dyDescent="0.2">
      <c r="A5769" s="5"/>
      <c r="Y5769" s="5"/>
      <c r="AJ5769"/>
      <c r="AV5769"/>
      <c r="BB5769" s="5"/>
    </row>
    <row r="5770" spans="1:54" x14ac:dyDescent="0.2">
      <c r="A5770" s="5"/>
      <c r="Y5770" s="5"/>
      <c r="AJ5770"/>
      <c r="AV5770"/>
      <c r="BB5770" s="5"/>
    </row>
    <row r="5771" spans="1:54" x14ac:dyDescent="0.2">
      <c r="A5771" s="5"/>
      <c r="Y5771" s="5"/>
      <c r="AJ5771"/>
      <c r="AV5771"/>
      <c r="BB5771" s="5"/>
    </row>
    <row r="5772" spans="1:54" x14ac:dyDescent="0.2">
      <c r="A5772" s="5"/>
      <c r="Y5772" s="5"/>
      <c r="AJ5772"/>
      <c r="AV5772"/>
      <c r="BB5772" s="5"/>
    </row>
    <row r="5773" spans="1:54" x14ac:dyDescent="0.2">
      <c r="A5773" s="5"/>
      <c r="Y5773" s="5"/>
      <c r="AJ5773"/>
      <c r="AV5773"/>
      <c r="BB5773" s="5"/>
    </row>
    <row r="5774" spans="1:54" x14ac:dyDescent="0.2">
      <c r="A5774" s="5"/>
      <c r="Y5774" s="5"/>
      <c r="AJ5774"/>
      <c r="AV5774"/>
      <c r="BB5774" s="5"/>
    </row>
    <row r="5775" spans="1:54" x14ac:dyDescent="0.2">
      <c r="A5775" s="5"/>
      <c r="Y5775" s="5"/>
      <c r="AJ5775"/>
      <c r="AV5775"/>
      <c r="BB5775" s="5"/>
    </row>
    <row r="5776" spans="1:54" x14ac:dyDescent="0.2">
      <c r="A5776" s="5"/>
      <c r="Y5776" s="5"/>
      <c r="AJ5776"/>
      <c r="AV5776"/>
      <c r="BB5776" s="5"/>
    </row>
    <row r="5777" spans="1:54" x14ac:dyDescent="0.2">
      <c r="A5777" s="5"/>
      <c r="Y5777" s="5"/>
      <c r="AJ5777"/>
      <c r="AV5777"/>
      <c r="BB5777" s="5"/>
    </row>
    <row r="5778" spans="1:54" x14ac:dyDescent="0.2">
      <c r="A5778" s="5"/>
      <c r="Y5778" s="5"/>
      <c r="AJ5778"/>
      <c r="AV5778"/>
      <c r="BB5778" s="5"/>
    </row>
    <row r="5779" spans="1:54" x14ac:dyDescent="0.2">
      <c r="A5779" s="5"/>
      <c r="Y5779" s="5"/>
      <c r="AJ5779"/>
      <c r="AV5779"/>
      <c r="BB5779" s="5"/>
    </row>
    <row r="5780" spans="1:54" x14ac:dyDescent="0.2">
      <c r="A5780" s="5"/>
      <c r="Y5780" s="5"/>
      <c r="AJ5780"/>
      <c r="AV5780"/>
      <c r="BB5780" s="5"/>
    </row>
    <row r="5781" spans="1:54" x14ac:dyDescent="0.2">
      <c r="A5781" s="5"/>
      <c r="Y5781" s="5"/>
      <c r="AJ5781"/>
      <c r="AV5781"/>
      <c r="BB5781" s="5"/>
    </row>
    <row r="5782" spans="1:54" x14ac:dyDescent="0.2">
      <c r="A5782" s="5"/>
      <c r="Y5782" s="5"/>
      <c r="AJ5782"/>
      <c r="AV5782"/>
      <c r="BB5782" s="5"/>
    </row>
    <row r="5783" spans="1:54" x14ac:dyDescent="0.2">
      <c r="A5783" s="5"/>
      <c r="Y5783" s="5"/>
      <c r="AJ5783"/>
      <c r="AV5783"/>
      <c r="BB5783" s="5"/>
    </row>
    <row r="5784" spans="1:54" x14ac:dyDescent="0.2">
      <c r="A5784" s="5"/>
      <c r="Y5784" s="5"/>
      <c r="AJ5784"/>
      <c r="AV5784"/>
      <c r="BB5784" s="5"/>
    </row>
    <row r="5785" spans="1:54" x14ac:dyDescent="0.2">
      <c r="A5785" s="5"/>
      <c r="Y5785" s="5"/>
      <c r="AJ5785"/>
      <c r="AV5785"/>
      <c r="BB5785" s="5"/>
    </row>
    <row r="5786" spans="1:54" x14ac:dyDescent="0.2">
      <c r="A5786" s="5"/>
      <c r="Y5786" s="5"/>
      <c r="AJ5786"/>
      <c r="AV5786"/>
      <c r="BB5786" s="5"/>
    </row>
    <row r="5787" spans="1:54" x14ac:dyDescent="0.2">
      <c r="A5787" s="5"/>
      <c r="Y5787" s="5"/>
      <c r="AJ5787"/>
      <c r="AV5787"/>
      <c r="BB5787" s="5"/>
    </row>
    <row r="5788" spans="1:54" x14ac:dyDescent="0.2">
      <c r="A5788" s="5"/>
      <c r="Y5788" s="5"/>
      <c r="AJ5788"/>
      <c r="AV5788"/>
      <c r="BB5788" s="5"/>
    </row>
    <row r="5789" spans="1:54" x14ac:dyDescent="0.2">
      <c r="A5789" s="5"/>
      <c r="Y5789" s="5"/>
      <c r="AJ5789"/>
      <c r="AV5789"/>
      <c r="BB5789" s="5"/>
    </row>
    <row r="5790" spans="1:54" x14ac:dyDescent="0.2">
      <c r="A5790" s="5"/>
      <c r="Y5790" s="5"/>
      <c r="AJ5790"/>
      <c r="AV5790"/>
      <c r="BB5790" s="5"/>
    </row>
    <row r="5791" spans="1:54" x14ac:dyDescent="0.2">
      <c r="A5791" s="5"/>
      <c r="Y5791" s="5"/>
      <c r="AJ5791"/>
      <c r="AV5791"/>
      <c r="BB5791" s="5"/>
    </row>
    <row r="5792" spans="1:54" x14ac:dyDescent="0.2">
      <c r="A5792" s="5"/>
      <c r="Y5792" s="5"/>
      <c r="AJ5792"/>
      <c r="AV5792"/>
      <c r="BB5792" s="5"/>
    </row>
    <row r="5793" spans="1:54" x14ac:dyDescent="0.2">
      <c r="A5793" s="5"/>
      <c r="Y5793" s="5"/>
      <c r="AJ5793"/>
      <c r="AV5793"/>
      <c r="BB5793" s="5"/>
    </row>
    <row r="5794" spans="1:54" x14ac:dyDescent="0.2">
      <c r="A5794" s="5"/>
      <c r="Y5794" s="5"/>
      <c r="AJ5794"/>
      <c r="AV5794"/>
      <c r="BB5794" s="5"/>
    </row>
    <row r="5795" spans="1:54" x14ac:dyDescent="0.2">
      <c r="A5795" s="5"/>
      <c r="Y5795" s="5"/>
      <c r="AJ5795"/>
      <c r="AV5795"/>
      <c r="BB5795" s="5"/>
    </row>
    <row r="5796" spans="1:54" x14ac:dyDescent="0.2">
      <c r="A5796" s="5"/>
      <c r="Y5796" s="5"/>
      <c r="AJ5796"/>
      <c r="AV5796"/>
      <c r="BB5796" s="5"/>
    </row>
    <row r="5797" spans="1:54" x14ac:dyDescent="0.2">
      <c r="A5797" s="5"/>
      <c r="Y5797" s="5"/>
      <c r="AJ5797"/>
      <c r="AV5797"/>
      <c r="BB5797" s="5"/>
    </row>
    <row r="5798" spans="1:54" x14ac:dyDescent="0.2">
      <c r="A5798" s="5"/>
      <c r="Y5798" s="5"/>
      <c r="AJ5798"/>
      <c r="AV5798"/>
      <c r="BB5798" s="5"/>
    </row>
    <row r="5799" spans="1:54" x14ac:dyDescent="0.2">
      <c r="A5799" s="5"/>
      <c r="Y5799" s="5"/>
      <c r="AJ5799"/>
      <c r="AV5799"/>
      <c r="BB5799" s="5"/>
    </row>
    <row r="5800" spans="1:54" x14ac:dyDescent="0.2">
      <c r="A5800" s="5"/>
      <c r="Y5800" s="5"/>
      <c r="AJ5800"/>
      <c r="AV5800"/>
      <c r="BB5800" s="5"/>
    </row>
    <row r="5801" spans="1:54" x14ac:dyDescent="0.2">
      <c r="A5801" s="5"/>
      <c r="Y5801" s="5"/>
      <c r="AJ5801"/>
      <c r="AV5801"/>
      <c r="BB5801" s="5"/>
    </row>
    <row r="5802" spans="1:54" x14ac:dyDescent="0.2">
      <c r="A5802" s="5"/>
      <c r="Y5802" s="5"/>
      <c r="AJ5802"/>
      <c r="AV5802"/>
      <c r="BB5802" s="5"/>
    </row>
    <row r="5803" spans="1:54" x14ac:dyDescent="0.2">
      <c r="A5803" s="5"/>
      <c r="Y5803" s="5"/>
      <c r="AJ5803"/>
      <c r="AV5803"/>
      <c r="BB5803" s="5"/>
    </row>
    <row r="5804" spans="1:54" x14ac:dyDescent="0.2">
      <c r="A5804" s="5"/>
      <c r="Y5804" s="5"/>
      <c r="AJ5804"/>
      <c r="AV5804"/>
      <c r="BB5804" s="5"/>
    </row>
    <row r="5805" spans="1:54" x14ac:dyDescent="0.2">
      <c r="A5805" s="5"/>
      <c r="Y5805" s="5"/>
      <c r="AJ5805"/>
      <c r="AV5805"/>
      <c r="BB5805" s="5"/>
    </row>
    <row r="5806" spans="1:54" x14ac:dyDescent="0.2">
      <c r="A5806" s="5"/>
      <c r="Y5806" s="5"/>
      <c r="AJ5806"/>
      <c r="AV5806"/>
      <c r="BB5806" s="5"/>
    </row>
    <row r="5807" spans="1:54" x14ac:dyDescent="0.2">
      <c r="A5807" s="5"/>
      <c r="Y5807" s="5"/>
      <c r="AJ5807"/>
      <c r="AV5807"/>
      <c r="BB5807" s="5"/>
    </row>
    <row r="5808" spans="1:54" x14ac:dyDescent="0.2">
      <c r="A5808" s="5"/>
      <c r="Y5808" s="5"/>
      <c r="AJ5808"/>
      <c r="AV5808"/>
      <c r="BB5808" s="5"/>
    </row>
    <row r="5809" spans="1:54" x14ac:dyDescent="0.2">
      <c r="A5809" s="5"/>
      <c r="Y5809" s="5"/>
      <c r="AJ5809"/>
      <c r="AV5809"/>
      <c r="BB5809" s="5"/>
    </row>
    <row r="5810" spans="1:54" x14ac:dyDescent="0.2">
      <c r="A5810" s="5"/>
      <c r="Y5810" s="5"/>
      <c r="AJ5810"/>
      <c r="AV5810"/>
      <c r="BB5810" s="5"/>
    </row>
    <row r="5811" spans="1:54" x14ac:dyDescent="0.2">
      <c r="A5811" s="5"/>
      <c r="Y5811" s="5"/>
      <c r="AJ5811"/>
      <c r="AV5811"/>
      <c r="BB5811" s="5"/>
    </row>
    <row r="5812" spans="1:54" x14ac:dyDescent="0.2">
      <c r="A5812" s="5"/>
      <c r="Y5812" s="5"/>
      <c r="AJ5812"/>
      <c r="AV5812"/>
      <c r="BB5812" s="5"/>
    </row>
    <row r="5813" spans="1:54" x14ac:dyDescent="0.2">
      <c r="A5813" s="5"/>
      <c r="Y5813" s="5"/>
      <c r="AJ5813"/>
      <c r="AV5813"/>
      <c r="BB5813" s="5"/>
    </row>
    <row r="5814" spans="1:54" x14ac:dyDescent="0.2">
      <c r="A5814" s="5"/>
      <c r="Y5814" s="5"/>
      <c r="AJ5814"/>
      <c r="AV5814"/>
      <c r="BB5814" s="5"/>
    </row>
    <row r="5815" spans="1:54" x14ac:dyDescent="0.2">
      <c r="A5815" s="5"/>
      <c r="Y5815" s="5"/>
      <c r="AJ5815"/>
      <c r="AV5815"/>
      <c r="BB5815" s="5"/>
    </row>
    <row r="5816" spans="1:54" x14ac:dyDescent="0.2">
      <c r="A5816" s="5"/>
      <c r="Y5816" s="5"/>
      <c r="AJ5816"/>
      <c r="AV5816"/>
      <c r="BB5816" s="5"/>
    </row>
    <row r="5817" spans="1:54" x14ac:dyDescent="0.2">
      <c r="A5817" s="5"/>
      <c r="Y5817" s="5"/>
      <c r="AJ5817"/>
      <c r="AV5817"/>
      <c r="BB5817" s="5"/>
    </row>
    <row r="5818" spans="1:54" x14ac:dyDescent="0.2">
      <c r="A5818" s="5"/>
      <c r="Y5818" s="5"/>
      <c r="AJ5818"/>
      <c r="AV5818"/>
      <c r="BB5818" s="5"/>
    </row>
    <row r="5819" spans="1:54" x14ac:dyDescent="0.2">
      <c r="A5819" s="5"/>
      <c r="Y5819" s="5"/>
      <c r="AJ5819"/>
      <c r="AV5819"/>
      <c r="BB5819" s="5"/>
    </row>
    <row r="5820" spans="1:54" x14ac:dyDescent="0.2">
      <c r="A5820" s="5"/>
      <c r="Y5820" s="5"/>
      <c r="AJ5820"/>
      <c r="AV5820"/>
      <c r="BB5820" s="5"/>
    </row>
    <row r="5821" spans="1:54" x14ac:dyDescent="0.2">
      <c r="A5821" s="5"/>
      <c r="Y5821" s="5"/>
      <c r="AJ5821"/>
      <c r="AV5821"/>
      <c r="BB5821" s="5"/>
    </row>
    <row r="5822" spans="1:54" x14ac:dyDescent="0.2">
      <c r="A5822" s="5"/>
      <c r="Y5822" s="5"/>
      <c r="AJ5822"/>
      <c r="AV5822"/>
      <c r="BB5822" s="5"/>
    </row>
    <row r="5823" spans="1:54" x14ac:dyDescent="0.2">
      <c r="A5823" s="5"/>
      <c r="Y5823" s="5"/>
      <c r="AJ5823"/>
      <c r="AV5823"/>
      <c r="BB5823" s="5"/>
    </row>
    <row r="5824" spans="1:54" x14ac:dyDescent="0.2">
      <c r="A5824" s="5"/>
      <c r="Y5824" s="5"/>
      <c r="AJ5824"/>
      <c r="AV5824"/>
      <c r="BB5824" s="5"/>
    </row>
    <row r="5825" spans="1:54" x14ac:dyDescent="0.2">
      <c r="A5825" s="5"/>
      <c r="Y5825" s="5"/>
      <c r="AJ5825"/>
      <c r="AV5825"/>
      <c r="BB5825" s="5"/>
    </row>
    <row r="5826" spans="1:54" x14ac:dyDescent="0.2">
      <c r="A5826" s="5"/>
      <c r="Y5826" s="5"/>
      <c r="AJ5826"/>
      <c r="AV5826"/>
      <c r="BB5826" s="5"/>
    </row>
    <row r="5827" spans="1:54" x14ac:dyDescent="0.2">
      <c r="A5827" s="5"/>
      <c r="Y5827" s="5"/>
      <c r="AJ5827"/>
      <c r="AV5827"/>
      <c r="BB5827" s="5"/>
    </row>
    <row r="5828" spans="1:54" x14ac:dyDescent="0.2">
      <c r="A5828" s="5"/>
      <c r="Y5828" s="5"/>
      <c r="AJ5828"/>
      <c r="AV5828"/>
      <c r="BB5828" s="5"/>
    </row>
    <row r="5829" spans="1:54" x14ac:dyDescent="0.2">
      <c r="A5829" s="5"/>
      <c r="Y5829" s="5"/>
      <c r="AJ5829"/>
      <c r="AV5829"/>
      <c r="BB5829" s="5"/>
    </row>
    <row r="5830" spans="1:54" x14ac:dyDescent="0.2">
      <c r="A5830" s="5"/>
      <c r="Y5830" s="5"/>
      <c r="AJ5830"/>
      <c r="AV5830"/>
      <c r="BB5830" s="5"/>
    </row>
    <row r="5831" spans="1:54" x14ac:dyDescent="0.2">
      <c r="A5831" s="5"/>
      <c r="Y5831" s="5"/>
      <c r="AJ5831"/>
      <c r="AV5831"/>
      <c r="BB5831" s="5"/>
    </row>
    <row r="5832" spans="1:54" x14ac:dyDescent="0.2">
      <c r="A5832" s="5"/>
      <c r="Y5832" s="5"/>
      <c r="AJ5832"/>
      <c r="AV5832"/>
      <c r="BB5832" s="5"/>
    </row>
    <row r="5833" spans="1:54" x14ac:dyDescent="0.2">
      <c r="A5833" s="5"/>
      <c r="Y5833" s="5"/>
      <c r="AJ5833"/>
      <c r="AV5833"/>
      <c r="BB5833" s="5"/>
    </row>
    <row r="5834" spans="1:54" x14ac:dyDescent="0.2">
      <c r="A5834" s="5"/>
      <c r="Y5834" s="5"/>
      <c r="AJ5834"/>
      <c r="AV5834"/>
      <c r="BB5834" s="5"/>
    </row>
    <row r="5835" spans="1:54" x14ac:dyDescent="0.2">
      <c r="A5835" s="5"/>
      <c r="Y5835" s="5"/>
      <c r="AJ5835"/>
      <c r="AV5835"/>
      <c r="BB5835" s="5"/>
    </row>
    <row r="5836" spans="1:54" x14ac:dyDescent="0.2">
      <c r="A5836" s="5"/>
      <c r="Y5836" s="5"/>
      <c r="AJ5836"/>
      <c r="AV5836"/>
      <c r="BB5836" s="5"/>
    </row>
    <row r="5837" spans="1:54" x14ac:dyDescent="0.2">
      <c r="A5837" s="5"/>
      <c r="Y5837" s="5"/>
      <c r="AJ5837"/>
      <c r="AV5837"/>
      <c r="BB5837" s="5"/>
    </row>
    <row r="5838" spans="1:54" x14ac:dyDescent="0.2">
      <c r="A5838" s="5"/>
      <c r="Y5838" s="5"/>
      <c r="AJ5838"/>
      <c r="AV5838"/>
      <c r="BB5838" s="5"/>
    </row>
    <row r="5839" spans="1:54" x14ac:dyDescent="0.2">
      <c r="A5839" s="5"/>
      <c r="Y5839" s="5"/>
      <c r="AJ5839"/>
      <c r="AV5839"/>
      <c r="BB5839" s="5"/>
    </row>
    <row r="5840" spans="1:54" x14ac:dyDescent="0.2">
      <c r="A5840" s="5"/>
      <c r="Y5840" s="5"/>
      <c r="AJ5840"/>
      <c r="AV5840"/>
      <c r="BB5840" s="5"/>
    </row>
    <row r="5841" spans="1:54" x14ac:dyDescent="0.2">
      <c r="A5841" s="5"/>
      <c r="Y5841" s="5"/>
      <c r="AJ5841"/>
      <c r="AV5841"/>
      <c r="BB5841" s="5"/>
    </row>
    <row r="5842" spans="1:54" x14ac:dyDescent="0.2">
      <c r="A5842" s="5"/>
      <c r="Y5842" s="5"/>
      <c r="AJ5842"/>
      <c r="AV5842"/>
      <c r="BB5842" s="5"/>
    </row>
    <row r="5843" spans="1:54" x14ac:dyDescent="0.2">
      <c r="A5843" s="5"/>
      <c r="Y5843" s="5"/>
      <c r="AJ5843"/>
      <c r="AV5843"/>
      <c r="BB5843" s="5"/>
    </row>
    <row r="5844" spans="1:54" x14ac:dyDescent="0.2">
      <c r="A5844" s="5"/>
      <c r="Y5844" s="5"/>
      <c r="AJ5844"/>
      <c r="AV5844"/>
      <c r="BB5844" s="5"/>
    </row>
    <row r="5845" spans="1:54" x14ac:dyDescent="0.2">
      <c r="A5845" s="5"/>
      <c r="Y5845" s="5"/>
      <c r="AJ5845"/>
      <c r="AV5845"/>
      <c r="BB5845" s="5"/>
    </row>
    <row r="5846" spans="1:54" x14ac:dyDescent="0.2">
      <c r="A5846" s="5"/>
      <c r="Y5846" s="5"/>
      <c r="AJ5846"/>
      <c r="AV5846"/>
      <c r="BB5846" s="5"/>
    </row>
    <row r="5847" spans="1:54" x14ac:dyDescent="0.2">
      <c r="A5847" s="5"/>
      <c r="Y5847" s="5"/>
      <c r="AJ5847"/>
      <c r="AV5847"/>
      <c r="BB5847" s="5"/>
    </row>
    <row r="5848" spans="1:54" x14ac:dyDescent="0.2">
      <c r="A5848" s="5"/>
      <c r="Y5848" s="5"/>
      <c r="AJ5848"/>
      <c r="AV5848"/>
      <c r="BB5848" s="5"/>
    </row>
    <row r="5849" spans="1:54" x14ac:dyDescent="0.2">
      <c r="A5849" s="5"/>
      <c r="Y5849" s="5"/>
      <c r="AJ5849"/>
      <c r="AV5849"/>
      <c r="BB5849" s="5"/>
    </row>
    <row r="5850" spans="1:54" x14ac:dyDescent="0.2">
      <c r="A5850" s="5"/>
      <c r="Y5850" s="5"/>
      <c r="AJ5850"/>
      <c r="AV5850"/>
      <c r="BB5850" s="5"/>
    </row>
    <row r="5851" spans="1:54" x14ac:dyDescent="0.2">
      <c r="A5851" s="5"/>
      <c r="Y5851" s="5"/>
      <c r="AJ5851"/>
      <c r="AV5851"/>
      <c r="BB5851" s="5"/>
    </row>
    <row r="5852" spans="1:54" x14ac:dyDescent="0.2">
      <c r="A5852" s="5"/>
      <c r="Y5852" s="5"/>
      <c r="AJ5852"/>
      <c r="AV5852"/>
      <c r="BB5852" s="5"/>
    </row>
    <row r="5853" spans="1:54" x14ac:dyDescent="0.2">
      <c r="A5853" s="5"/>
      <c r="Y5853" s="5"/>
      <c r="AJ5853"/>
      <c r="AV5853"/>
      <c r="BB5853" s="5"/>
    </row>
    <row r="5854" spans="1:54" x14ac:dyDescent="0.2">
      <c r="A5854" s="5"/>
      <c r="Y5854" s="5"/>
      <c r="AJ5854"/>
      <c r="AV5854"/>
      <c r="BB5854" s="5"/>
    </row>
    <row r="5855" spans="1:54" x14ac:dyDescent="0.2">
      <c r="A5855" s="5"/>
      <c r="Y5855" s="5"/>
      <c r="AJ5855"/>
      <c r="AV5855"/>
      <c r="BB5855" s="5"/>
    </row>
    <row r="5856" spans="1:54" x14ac:dyDescent="0.2">
      <c r="A5856" s="5"/>
      <c r="Y5856" s="5"/>
      <c r="AJ5856"/>
      <c r="AV5856"/>
      <c r="BB5856" s="5"/>
    </row>
    <row r="5857" spans="1:54" x14ac:dyDescent="0.2">
      <c r="A5857" s="5"/>
      <c r="Y5857" s="5"/>
      <c r="AJ5857"/>
      <c r="AV5857"/>
      <c r="BB5857" s="5"/>
    </row>
    <row r="5858" spans="1:54" x14ac:dyDescent="0.2">
      <c r="A5858" s="5"/>
      <c r="Y5858" s="5"/>
      <c r="AJ5858"/>
      <c r="AV5858"/>
      <c r="BB5858" s="5"/>
    </row>
    <row r="5859" spans="1:54" x14ac:dyDescent="0.2">
      <c r="A5859" s="5"/>
      <c r="Y5859" s="5"/>
      <c r="AJ5859"/>
      <c r="AV5859"/>
      <c r="BB5859" s="5"/>
    </row>
    <row r="5860" spans="1:54" x14ac:dyDescent="0.2">
      <c r="A5860" s="5"/>
      <c r="Y5860" s="5"/>
      <c r="AJ5860"/>
      <c r="AV5860"/>
      <c r="BB5860" s="5"/>
    </row>
    <row r="5861" spans="1:54" x14ac:dyDescent="0.2">
      <c r="A5861" s="5"/>
      <c r="Y5861" s="5"/>
      <c r="AJ5861"/>
      <c r="AV5861"/>
      <c r="BB5861" s="5"/>
    </row>
    <row r="5862" spans="1:54" x14ac:dyDescent="0.2">
      <c r="A5862" s="5"/>
      <c r="Y5862" s="5"/>
      <c r="AJ5862"/>
      <c r="AV5862"/>
      <c r="BB5862" s="5"/>
    </row>
    <row r="5863" spans="1:54" x14ac:dyDescent="0.2">
      <c r="A5863" s="5"/>
      <c r="Y5863" s="5"/>
      <c r="AJ5863"/>
      <c r="AV5863"/>
      <c r="BB5863" s="5"/>
    </row>
    <row r="5864" spans="1:54" x14ac:dyDescent="0.2">
      <c r="A5864" s="5"/>
      <c r="Y5864" s="5"/>
      <c r="AJ5864"/>
      <c r="AV5864"/>
      <c r="BB5864" s="5"/>
    </row>
    <row r="5865" spans="1:54" x14ac:dyDescent="0.2">
      <c r="A5865" s="5"/>
      <c r="Y5865" s="5"/>
      <c r="AJ5865"/>
      <c r="AV5865"/>
      <c r="BB5865" s="5"/>
    </row>
    <row r="5866" spans="1:54" x14ac:dyDescent="0.2">
      <c r="A5866" s="5"/>
      <c r="Y5866" s="5"/>
      <c r="AJ5866"/>
      <c r="AV5866"/>
      <c r="BB5866" s="5"/>
    </row>
    <row r="5867" spans="1:54" x14ac:dyDescent="0.2">
      <c r="A5867" s="5"/>
      <c r="Y5867" s="5"/>
      <c r="AJ5867"/>
      <c r="AV5867"/>
      <c r="BB5867" s="5"/>
    </row>
    <row r="5868" spans="1:54" x14ac:dyDescent="0.2">
      <c r="A5868" s="5"/>
      <c r="Y5868" s="5"/>
      <c r="AJ5868"/>
      <c r="AV5868"/>
      <c r="BB5868" s="5"/>
    </row>
    <row r="5869" spans="1:54" x14ac:dyDescent="0.2">
      <c r="A5869" s="5"/>
      <c r="Y5869" s="5"/>
      <c r="AJ5869"/>
      <c r="AV5869"/>
      <c r="BB5869" s="5"/>
    </row>
    <row r="5870" spans="1:54" x14ac:dyDescent="0.2">
      <c r="A5870" s="5"/>
      <c r="Y5870" s="5"/>
      <c r="AJ5870"/>
      <c r="AV5870"/>
      <c r="BB5870" s="5"/>
    </row>
    <row r="5871" spans="1:54" x14ac:dyDescent="0.2">
      <c r="A5871" s="5"/>
      <c r="Y5871" s="5"/>
      <c r="AJ5871"/>
      <c r="AV5871"/>
      <c r="BB5871" s="5"/>
    </row>
    <row r="5872" spans="1:54" x14ac:dyDescent="0.2">
      <c r="A5872" s="5"/>
      <c r="Y5872" s="5"/>
      <c r="AJ5872"/>
      <c r="AV5872"/>
      <c r="BB5872" s="5"/>
    </row>
    <row r="5873" spans="1:54" x14ac:dyDescent="0.2">
      <c r="A5873" s="5"/>
      <c r="Y5873" s="5"/>
      <c r="AJ5873"/>
      <c r="AV5873"/>
      <c r="BB5873" s="5"/>
    </row>
    <row r="5874" spans="1:54" x14ac:dyDescent="0.2">
      <c r="A5874" s="5"/>
      <c r="Y5874" s="5"/>
      <c r="AJ5874"/>
      <c r="AV5874"/>
      <c r="BB5874" s="5"/>
    </row>
    <row r="5875" spans="1:54" x14ac:dyDescent="0.2">
      <c r="A5875" s="5"/>
      <c r="Y5875" s="5"/>
      <c r="AJ5875"/>
      <c r="AV5875"/>
      <c r="BB5875" s="5"/>
    </row>
    <row r="5876" spans="1:54" x14ac:dyDescent="0.2">
      <c r="A5876" s="5"/>
      <c r="Y5876" s="5"/>
      <c r="AJ5876"/>
      <c r="AV5876"/>
      <c r="BB5876" s="5"/>
    </row>
    <row r="5877" spans="1:54" x14ac:dyDescent="0.2">
      <c r="A5877" s="5"/>
      <c r="Y5877" s="5"/>
      <c r="AJ5877"/>
      <c r="AV5877"/>
      <c r="BB5877" s="5"/>
    </row>
    <row r="5878" spans="1:54" x14ac:dyDescent="0.2">
      <c r="A5878" s="5"/>
      <c r="Y5878" s="5"/>
      <c r="AJ5878"/>
      <c r="AV5878"/>
      <c r="BB5878" s="5"/>
    </row>
    <row r="5879" spans="1:54" x14ac:dyDescent="0.2">
      <c r="A5879" s="5"/>
      <c r="Y5879" s="5"/>
      <c r="AJ5879"/>
      <c r="AV5879"/>
      <c r="BB5879" s="5"/>
    </row>
    <row r="5880" spans="1:54" x14ac:dyDescent="0.2">
      <c r="A5880" s="5"/>
      <c r="Y5880" s="5"/>
      <c r="AJ5880"/>
      <c r="AV5880"/>
      <c r="BB5880" s="5"/>
    </row>
    <row r="5881" spans="1:54" x14ac:dyDescent="0.2">
      <c r="A5881" s="5"/>
      <c r="Y5881" s="5"/>
      <c r="AJ5881"/>
      <c r="AV5881"/>
      <c r="BB5881" s="5"/>
    </row>
    <row r="5882" spans="1:54" x14ac:dyDescent="0.2">
      <c r="A5882" s="5"/>
      <c r="Y5882" s="5"/>
      <c r="AJ5882"/>
      <c r="AV5882"/>
      <c r="BB5882" s="5"/>
    </row>
    <row r="5883" spans="1:54" x14ac:dyDescent="0.2">
      <c r="A5883" s="5"/>
      <c r="Y5883" s="5"/>
      <c r="AJ5883"/>
      <c r="AV5883"/>
      <c r="BB5883" s="5"/>
    </row>
    <row r="5884" spans="1:54" x14ac:dyDescent="0.2">
      <c r="A5884" s="5"/>
      <c r="Y5884" s="5"/>
      <c r="AJ5884"/>
      <c r="AV5884"/>
      <c r="BB5884" s="5"/>
    </row>
    <row r="5885" spans="1:54" x14ac:dyDescent="0.2">
      <c r="A5885" s="5"/>
      <c r="Y5885" s="5"/>
      <c r="AJ5885"/>
      <c r="AV5885"/>
      <c r="BB5885" s="5"/>
    </row>
    <row r="5886" spans="1:54" x14ac:dyDescent="0.2">
      <c r="A5886" s="5"/>
      <c r="Y5886" s="5"/>
      <c r="AJ5886"/>
      <c r="AV5886"/>
      <c r="BB5886" s="5"/>
    </row>
    <row r="5887" spans="1:54" x14ac:dyDescent="0.2">
      <c r="A5887" s="5"/>
      <c r="Y5887" s="5"/>
      <c r="AJ5887"/>
      <c r="AV5887"/>
      <c r="BB5887" s="5"/>
    </row>
    <row r="5888" spans="1:54" x14ac:dyDescent="0.2">
      <c r="A5888" s="5"/>
      <c r="Y5888" s="5"/>
      <c r="AJ5888"/>
      <c r="AV5888"/>
      <c r="BB5888" s="5"/>
    </row>
    <row r="5889" spans="1:54" x14ac:dyDescent="0.2">
      <c r="A5889" s="5"/>
      <c r="Y5889" s="5"/>
      <c r="AJ5889"/>
      <c r="AV5889"/>
      <c r="BB5889" s="5"/>
    </row>
    <row r="5890" spans="1:54" x14ac:dyDescent="0.2">
      <c r="A5890" s="5"/>
      <c r="Y5890" s="5"/>
      <c r="AJ5890"/>
      <c r="AV5890"/>
      <c r="BB5890" s="5"/>
    </row>
    <row r="5891" spans="1:54" x14ac:dyDescent="0.2">
      <c r="A5891" s="5"/>
      <c r="Y5891" s="5"/>
      <c r="AJ5891"/>
      <c r="AV5891"/>
      <c r="BB5891" s="5"/>
    </row>
    <row r="5892" spans="1:54" x14ac:dyDescent="0.2">
      <c r="A5892" s="5"/>
      <c r="Y5892" s="5"/>
      <c r="AJ5892"/>
      <c r="AV5892"/>
      <c r="BB5892" s="5"/>
    </row>
    <row r="5893" spans="1:54" x14ac:dyDescent="0.2">
      <c r="A5893" s="5"/>
      <c r="Y5893" s="5"/>
      <c r="AJ5893"/>
      <c r="AV5893"/>
      <c r="BB5893" s="5"/>
    </row>
    <row r="5894" spans="1:54" x14ac:dyDescent="0.2">
      <c r="A5894" s="5"/>
      <c r="Y5894" s="5"/>
      <c r="AJ5894"/>
      <c r="AV5894"/>
      <c r="BB5894" s="5"/>
    </row>
    <row r="5895" spans="1:54" x14ac:dyDescent="0.2">
      <c r="A5895" s="5"/>
      <c r="Y5895" s="5"/>
      <c r="AJ5895"/>
      <c r="AV5895"/>
      <c r="BB5895" s="5"/>
    </row>
    <row r="5896" spans="1:54" x14ac:dyDescent="0.2">
      <c r="A5896" s="5"/>
      <c r="Y5896" s="5"/>
      <c r="AJ5896"/>
      <c r="AV5896"/>
      <c r="BB5896" s="5"/>
    </row>
    <row r="5897" spans="1:54" x14ac:dyDescent="0.2">
      <c r="A5897" s="5"/>
      <c r="Y5897" s="5"/>
      <c r="AJ5897"/>
      <c r="AV5897"/>
      <c r="BB5897" s="5"/>
    </row>
    <row r="5898" spans="1:54" x14ac:dyDescent="0.2">
      <c r="A5898" s="5"/>
      <c r="Y5898" s="5"/>
      <c r="AJ5898"/>
      <c r="AV5898"/>
      <c r="BB5898" s="5"/>
    </row>
    <row r="5899" spans="1:54" x14ac:dyDescent="0.2">
      <c r="A5899" s="5"/>
      <c r="Y5899" s="5"/>
      <c r="AJ5899"/>
      <c r="AV5899"/>
      <c r="BB5899" s="5"/>
    </row>
    <row r="5900" spans="1:54" x14ac:dyDescent="0.2">
      <c r="A5900" s="5"/>
      <c r="Y5900" s="5"/>
      <c r="AJ5900"/>
      <c r="AV5900"/>
      <c r="BB5900" s="5"/>
    </row>
    <row r="5901" spans="1:54" x14ac:dyDescent="0.2">
      <c r="A5901" s="5"/>
      <c r="Y5901" s="5"/>
      <c r="AJ5901"/>
      <c r="AV5901"/>
      <c r="BB5901" s="5"/>
    </row>
    <row r="5902" spans="1:54" x14ac:dyDescent="0.2">
      <c r="A5902" s="5"/>
      <c r="Y5902" s="5"/>
      <c r="AJ5902"/>
      <c r="AV5902"/>
      <c r="BB5902" s="5"/>
    </row>
    <row r="5903" spans="1:54" x14ac:dyDescent="0.2">
      <c r="A5903" s="5"/>
      <c r="Y5903" s="5"/>
      <c r="AJ5903"/>
      <c r="AV5903"/>
      <c r="BB5903" s="5"/>
    </row>
    <row r="5904" spans="1:54" x14ac:dyDescent="0.2">
      <c r="A5904" s="5"/>
      <c r="Y5904" s="5"/>
      <c r="AJ5904"/>
      <c r="AV5904"/>
      <c r="BB5904" s="5"/>
    </row>
    <row r="5905" spans="1:54" x14ac:dyDescent="0.2">
      <c r="A5905" s="5"/>
      <c r="Y5905" s="5"/>
      <c r="AJ5905"/>
      <c r="AV5905"/>
      <c r="BB5905" s="5"/>
    </row>
    <row r="5906" spans="1:54" x14ac:dyDescent="0.2">
      <c r="A5906" s="5"/>
      <c r="Y5906" s="5"/>
      <c r="AJ5906"/>
      <c r="AV5906"/>
      <c r="BB5906" s="5"/>
    </row>
    <row r="5907" spans="1:54" x14ac:dyDescent="0.2">
      <c r="A5907" s="5"/>
      <c r="Y5907" s="5"/>
      <c r="AJ5907"/>
      <c r="AV5907"/>
      <c r="BB5907" s="5"/>
    </row>
    <row r="5908" spans="1:54" x14ac:dyDescent="0.2">
      <c r="A5908" s="5"/>
      <c r="Y5908" s="5"/>
      <c r="AJ5908"/>
      <c r="AV5908"/>
      <c r="BB5908" s="5"/>
    </row>
    <row r="5909" spans="1:54" x14ac:dyDescent="0.2">
      <c r="A5909" s="5"/>
      <c r="Y5909" s="5"/>
      <c r="AJ5909"/>
      <c r="AV5909"/>
      <c r="BB5909" s="5"/>
    </row>
    <row r="5910" spans="1:54" x14ac:dyDescent="0.2">
      <c r="A5910" s="5"/>
      <c r="Y5910" s="5"/>
      <c r="AJ5910"/>
      <c r="AV5910"/>
      <c r="BB5910" s="5"/>
    </row>
    <row r="5911" spans="1:54" x14ac:dyDescent="0.2">
      <c r="A5911" s="5"/>
      <c r="Y5911" s="5"/>
      <c r="AJ5911"/>
      <c r="AV5911"/>
      <c r="BB5911" s="5"/>
    </row>
    <row r="5912" spans="1:54" x14ac:dyDescent="0.2">
      <c r="A5912" s="5"/>
      <c r="Y5912" s="5"/>
      <c r="AJ5912"/>
      <c r="AV5912"/>
      <c r="BB5912" s="5"/>
    </row>
    <row r="5913" spans="1:54" x14ac:dyDescent="0.2">
      <c r="A5913" s="5"/>
      <c r="Y5913" s="5"/>
      <c r="AJ5913"/>
      <c r="AV5913"/>
      <c r="BB5913" s="5"/>
    </row>
    <row r="5914" spans="1:54" x14ac:dyDescent="0.2">
      <c r="A5914" s="5"/>
      <c r="Y5914" s="5"/>
      <c r="AJ5914"/>
      <c r="AV5914"/>
      <c r="BB5914" s="5"/>
    </row>
    <row r="5915" spans="1:54" x14ac:dyDescent="0.2">
      <c r="A5915" s="5"/>
      <c r="Y5915" s="5"/>
      <c r="AJ5915"/>
      <c r="AV5915"/>
      <c r="BB5915" s="5"/>
    </row>
    <row r="5916" spans="1:54" x14ac:dyDescent="0.2">
      <c r="A5916" s="5"/>
      <c r="Y5916" s="5"/>
      <c r="AJ5916"/>
      <c r="AV5916"/>
      <c r="BB5916" s="5"/>
    </row>
    <row r="5917" spans="1:54" x14ac:dyDescent="0.2">
      <c r="A5917" s="5"/>
      <c r="Y5917" s="5"/>
      <c r="AJ5917"/>
      <c r="AV5917"/>
      <c r="BB5917" s="5"/>
    </row>
    <row r="5918" spans="1:54" x14ac:dyDescent="0.2">
      <c r="A5918" s="5"/>
      <c r="Y5918" s="5"/>
      <c r="AJ5918"/>
      <c r="AV5918"/>
      <c r="BB5918" s="5"/>
    </row>
    <row r="5919" spans="1:54" x14ac:dyDescent="0.2">
      <c r="A5919" s="5"/>
      <c r="Y5919" s="5"/>
      <c r="AJ5919"/>
      <c r="AV5919"/>
      <c r="BB5919" s="5"/>
    </row>
    <row r="5920" spans="1:54" x14ac:dyDescent="0.2">
      <c r="A5920" s="5"/>
      <c r="Y5920" s="5"/>
      <c r="AJ5920"/>
      <c r="AV5920"/>
      <c r="BB5920" s="5"/>
    </row>
    <row r="5921" spans="1:54" x14ac:dyDescent="0.2">
      <c r="A5921" s="5"/>
      <c r="Y5921" s="5"/>
      <c r="AJ5921"/>
      <c r="AV5921"/>
      <c r="BB5921" s="5"/>
    </row>
    <row r="5922" spans="1:54" x14ac:dyDescent="0.2">
      <c r="A5922" s="5"/>
      <c r="Y5922" s="5"/>
      <c r="AJ5922"/>
      <c r="AV5922"/>
      <c r="BB5922" s="5"/>
    </row>
    <row r="5923" spans="1:54" x14ac:dyDescent="0.2">
      <c r="A5923" s="5"/>
      <c r="Y5923" s="5"/>
      <c r="AJ5923"/>
      <c r="AV5923"/>
      <c r="BB5923" s="5"/>
    </row>
    <row r="5924" spans="1:54" x14ac:dyDescent="0.2">
      <c r="A5924" s="5"/>
      <c r="Y5924" s="5"/>
      <c r="AJ5924"/>
      <c r="AV5924"/>
      <c r="BB5924" s="5"/>
    </row>
    <row r="5925" spans="1:54" x14ac:dyDescent="0.2">
      <c r="A5925" s="5"/>
      <c r="Y5925" s="5"/>
      <c r="AJ5925"/>
      <c r="AV5925"/>
      <c r="BB5925" s="5"/>
    </row>
    <row r="5926" spans="1:54" x14ac:dyDescent="0.2">
      <c r="A5926" s="5"/>
      <c r="Y5926" s="5"/>
      <c r="AJ5926"/>
      <c r="AV5926"/>
      <c r="BB5926" s="5"/>
    </row>
    <row r="5927" spans="1:54" x14ac:dyDescent="0.2">
      <c r="A5927" s="5"/>
      <c r="Y5927" s="5"/>
      <c r="AJ5927"/>
      <c r="AV5927"/>
      <c r="BB5927" s="5"/>
    </row>
    <row r="5928" spans="1:54" x14ac:dyDescent="0.2">
      <c r="A5928" s="5"/>
      <c r="Y5928" s="5"/>
      <c r="AJ5928"/>
      <c r="AV5928"/>
      <c r="BB5928" s="5"/>
    </row>
    <row r="5929" spans="1:54" x14ac:dyDescent="0.2">
      <c r="A5929" s="5"/>
      <c r="Y5929" s="5"/>
      <c r="AJ5929"/>
      <c r="AV5929"/>
      <c r="BB5929" s="5"/>
    </row>
    <row r="5930" spans="1:54" x14ac:dyDescent="0.2">
      <c r="A5930" s="5"/>
      <c r="Y5930" s="5"/>
      <c r="AJ5930"/>
      <c r="AV5930"/>
      <c r="BB5930" s="5"/>
    </row>
    <row r="5931" spans="1:54" x14ac:dyDescent="0.2">
      <c r="A5931" s="5"/>
      <c r="Y5931" s="5"/>
      <c r="AJ5931"/>
      <c r="AV5931"/>
      <c r="BB5931" s="5"/>
    </row>
    <row r="5932" spans="1:54" x14ac:dyDescent="0.2">
      <c r="A5932" s="5"/>
      <c r="Y5932" s="5"/>
      <c r="AJ5932"/>
      <c r="AV5932"/>
      <c r="BB5932" s="5"/>
    </row>
    <row r="5933" spans="1:54" x14ac:dyDescent="0.2">
      <c r="A5933" s="5"/>
      <c r="Y5933" s="5"/>
      <c r="AJ5933"/>
      <c r="AV5933"/>
      <c r="BB5933" s="5"/>
    </row>
    <row r="5934" spans="1:54" x14ac:dyDescent="0.2">
      <c r="A5934" s="5"/>
      <c r="Y5934" s="5"/>
      <c r="AJ5934"/>
      <c r="AV5934"/>
      <c r="BB5934" s="5"/>
    </row>
    <row r="5935" spans="1:54" x14ac:dyDescent="0.2">
      <c r="A5935" s="5"/>
      <c r="Y5935" s="5"/>
      <c r="AJ5935"/>
      <c r="AV5935"/>
      <c r="BB5935" s="5"/>
    </row>
    <row r="5936" spans="1:54" x14ac:dyDescent="0.2">
      <c r="A5936" s="5"/>
      <c r="Y5936" s="5"/>
      <c r="AJ5936"/>
      <c r="AV5936"/>
      <c r="BB5936" s="5"/>
    </row>
    <row r="5937" spans="1:54" x14ac:dyDescent="0.2">
      <c r="A5937" s="5"/>
      <c r="Y5937" s="5"/>
      <c r="AJ5937"/>
      <c r="AV5937"/>
      <c r="BB5937" s="5"/>
    </row>
    <row r="5938" spans="1:54" x14ac:dyDescent="0.2">
      <c r="A5938" s="5"/>
      <c r="Y5938" s="5"/>
      <c r="AJ5938"/>
      <c r="AV5938"/>
      <c r="BB5938" s="5"/>
    </row>
    <row r="5939" spans="1:54" x14ac:dyDescent="0.2">
      <c r="A5939" s="5"/>
      <c r="Y5939" s="5"/>
      <c r="AJ5939"/>
      <c r="AV5939"/>
      <c r="BB5939" s="5"/>
    </row>
    <row r="5940" spans="1:54" x14ac:dyDescent="0.2">
      <c r="A5940" s="5"/>
      <c r="Y5940" s="5"/>
      <c r="AJ5940"/>
      <c r="AV5940"/>
      <c r="BB5940" s="5"/>
    </row>
    <row r="5941" spans="1:54" x14ac:dyDescent="0.2">
      <c r="A5941" s="5"/>
      <c r="Y5941" s="5"/>
      <c r="AJ5941"/>
      <c r="AV5941"/>
      <c r="BB5941" s="5"/>
    </row>
    <row r="5942" spans="1:54" x14ac:dyDescent="0.2">
      <c r="A5942" s="5"/>
      <c r="Y5942" s="5"/>
      <c r="AJ5942"/>
      <c r="AV5942"/>
      <c r="BB5942" s="5"/>
    </row>
    <row r="5943" spans="1:54" x14ac:dyDescent="0.2">
      <c r="A5943" s="5"/>
      <c r="Y5943" s="5"/>
      <c r="AJ5943"/>
      <c r="AV5943"/>
      <c r="BB5943" s="5"/>
    </row>
    <row r="5944" spans="1:54" x14ac:dyDescent="0.2">
      <c r="A5944" s="5"/>
      <c r="Y5944" s="5"/>
      <c r="AJ5944"/>
      <c r="AV5944"/>
      <c r="BB5944" s="5"/>
    </row>
    <row r="5945" spans="1:54" x14ac:dyDescent="0.2">
      <c r="A5945" s="5"/>
      <c r="Y5945" s="5"/>
      <c r="AJ5945"/>
      <c r="AV5945"/>
      <c r="BB5945" s="5"/>
    </row>
    <row r="5946" spans="1:54" x14ac:dyDescent="0.2">
      <c r="A5946" s="5"/>
      <c r="Y5946" s="5"/>
      <c r="AJ5946"/>
      <c r="AV5946"/>
      <c r="BB5946" s="5"/>
    </row>
    <row r="5947" spans="1:54" x14ac:dyDescent="0.2">
      <c r="A5947" s="5"/>
      <c r="Y5947" s="5"/>
      <c r="AJ5947"/>
      <c r="AV5947"/>
      <c r="BB5947" s="5"/>
    </row>
    <row r="5948" spans="1:54" x14ac:dyDescent="0.2">
      <c r="A5948" s="5"/>
      <c r="Y5948" s="5"/>
      <c r="AJ5948"/>
      <c r="AV5948"/>
      <c r="BB5948" s="5"/>
    </row>
    <row r="5949" spans="1:54" x14ac:dyDescent="0.2">
      <c r="A5949" s="5"/>
      <c r="Y5949" s="5"/>
      <c r="AJ5949"/>
      <c r="AV5949"/>
      <c r="BB5949" s="5"/>
    </row>
    <row r="5950" spans="1:54" x14ac:dyDescent="0.2">
      <c r="A5950" s="5"/>
      <c r="Y5950" s="5"/>
      <c r="AJ5950"/>
      <c r="AV5950"/>
      <c r="BB5950" s="5"/>
    </row>
    <row r="5951" spans="1:54" x14ac:dyDescent="0.2">
      <c r="A5951" s="5"/>
      <c r="Y5951" s="5"/>
      <c r="AJ5951"/>
      <c r="AV5951"/>
      <c r="BB5951" s="5"/>
    </row>
    <row r="5952" spans="1:54" x14ac:dyDescent="0.2">
      <c r="A5952" s="5"/>
      <c r="Y5952" s="5"/>
      <c r="AJ5952"/>
      <c r="AV5952"/>
      <c r="BB5952" s="5"/>
    </row>
    <row r="5953" spans="1:54" x14ac:dyDescent="0.2">
      <c r="A5953" s="5"/>
      <c r="Y5953" s="5"/>
      <c r="AJ5953"/>
      <c r="AV5953"/>
      <c r="BB5953" s="5"/>
    </row>
    <row r="5954" spans="1:54" x14ac:dyDescent="0.2">
      <c r="A5954" s="5"/>
      <c r="Y5954" s="5"/>
      <c r="AJ5954"/>
      <c r="AV5954"/>
      <c r="BB5954" s="5"/>
    </row>
    <row r="5955" spans="1:54" x14ac:dyDescent="0.2">
      <c r="A5955" s="5"/>
      <c r="Y5955" s="5"/>
      <c r="AJ5955"/>
      <c r="AV5955"/>
      <c r="BB5955" s="5"/>
    </row>
    <row r="5956" spans="1:54" x14ac:dyDescent="0.2">
      <c r="A5956" s="5"/>
      <c r="Y5956" s="5"/>
      <c r="AJ5956"/>
      <c r="AV5956"/>
      <c r="BB5956" s="5"/>
    </row>
    <row r="5957" spans="1:54" x14ac:dyDescent="0.2">
      <c r="A5957" s="5"/>
      <c r="Y5957" s="5"/>
      <c r="AJ5957"/>
      <c r="AV5957"/>
      <c r="BB5957" s="5"/>
    </row>
    <row r="5958" spans="1:54" x14ac:dyDescent="0.2">
      <c r="A5958" s="5"/>
      <c r="Y5958" s="5"/>
      <c r="AJ5958"/>
      <c r="AV5958"/>
      <c r="BB5958" s="5"/>
    </row>
    <row r="5959" spans="1:54" x14ac:dyDescent="0.2">
      <c r="A5959" s="5"/>
      <c r="Y5959" s="5"/>
      <c r="AJ5959"/>
      <c r="AV5959"/>
      <c r="BB5959" s="5"/>
    </row>
    <row r="5960" spans="1:54" x14ac:dyDescent="0.2">
      <c r="A5960" s="5"/>
      <c r="Y5960" s="5"/>
      <c r="AJ5960"/>
      <c r="AV5960"/>
      <c r="BB5960" s="5"/>
    </row>
    <row r="5961" spans="1:54" x14ac:dyDescent="0.2">
      <c r="A5961" s="5"/>
      <c r="Y5961" s="5"/>
      <c r="AJ5961"/>
      <c r="AV5961"/>
      <c r="BB5961" s="5"/>
    </row>
    <row r="5962" spans="1:54" x14ac:dyDescent="0.2">
      <c r="A5962" s="5"/>
      <c r="Y5962" s="5"/>
      <c r="AJ5962"/>
      <c r="AV5962"/>
      <c r="BB5962" s="5"/>
    </row>
    <row r="5963" spans="1:54" x14ac:dyDescent="0.2">
      <c r="A5963" s="5"/>
      <c r="Y5963" s="5"/>
      <c r="AJ5963"/>
      <c r="AV5963"/>
      <c r="BB5963" s="5"/>
    </row>
    <row r="5964" spans="1:54" x14ac:dyDescent="0.2">
      <c r="A5964" s="5"/>
      <c r="Y5964" s="5"/>
      <c r="AJ5964"/>
      <c r="AV5964"/>
      <c r="BB5964" s="5"/>
    </row>
    <row r="5965" spans="1:54" x14ac:dyDescent="0.2">
      <c r="A5965" s="5"/>
      <c r="Y5965" s="5"/>
      <c r="AJ5965"/>
      <c r="AV5965"/>
      <c r="BB5965" s="5"/>
    </row>
    <row r="5966" spans="1:54" x14ac:dyDescent="0.2">
      <c r="A5966" s="5"/>
      <c r="Y5966" s="5"/>
      <c r="AJ5966"/>
      <c r="AV5966"/>
      <c r="BB5966" s="5"/>
    </row>
    <row r="5967" spans="1:54" x14ac:dyDescent="0.2">
      <c r="A5967" s="5"/>
      <c r="Y5967" s="5"/>
      <c r="AJ5967"/>
      <c r="AV5967"/>
      <c r="BB5967" s="5"/>
    </row>
    <row r="5968" spans="1:54" x14ac:dyDescent="0.2">
      <c r="A5968" s="5"/>
      <c r="Y5968" s="5"/>
      <c r="AJ5968"/>
      <c r="AV5968"/>
      <c r="BB5968" s="5"/>
    </row>
    <row r="5969" spans="1:54" x14ac:dyDescent="0.2">
      <c r="A5969" s="5"/>
      <c r="Y5969" s="5"/>
      <c r="AJ5969"/>
      <c r="AV5969"/>
      <c r="BB5969" s="5"/>
    </row>
    <row r="5970" spans="1:54" x14ac:dyDescent="0.2">
      <c r="A5970" s="5"/>
      <c r="Y5970" s="5"/>
      <c r="AJ5970"/>
      <c r="AV5970"/>
      <c r="BB5970" s="5"/>
    </row>
    <row r="5971" spans="1:54" x14ac:dyDescent="0.2">
      <c r="A5971" s="5"/>
      <c r="Y5971" s="5"/>
      <c r="AJ5971"/>
      <c r="AV5971"/>
      <c r="BB5971" s="5"/>
    </row>
    <row r="5972" spans="1:54" x14ac:dyDescent="0.2">
      <c r="A5972" s="5"/>
      <c r="Y5972" s="5"/>
      <c r="AJ5972"/>
      <c r="AV5972"/>
      <c r="BB5972" s="5"/>
    </row>
    <row r="5973" spans="1:54" x14ac:dyDescent="0.2">
      <c r="A5973" s="5"/>
      <c r="Y5973" s="5"/>
      <c r="AJ5973"/>
      <c r="AV5973"/>
      <c r="BB5973" s="5"/>
    </row>
    <row r="5974" spans="1:54" x14ac:dyDescent="0.2">
      <c r="A5974" s="5"/>
      <c r="Y5974" s="5"/>
      <c r="AJ5974"/>
      <c r="AV5974"/>
      <c r="BB5974" s="5"/>
    </row>
    <row r="5975" spans="1:54" x14ac:dyDescent="0.2">
      <c r="A5975" s="5"/>
      <c r="Y5975" s="5"/>
      <c r="AJ5975"/>
      <c r="AV5975"/>
      <c r="BB5975" s="5"/>
    </row>
    <row r="5976" spans="1:54" x14ac:dyDescent="0.2">
      <c r="A5976" s="5"/>
      <c r="Y5976" s="5"/>
      <c r="AJ5976"/>
      <c r="AV5976"/>
      <c r="BB5976" s="5"/>
    </row>
    <row r="5977" spans="1:54" x14ac:dyDescent="0.2">
      <c r="A5977" s="5"/>
      <c r="Y5977" s="5"/>
      <c r="AJ5977"/>
      <c r="AV5977"/>
      <c r="BB5977" s="5"/>
    </row>
    <row r="5978" spans="1:54" x14ac:dyDescent="0.2">
      <c r="A5978" s="5"/>
      <c r="Y5978" s="5"/>
      <c r="AJ5978"/>
      <c r="AV5978"/>
      <c r="BB5978" s="5"/>
    </row>
    <row r="5979" spans="1:54" x14ac:dyDescent="0.2">
      <c r="A5979" s="5"/>
      <c r="Y5979" s="5"/>
      <c r="AJ5979"/>
      <c r="AV5979"/>
      <c r="BB5979" s="5"/>
    </row>
    <row r="5980" spans="1:54" x14ac:dyDescent="0.2">
      <c r="A5980" s="5"/>
      <c r="Y5980" s="5"/>
      <c r="AJ5980"/>
      <c r="AV5980"/>
      <c r="BB5980" s="5"/>
    </row>
    <row r="5981" spans="1:54" x14ac:dyDescent="0.2">
      <c r="A5981" s="5"/>
      <c r="Y5981" s="5"/>
      <c r="AJ5981"/>
      <c r="AV5981"/>
      <c r="BB5981" s="5"/>
    </row>
    <row r="5982" spans="1:54" x14ac:dyDescent="0.2">
      <c r="A5982" s="5"/>
      <c r="Y5982" s="5"/>
      <c r="AJ5982"/>
      <c r="AV5982"/>
      <c r="BB5982" s="5"/>
    </row>
    <row r="5983" spans="1:54" x14ac:dyDescent="0.2">
      <c r="A5983" s="5"/>
      <c r="Y5983" s="5"/>
      <c r="AJ5983"/>
      <c r="AV5983"/>
      <c r="BB5983" s="5"/>
    </row>
    <row r="5984" spans="1:54" x14ac:dyDescent="0.2">
      <c r="A5984" s="5"/>
      <c r="Y5984" s="5"/>
      <c r="AJ5984"/>
      <c r="AV5984"/>
      <c r="BB5984" s="5"/>
    </row>
    <row r="5985" spans="1:54" x14ac:dyDescent="0.2">
      <c r="A5985" s="5"/>
      <c r="Y5985" s="5"/>
      <c r="AJ5985"/>
      <c r="AV5985"/>
      <c r="BB5985" s="5"/>
    </row>
    <row r="5986" spans="1:54" x14ac:dyDescent="0.2">
      <c r="A5986" s="5"/>
      <c r="Y5986" s="5"/>
      <c r="AJ5986"/>
      <c r="AV5986"/>
      <c r="BB5986" s="5"/>
    </row>
    <row r="5987" spans="1:54" x14ac:dyDescent="0.2">
      <c r="A5987" s="5"/>
      <c r="Y5987" s="5"/>
      <c r="AJ5987"/>
      <c r="AV5987"/>
      <c r="BB5987" s="5"/>
    </row>
    <row r="5988" spans="1:54" x14ac:dyDescent="0.2">
      <c r="A5988" s="5"/>
      <c r="Y5988" s="5"/>
      <c r="AJ5988"/>
      <c r="AV5988"/>
      <c r="BB5988" s="5"/>
    </row>
    <row r="5989" spans="1:54" x14ac:dyDescent="0.2">
      <c r="A5989" s="5"/>
      <c r="Y5989" s="5"/>
      <c r="AJ5989"/>
      <c r="AV5989"/>
      <c r="BB5989" s="5"/>
    </row>
    <row r="5990" spans="1:54" x14ac:dyDescent="0.2">
      <c r="A5990" s="5"/>
      <c r="Y5990" s="5"/>
      <c r="AJ5990"/>
      <c r="AV5990"/>
      <c r="BB5990" s="5"/>
    </row>
    <row r="5991" spans="1:54" x14ac:dyDescent="0.2">
      <c r="A5991" s="5"/>
      <c r="Y5991" s="5"/>
      <c r="AJ5991"/>
      <c r="AV5991"/>
      <c r="BB5991" s="5"/>
    </row>
    <row r="5992" spans="1:54" x14ac:dyDescent="0.2">
      <c r="A5992" s="5"/>
      <c r="Y5992" s="5"/>
      <c r="AJ5992"/>
      <c r="AV5992"/>
      <c r="BB5992" s="5"/>
    </row>
    <row r="5993" spans="1:54" x14ac:dyDescent="0.2">
      <c r="A5993" s="5"/>
      <c r="Y5993" s="5"/>
      <c r="AJ5993"/>
      <c r="AV5993"/>
      <c r="BB5993" s="5"/>
    </row>
    <row r="5994" spans="1:54" x14ac:dyDescent="0.2">
      <c r="A5994" s="5"/>
      <c r="Y5994" s="5"/>
      <c r="AJ5994"/>
      <c r="AV5994"/>
      <c r="BB5994" s="5"/>
    </row>
    <row r="5995" spans="1:54" x14ac:dyDescent="0.2">
      <c r="A5995" s="5"/>
      <c r="Y5995" s="5"/>
      <c r="AJ5995"/>
      <c r="AV5995"/>
      <c r="BB5995" s="5"/>
    </row>
    <row r="5996" spans="1:54" x14ac:dyDescent="0.2">
      <c r="A5996" s="5"/>
      <c r="Y5996" s="5"/>
      <c r="AJ5996"/>
      <c r="AV5996"/>
      <c r="BB5996" s="5"/>
    </row>
    <row r="5997" spans="1:54" x14ac:dyDescent="0.2">
      <c r="A5997" s="5"/>
      <c r="Y5997" s="5"/>
      <c r="AJ5997"/>
      <c r="AV5997"/>
      <c r="BB5997" s="5"/>
    </row>
    <row r="5998" spans="1:54" x14ac:dyDescent="0.2">
      <c r="A5998" s="5"/>
      <c r="Y5998" s="5"/>
      <c r="AJ5998"/>
      <c r="AV5998"/>
      <c r="BB5998" s="5"/>
    </row>
    <row r="5999" spans="1:54" x14ac:dyDescent="0.2">
      <c r="A5999" s="5"/>
      <c r="Y5999" s="5"/>
      <c r="AJ5999"/>
      <c r="AV5999"/>
      <c r="BB5999" s="5"/>
    </row>
    <row r="6000" spans="1:54" x14ac:dyDescent="0.2">
      <c r="A6000" s="5"/>
      <c r="Y6000" s="5"/>
      <c r="AJ6000"/>
      <c r="AV6000"/>
      <c r="BB6000" s="5"/>
    </row>
    <row r="6001" spans="1:54" x14ac:dyDescent="0.2">
      <c r="A6001" s="5"/>
      <c r="Y6001" s="5"/>
      <c r="AJ6001"/>
      <c r="AV6001"/>
      <c r="BB6001" s="5"/>
    </row>
    <row r="6002" spans="1:54" x14ac:dyDescent="0.2">
      <c r="A6002" s="5"/>
      <c r="Y6002" s="5"/>
      <c r="AJ6002"/>
      <c r="AV6002"/>
      <c r="BB6002" s="5"/>
    </row>
    <row r="6003" spans="1:54" x14ac:dyDescent="0.2">
      <c r="A6003" s="5"/>
      <c r="Y6003" s="5"/>
      <c r="AJ6003"/>
      <c r="AV6003"/>
      <c r="BB6003" s="5"/>
    </row>
    <row r="6004" spans="1:54" x14ac:dyDescent="0.2">
      <c r="A6004" s="5"/>
      <c r="Y6004" s="5"/>
      <c r="AJ6004"/>
      <c r="AV6004"/>
      <c r="BB6004" s="5"/>
    </row>
    <row r="6005" spans="1:54" x14ac:dyDescent="0.2">
      <c r="A6005" s="5"/>
      <c r="Y6005" s="5"/>
      <c r="AJ6005"/>
      <c r="AV6005"/>
      <c r="BB6005" s="5"/>
    </row>
    <row r="6006" spans="1:54" x14ac:dyDescent="0.2">
      <c r="A6006" s="5"/>
      <c r="Y6006" s="5"/>
      <c r="AJ6006"/>
      <c r="AV6006"/>
      <c r="BB6006" s="5"/>
    </row>
    <row r="6007" spans="1:54" x14ac:dyDescent="0.2">
      <c r="A6007" s="5"/>
      <c r="Y6007" s="5"/>
      <c r="AJ6007"/>
      <c r="AV6007"/>
      <c r="BB6007" s="5"/>
    </row>
    <row r="6008" spans="1:54" x14ac:dyDescent="0.2">
      <c r="A6008" s="5"/>
      <c r="Y6008" s="5"/>
      <c r="AJ6008"/>
      <c r="AV6008"/>
      <c r="BB6008" s="5"/>
    </row>
    <row r="6009" spans="1:54" x14ac:dyDescent="0.2">
      <c r="A6009" s="5"/>
      <c r="Y6009" s="5"/>
      <c r="AJ6009"/>
      <c r="AV6009"/>
      <c r="BB6009" s="5"/>
    </row>
    <row r="6010" spans="1:54" x14ac:dyDescent="0.2">
      <c r="A6010" s="5"/>
      <c r="Y6010" s="5"/>
      <c r="AJ6010"/>
      <c r="AV6010"/>
      <c r="BB6010" s="5"/>
    </row>
    <row r="6011" spans="1:54" x14ac:dyDescent="0.2">
      <c r="A6011" s="5"/>
      <c r="Y6011" s="5"/>
      <c r="AJ6011"/>
      <c r="AV6011"/>
      <c r="BB6011" s="5"/>
    </row>
    <row r="6012" spans="1:54" x14ac:dyDescent="0.2">
      <c r="A6012" s="5"/>
      <c r="Y6012" s="5"/>
      <c r="AJ6012"/>
      <c r="AV6012"/>
      <c r="BB6012" s="5"/>
    </row>
    <row r="6013" spans="1:54" x14ac:dyDescent="0.2">
      <c r="A6013" s="5"/>
      <c r="Y6013" s="5"/>
      <c r="AJ6013"/>
      <c r="AV6013"/>
      <c r="BB6013" s="5"/>
    </row>
    <row r="6014" spans="1:54" x14ac:dyDescent="0.2">
      <c r="A6014" s="5"/>
      <c r="Y6014" s="5"/>
      <c r="AJ6014"/>
      <c r="AV6014"/>
      <c r="BB6014" s="5"/>
    </row>
    <row r="6015" spans="1:54" x14ac:dyDescent="0.2">
      <c r="A6015" s="5"/>
      <c r="Y6015" s="5"/>
      <c r="AJ6015"/>
      <c r="AV6015"/>
      <c r="BB6015" s="5"/>
    </row>
    <row r="6016" spans="1:54" x14ac:dyDescent="0.2">
      <c r="A6016" s="5"/>
      <c r="Y6016" s="5"/>
      <c r="AJ6016"/>
      <c r="AV6016"/>
      <c r="BB6016" s="5"/>
    </row>
    <row r="6017" spans="1:54" x14ac:dyDescent="0.2">
      <c r="A6017" s="5"/>
      <c r="Y6017" s="5"/>
      <c r="AJ6017"/>
      <c r="AV6017"/>
      <c r="BB6017" s="5"/>
    </row>
    <row r="6018" spans="1:54" x14ac:dyDescent="0.2">
      <c r="A6018" s="5"/>
      <c r="Y6018" s="5"/>
      <c r="AJ6018"/>
      <c r="AV6018"/>
      <c r="BB6018" s="5"/>
    </row>
    <row r="6019" spans="1:54" x14ac:dyDescent="0.2">
      <c r="A6019" s="5"/>
      <c r="Y6019" s="5"/>
      <c r="AJ6019"/>
      <c r="AV6019"/>
      <c r="BB6019" s="5"/>
    </row>
    <row r="6020" spans="1:54" x14ac:dyDescent="0.2">
      <c r="A6020" s="5"/>
      <c r="Y6020" s="5"/>
      <c r="AJ6020"/>
      <c r="AV6020"/>
      <c r="BB6020" s="5"/>
    </row>
    <row r="6021" spans="1:54" x14ac:dyDescent="0.2">
      <c r="A6021" s="5"/>
      <c r="Y6021" s="5"/>
      <c r="AJ6021"/>
      <c r="AV6021"/>
      <c r="BB6021" s="5"/>
    </row>
    <row r="6022" spans="1:54" x14ac:dyDescent="0.2">
      <c r="A6022" s="5"/>
      <c r="Y6022" s="5"/>
      <c r="AJ6022"/>
      <c r="AV6022"/>
      <c r="BB6022" s="5"/>
    </row>
    <row r="6023" spans="1:54" x14ac:dyDescent="0.2">
      <c r="A6023" s="5"/>
      <c r="Y6023" s="5"/>
      <c r="AJ6023"/>
      <c r="AV6023"/>
      <c r="BB6023" s="5"/>
    </row>
    <row r="6024" spans="1:54" x14ac:dyDescent="0.2">
      <c r="A6024" s="5"/>
      <c r="Y6024" s="5"/>
      <c r="AJ6024"/>
      <c r="AV6024"/>
      <c r="BB6024" s="5"/>
    </row>
    <row r="6025" spans="1:54" x14ac:dyDescent="0.2">
      <c r="A6025" s="5"/>
      <c r="Y6025" s="5"/>
      <c r="AJ6025"/>
      <c r="AV6025"/>
      <c r="BB6025" s="5"/>
    </row>
    <row r="6026" spans="1:54" x14ac:dyDescent="0.2">
      <c r="A6026" s="5"/>
      <c r="Y6026" s="5"/>
      <c r="AJ6026"/>
      <c r="AV6026"/>
      <c r="BB6026" s="5"/>
    </row>
    <row r="6027" spans="1:54" x14ac:dyDescent="0.2">
      <c r="A6027" s="5"/>
      <c r="Y6027" s="5"/>
      <c r="AJ6027"/>
      <c r="AV6027"/>
      <c r="BB6027" s="5"/>
    </row>
    <row r="6028" spans="1:54" x14ac:dyDescent="0.2">
      <c r="A6028" s="5"/>
      <c r="Y6028" s="5"/>
      <c r="AJ6028"/>
      <c r="AV6028"/>
      <c r="BB6028" s="5"/>
    </row>
    <row r="6029" spans="1:54" x14ac:dyDescent="0.2">
      <c r="A6029" s="5"/>
      <c r="Y6029" s="5"/>
      <c r="AJ6029"/>
      <c r="AV6029"/>
      <c r="BB6029" s="5"/>
    </row>
    <row r="6030" spans="1:54" x14ac:dyDescent="0.2">
      <c r="A6030" s="5"/>
      <c r="Y6030" s="5"/>
      <c r="AJ6030"/>
      <c r="AV6030"/>
      <c r="BB6030" s="5"/>
    </row>
    <row r="6031" spans="1:54" x14ac:dyDescent="0.2">
      <c r="A6031" s="5"/>
      <c r="Y6031" s="5"/>
      <c r="AJ6031"/>
      <c r="AV6031"/>
      <c r="BB6031" s="5"/>
    </row>
    <row r="6032" spans="1:54" x14ac:dyDescent="0.2">
      <c r="A6032" s="5"/>
      <c r="Y6032" s="5"/>
      <c r="AJ6032"/>
      <c r="AV6032"/>
      <c r="BB6032" s="5"/>
    </row>
    <row r="6033" spans="1:54" x14ac:dyDescent="0.2">
      <c r="A6033" s="5"/>
      <c r="Y6033" s="5"/>
      <c r="AJ6033"/>
      <c r="AV6033"/>
      <c r="BB6033" s="5"/>
    </row>
    <row r="6034" spans="1:54" x14ac:dyDescent="0.2">
      <c r="A6034" s="5"/>
      <c r="Y6034" s="5"/>
      <c r="AJ6034"/>
      <c r="AV6034"/>
      <c r="BB6034" s="5"/>
    </row>
    <row r="6035" spans="1:54" x14ac:dyDescent="0.2">
      <c r="A6035" s="5"/>
      <c r="Y6035" s="5"/>
      <c r="AJ6035"/>
      <c r="AV6035"/>
      <c r="BB6035" s="5"/>
    </row>
    <row r="6036" spans="1:54" x14ac:dyDescent="0.2">
      <c r="A6036" s="5"/>
      <c r="Y6036" s="5"/>
      <c r="AJ6036"/>
      <c r="AV6036"/>
      <c r="BB6036" s="5"/>
    </row>
    <row r="6037" spans="1:54" x14ac:dyDescent="0.2">
      <c r="A6037" s="5"/>
      <c r="Y6037" s="5"/>
      <c r="AJ6037"/>
      <c r="AV6037"/>
      <c r="BB6037" s="5"/>
    </row>
    <row r="6038" spans="1:54" x14ac:dyDescent="0.2">
      <c r="A6038" s="5"/>
      <c r="Y6038" s="5"/>
      <c r="AJ6038"/>
      <c r="AV6038"/>
      <c r="BB6038" s="5"/>
    </row>
    <row r="6039" spans="1:54" x14ac:dyDescent="0.2">
      <c r="A6039" s="5"/>
      <c r="Y6039" s="5"/>
      <c r="AJ6039"/>
      <c r="AV6039"/>
      <c r="BB6039" s="5"/>
    </row>
    <row r="6040" spans="1:54" x14ac:dyDescent="0.2">
      <c r="A6040" s="5"/>
      <c r="Y6040" s="5"/>
      <c r="AJ6040"/>
      <c r="AV6040"/>
      <c r="BB6040" s="5"/>
    </row>
    <row r="6041" spans="1:54" x14ac:dyDescent="0.2">
      <c r="A6041" s="5"/>
      <c r="Y6041" s="5"/>
      <c r="AJ6041"/>
      <c r="AV6041"/>
      <c r="BB6041" s="5"/>
    </row>
    <row r="6042" spans="1:54" x14ac:dyDescent="0.2">
      <c r="A6042" s="5"/>
      <c r="Y6042" s="5"/>
      <c r="AJ6042"/>
      <c r="AV6042"/>
      <c r="BB6042" s="5"/>
    </row>
    <row r="6043" spans="1:54" x14ac:dyDescent="0.2">
      <c r="A6043" s="5"/>
      <c r="Y6043" s="5"/>
      <c r="AJ6043"/>
      <c r="AV6043"/>
      <c r="BB6043" s="5"/>
    </row>
    <row r="6044" spans="1:54" x14ac:dyDescent="0.2">
      <c r="A6044" s="5"/>
      <c r="Y6044" s="5"/>
      <c r="AJ6044"/>
      <c r="AV6044"/>
      <c r="BB6044" s="5"/>
    </row>
    <row r="6045" spans="1:54" x14ac:dyDescent="0.2">
      <c r="A6045" s="5"/>
      <c r="Y6045" s="5"/>
      <c r="AJ6045"/>
      <c r="AV6045"/>
      <c r="BB6045" s="5"/>
    </row>
    <row r="6046" spans="1:54" x14ac:dyDescent="0.2">
      <c r="A6046" s="5"/>
      <c r="Y6046" s="5"/>
      <c r="AJ6046"/>
      <c r="AV6046"/>
      <c r="BB6046" s="5"/>
    </row>
    <row r="6047" spans="1:54" x14ac:dyDescent="0.2">
      <c r="A6047" s="5"/>
      <c r="Y6047" s="5"/>
      <c r="AJ6047"/>
      <c r="AV6047"/>
      <c r="BB6047" s="5"/>
    </row>
    <row r="6048" spans="1:54" x14ac:dyDescent="0.2">
      <c r="A6048" s="5"/>
      <c r="Y6048" s="5"/>
      <c r="AJ6048"/>
      <c r="AV6048"/>
      <c r="BB6048" s="5"/>
    </row>
    <row r="6049" spans="1:54" x14ac:dyDescent="0.2">
      <c r="A6049" s="5"/>
      <c r="Y6049" s="5"/>
      <c r="AJ6049"/>
      <c r="AV6049"/>
      <c r="BB6049" s="5"/>
    </row>
    <row r="6050" spans="1:54" x14ac:dyDescent="0.2">
      <c r="A6050" s="5"/>
      <c r="Y6050" s="5"/>
      <c r="AJ6050"/>
      <c r="AV6050"/>
      <c r="BB6050" s="5"/>
    </row>
    <row r="6051" spans="1:54" x14ac:dyDescent="0.2">
      <c r="A6051" s="5"/>
      <c r="Y6051" s="5"/>
      <c r="AJ6051"/>
      <c r="AV6051"/>
      <c r="BB6051" s="5"/>
    </row>
    <row r="6052" spans="1:54" x14ac:dyDescent="0.2">
      <c r="A6052" s="5"/>
      <c r="Y6052" s="5"/>
      <c r="AJ6052"/>
      <c r="AV6052"/>
      <c r="BB6052" s="5"/>
    </row>
    <row r="6053" spans="1:54" x14ac:dyDescent="0.2">
      <c r="A6053" s="5"/>
      <c r="Y6053" s="5"/>
      <c r="AJ6053"/>
      <c r="AV6053"/>
      <c r="BB6053" s="5"/>
    </row>
    <row r="6054" spans="1:54" x14ac:dyDescent="0.2">
      <c r="A6054" s="5"/>
      <c r="Y6054" s="5"/>
      <c r="AJ6054"/>
      <c r="AV6054"/>
      <c r="BB6054" s="5"/>
    </row>
    <row r="6055" spans="1:54" x14ac:dyDescent="0.2">
      <c r="A6055" s="5"/>
      <c r="Y6055" s="5"/>
      <c r="AJ6055"/>
      <c r="AV6055"/>
      <c r="BB6055" s="5"/>
    </row>
    <row r="6056" spans="1:54" x14ac:dyDescent="0.2">
      <c r="A6056" s="5"/>
      <c r="Y6056" s="5"/>
      <c r="AJ6056"/>
      <c r="AV6056"/>
      <c r="BB6056" s="5"/>
    </row>
    <row r="6057" spans="1:54" x14ac:dyDescent="0.2">
      <c r="A6057" s="5"/>
      <c r="Y6057" s="5"/>
      <c r="AJ6057"/>
      <c r="AV6057"/>
      <c r="BB6057" s="5"/>
    </row>
    <row r="6058" spans="1:54" x14ac:dyDescent="0.2">
      <c r="A6058" s="5"/>
      <c r="Y6058" s="5"/>
      <c r="AJ6058"/>
      <c r="AV6058"/>
      <c r="BB6058" s="5"/>
    </row>
    <row r="6059" spans="1:54" x14ac:dyDescent="0.2">
      <c r="A6059" s="5"/>
      <c r="Y6059" s="5"/>
      <c r="AJ6059"/>
      <c r="AV6059"/>
      <c r="BB6059" s="5"/>
    </row>
    <row r="6060" spans="1:54" x14ac:dyDescent="0.2">
      <c r="A6060" s="5"/>
      <c r="Y6060" s="5"/>
      <c r="AJ6060"/>
      <c r="AV6060"/>
      <c r="BB6060" s="5"/>
    </row>
    <row r="6061" spans="1:54" x14ac:dyDescent="0.2">
      <c r="A6061" s="5"/>
      <c r="Y6061" s="5"/>
      <c r="AJ6061"/>
      <c r="AV6061"/>
      <c r="BB6061" s="5"/>
    </row>
    <row r="6062" spans="1:54" x14ac:dyDescent="0.2">
      <c r="A6062" s="5"/>
      <c r="Y6062" s="5"/>
      <c r="AJ6062"/>
      <c r="AV6062"/>
      <c r="BB6062" s="5"/>
    </row>
    <row r="6063" spans="1:54" x14ac:dyDescent="0.2">
      <c r="A6063" s="5"/>
      <c r="Y6063" s="5"/>
      <c r="AJ6063"/>
      <c r="AV6063"/>
      <c r="BB6063" s="5"/>
    </row>
    <row r="6064" spans="1:54" x14ac:dyDescent="0.2">
      <c r="A6064" s="5"/>
      <c r="Y6064" s="5"/>
      <c r="AJ6064"/>
      <c r="AV6064"/>
      <c r="BB6064" s="5"/>
    </row>
    <row r="6065" spans="1:54" x14ac:dyDescent="0.2">
      <c r="A6065" s="5"/>
      <c r="Y6065" s="5"/>
      <c r="AJ6065"/>
      <c r="AV6065"/>
      <c r="BB6065" s="5"/>
    </row>
    <row r="6066" spans="1:54" x14ac:dyDescent="0.2">
      <c r="A6066" s="5"/>
      <c r="Y6066" s="5"/>
      <c r="AJ6066"/>
      <c r="AV6066"/>
      <c r="BB6066" s="5"/>
    </row>
    <row r="6067" spans="1:54" x14ac:dyDescent="0.2">
      <c r="A6067" s="5"/>
      <c r="Y6067" s="5"/>
      <c r="AJ6067"/>
      <c r="AV6067"/>
      <c r="BB6067" s="5"/>
    </row>
    <row r="6068" spans="1:54" x14ac:dyDescent="0.2">
      <c r="A6068" s="5"/>
      <c r="Y6068" s="5"/>
      <c r="AJ6068"/>
      <c r="AV6068"/>
      <c r="BB6068" s="5"/>
    </row>
    <row r="6069" spans="1:54" x14ac:dyDescent="0.2">
      <c r="A6069" s="5"/>
      <c r="Y6069" s="5"/>
      <c r="AJ6069"/>
      <c r="AV6069"/>
      <c r="BB6069" s="5"/>
    </row>
    <row r="6070" spans="1:54" x14ac:dyDescent="0.2">
      <c r="A6070" s="5"/>
      <c r="Y6070" s="5"/>
      <c r="AJ6070"/>
      <c r="AV6070"/>
      <c r="BB6070" s="5"/>
    </row>
    <row r="6071" spans="1:54" x14ac:dyDescent="0.2">
      <c r="A6071" s="5"/>
      <c r="Y6071" s="5"/>
      <c r="AJ6071"/>
      <c r="AV6071"/>
      <c r="BB6071" s="5"/>
    </row>
    <row r="6072" spans="1:54" x14ac:dyDescent="0.2">
      <c r="A6072" s="5"/>
      <c r="Y6072" s="5"/>
      <c r="AJ6072"/>
      <c r="AV6072"/>
      <c r="BB6072" s="5"/>
    </row>
    <row r="6073" spans="1:54" x14ac:dyDescent="0.2">
      <c r="A6073" s="5"/>
      <c r="Y6073" s="5"/>
      <c r="AJ6073"/>
      <c r="AV6073"/>
      <c r="BB6073" s="5"/>
    </row>
    <row r="6074" spans="1:54" x14ac:dyDescent="0.2">
      <c r="A6074" s="5"/>
      <c r="Y6074" s="5"/>
      <c r="AJ6074"/>
      <c r="AV6074"/>
      <c r="BB6074" s="5"/>
    </row>
    <row r="6075" spans="1:54" x14ac:dyDescent="0.2">
      <c r="A6075" s="5"/>
      <c r="Y6075" s="5"/>
      <c r="AJ6075"/>
      <c r="AV6075"/>
      <c r="BB6075" s="5"/>
    </row>
    <row r="6076" spans="1:54" x14ac:dyDescent="0.2">
      <c r="A6076" s="5"/>
      <c r="Y6076" s="5"/>
      <c r="AJ6076"/>
      <c r="AV6076"/>
      <c r="BB6076" s="5"/>
    </row>
    <row r="6077" spans="1:54" x14ac:dyDescent="0.2">
      <c r="A6077" s="5"/>
      <c r="Y6077" s="5"/>
      <c r="AJ6077"/>
      <c r="AV6077"/>
      <c r="BB6077" s="5"/>
    </row>
    <row r="6078" spans="1:54" x14ac:dyDescent="0.2">
      <c r="A6078" s="5"/>
      <c r="Y6078" s="5"/>
      <c r="AJ6078"/>
      <c r="AV6078"/>
      <c r="BB6078" s="5"/>
    </row>
    <row r="6079" spans="1:54" x14ac:dyDescent="0.2">
      <c r="A6079" s="5"/>
      <c r="Y6079" s="5"/>
      <c r="AJ6079"/>
      <c r="AV6079"/>
      <c r="BB6079" s="5"/>
    </row>
    <row r="6080" spans="1:54" x14ac:dyDescent="0.2">
      <c r="A6080" s="5"/>
      <c r="Y6080" s="5"/>
      <c r="AJ6080"/>
      <c r="AV6080"/>
      <c r="BB6080" s="5"/>
    </row>
    <row r="6081" spans="1:54" x14ac:dyDescent="0.2">
      <c r="A6081" s="5"/>
      <c r="Y6081" s="5"/>
      <c r="AJ6081"/>
      <c r="AV6081"/>
      <c r="BB6081" s="5"/>
    </row>
    <row r="6082" spans="1:54" x14ac:dyDescent="0.2">
      <c r="A6082" s="5"/>
      <c r="Y6082" s="5"/>
      <c r="AJ6082"/>
      <c r="AV6082"/>
      <c r="BB6082" s="5"/>
    </row>
    <row r="6083" spans="1:54" x14ac:dyDescent="0.2">
      <c r="A6083" s="5"/>
      <c r="Y6083" s="5"/>
      <c r="AJ6083"/>
      <c r="AV6083"/>
      <c r="BB6083" s="5"/>
    </row>
    <row r="6084" spans="1:54" x14ac:dyDescent="0.2">
      <c r="A6084" s="5"/>
      <c r="Y6084" s="5"/>
      <c r="AJ6084"/>
      <c r="AV6084"/>
      <c r="BB6084" s="5"/>
    </row>
    <row r="6085" spans="1:54" x14ac:dyDescent="0.2">
      <c r="A6085" s="5"/>
      <c r="Y6085" s="5"/>
      <c r="AJ6085"/>
      <c r="AV6085"/>
      <c r="BB6085" s="5"/>
    </row>
    <row r="6086" spans="1:54" x14ac:dyDescent="0.2">
      <c r="A6086" s="5"/>
      <c r="Y6086" s="5"/>
      <c r="AJ6086"/>
      <c r="AV6086"/>
      <c r="BB6086" s="5"/>
    </row>
    <row r="6087" spans="1:54" x14ac:dyDescent="0.2">
      <c r="A6087" s="5"/>
      <c r="Y6087" s="5"/>
      <c r="AJ6087"/>
      <c r="AV6087"/>
      <c r="BB6087" s="5"/>
    </row>
    <row r="6088" spans="1:54" x14ac:dyDescent="0.2">
      <c r="A6088" s="5"/>
      <c r="Y6088" s="5"/>
      <c r="AJ6088"/>
      <c r="AV6088"/>
      <c r="BB6088" s="5"/>
    </row>
    <row r="6089" spans="1:54" x14ac:dyDescent="0.2">
      <c r="A6089" s="5"/>
      <c r="Y6089" s="5"/>
      <c r="AJ6089"/>
      <c r="AV6089"/>
      <c r="BB6089" s="5"/>
    </row>
    <row r="6090" spans="1:54" x14ac:dyDescent="0.2">
      <c r="A6090" s="5"/>
      <c r="Y6090" s="5"/>
      <c r="AJ6090"/>
      <c r="AV6090"/>
      <c r="BB6090" s="5"/>
    </row>
    <row r="6091" spans="1:54" x14ac:dyDescent="0.2">
      <c r="A6091" s="5"/>
      <c r="Y6091" s="5"/>
      <c r="AJ6091"/>
      <c r="AV6091"/>
      <c r="BB6091" s="5"/>
    </row>
    <row r="6092" spans="1:54" x14ac:dyDescent="0.2">
      <c r="A6092" s="5"/>
      <c r="Y6092" s="5"/>
      <c r="AJ6092"/>
      <c r="AV6092"/>
      <c r="BB6092" s="5"/>
    </row>
    <row r="6093" spans="1:54" x14ac:dyDescent="0.2">
      <c r="A6093" s="5"/>
      <c r="Y6093" s="5"/>
      <c r="AJ6093"/>
      <c r="AV6093"/>
      <c r="BB6093" s="5"/>
    </row>
    <row r="6094" spans="1:54" x14ac:dyDescent="0.2">
      <c r="A6094" s="5"/>
      <c r="Y6094" s="5"/>
      <c r="AJ6094"/>
      <c r="AV6094"/>
      <c r="BB6094" s="5"/>
    </row>
    <row r="6095" spans="1:54" x14ac:dyDescent="0.2">
      <c r="A6095" s="5"/>
      <c r="Y6095" s="5"/>
      <c r="AJ6095"/>
      <c r="AV6095"/>
      <c r="BB6095" s="5"/>
    </row>
    <row r="6096" spans="1:54" x14ac:dyDescent="0.2">
      <c r="A6096" s="5"/>
      <c r="Y6096" s="5"/>
      <c r="AJ6096"/>
      <c r="AV6096"/>
      <c r="BB6096" s="5"/>
    </row>
    <row r="6097" spans="1:54" x14ac:dyDescent="0.2">
      <c r="A6097" s="5"/>
      <c r="Y6097" s="5"/>
      <c r="AJ6097"/>
      <c r="AV6097"/>
      <c r="BB6097" s="5"/>
    </row>
    <row r="6098" spans="1:54" x14ac:dyDescent="0.2">
      <c r="A6098" s="5"/>
      <c r="Y6098" s="5"/>
      <c r="AJ6098"/>
      <c r="AV6098"/>
      <c r="BB6098" s="5"/>
    </row>
    <row r="6099" spans="1:54" x14ac:dyDescent="0.2">
      <c r="A6099" s="5"/>
      <c r="Y6099" s="5"/>
      <c r="AJ6099"/>
      <c r="AV6099"/>
      <c r="BB6099" s="5"/>
    </row>
    <row r="6100" spans="1:54" x14ac:dyDescent="0.2">
      <c r="A6100" s="5"/>
      <c r="Y6100" s="5"/>
      <c r="AJ6100"/>
      <c r="AV6100"/>
      <c r="BB6100" s="5"/>
    </row>
    <row r="6101" spans="1:54" x14ac:dyDescent="0.2">
      <c r="A6101" s="5"/>
      <c r="Y6101" s="5"/>
      <c r="AJ6101"/>
      <c r="AV6101"/>
      <c r="BB6101" s="5"/>
    </row>
    <row r="6102" spans="1:54" x14ac:dyDescent="0.2">
      <c r="A6102" s="5"/>
      <c r="Y6102" s="5"/>
      <c r="AJ6102"/>
      <c r="AV6102"/>
      <c r="BB6102" s="5"/>
    </row>
    <row r="6103" spans="1:54" x14ac:dyDescent="0.2">
      <c r="A6103" s="5"/>
      <c r="Y6103" s="5"/>
      <c r="AJ6103"/>
      <c r="AV6103"/>
      <c r="BB6103" s="5"/>
    </row>
    <row r="6104" spans="1:54" x14ac:dyDescent="0.2">
      <c r="A6104" s="5"/>
      <c r="Y6104" s="5"/>
      <c r="AJ6104"/>
      <c r="AV6104"/>
      <c r="BB6104" s="5"/>
    </row>
    <row r="6105" spans="1:54" x14ac:dyDescent="0.2">
      <c r="A6105" s="5"/>
      <c r="Y6105" s="5"/>
      <c r="AJ6105"/>
      <c r="AV6105"/>
      <c r="BB6105" s="5"/>
    </row>
    <row r="6106" spans="1:54" x14ac:dyDescent="0.2">
      <c r="A6106" s="5"/>
      <c r="Y6106" s="5"/>
      <c r="AJ6106"/>
      <c r="AV6106"/>
      <c r="BB6106" s="5"/>
    </row>
    <row r="6107" spans="1:54" x14ac:dyDescent="0.2">
      <c r="A6107" s="5"/>
      <c r="Y6107" s="5"/>
      <c r="AJ6107"/>
      <c r="AV6107"/>
      <c r="BB6107" s="5"/>
    </row>
    <row r="6108" spans="1:54" x14ac:dyDescent="0.2">
      <c r="A6108" s="5"/>
      <c r="Y6108" s="5"/>
      <c r="AJ6108"/>
      <c r="AV6108"/>
      <c r="BB6108" s="5"/>
    </row>
    <row r="6109" spans="1:54" x14ac:dyDescent="0.2">
      <c r="A6109" s="5"/>
      <c r="Y6109" s="5"/>
      <c r="AJ6109"/>
      <c r="AV6109"/>
      <c r="BB6109" s="5"/>
    </row>
    <row r="6110" spans="1:54" x14ac:dyDescent="0.2">
      <c r="A6110" s="5"/>
      <c r="Y6110" s="5"/>
      <c r="AJ6110"/>
      <c r="AV6110"/>
      <c r="BB6110" s="5"/>
    </row>
    <row r="6111" spans="1:54" x14ac:dyDescent="0.2">
      <c r="A6111" s="5"/>
      <c r="Y6111" s="5"/>
      <c r="AJ6111"/>
      <c r="AV6111"/>
      <c r="BB6111" s="5"/>
    </row>
    <row r="6112" spans="1:54" x14ac:dyDescent="0.2">
      <c r="A6112" s="5"/>
      <c r="Y6112" s="5"/>
      <c r="AJ6112"/>
      <c r="AV6112"/>
      <c r="BB6112" s="5"/>
    </row>
    <row r="6113" spans="1:54" x14ac:dyDescent="0.2">
      <c r="A6113" s="5"/>
      <c r="Y6113" s="5"/>
      <c r="AJ6113"/>
      <c r="AV6113"/>
      <c r="BB6113" s="5"/>
    </row>
    <row r="6114" spans="1:54" x14ac:dyDescent="0.2">
      <c r="A6114" s="5"/>
      <c r="Y6114" s="5"/>
      <c r="AJ6114"/>
      <c r="AV6114"/>
      <c r="BB6114" s="5"/>
    </row>
    <row r="6115" spans="1:54" x14ac:dyDescent="0.2">
      <c r="A6115" s="5"/>
      <c r="Y6115" s="5"/>
      <c r="AJ6115"/>
      <c r="AV6115"/>
      <c r="BB6115" s="5"/>
    </row>
    <row r="6116" spans="1:54" x14ac:dyDescent="0.2">
      <c r="A6116" s="5"/>
      <c r="Y6116" s="5"/>
      <c r="AJ6116"/>
      <c r="AV6116"/>
      <c r="BB6116" s="5"/>
    </row>
    <row r="6117" spans="1:54" x14ac:dyDescent="0.2">
      <c r="A6117" s="5"/>
      <c r="Y6117" s="5"/>
      <c r="AJ6117"/>
      <c r="AV6117"/>
      <c r="BB6117" s="5"/>
    </row>
    <row r="6118" spans="1:54" x14ac:dyDescent="0.2">
      <c r="A6118" s="5"/>
      <c r="Y6118" s="5"/>
      <c r="AJ6118"/>
      <c r="AV6118"/>
      <c r="BB6118" s="5"/>
    </row>
    <row r="6119" spans="1:54" x14ac:dyDescent="0.2">
      <c r="A6119" s="5"/>
      <c r="Y6119" s="5"/>
      <c r="AJ6119"/>
      <c r="AV6119"/>
      <c r="BB6119" s="5"/>
    </row>
    <row r="6120" spans="1:54" x14ac:dyDescent="0.2">
      <c r="A6120" s="5"/>
      <c r="Y6120" s="5"/>
      <c r="AJ6120"/>
      <c r="AV6120"/>
      <c r="BB6120" s="5"/>
    </row>
    <row r="6121" spans="1:54" x14ac:dyDescent="0.2">
      <c r="A6121" s="5"/>
      <c r="Y6121" s="5"/>
      <c r="AJ6121"/>
      <c r="AV6121"/>
      <c r="BB6121" s="5"/>
    </row>
    <row r="6122" spans="1:54" x14ac:dyDescent="0.2">
      <c r="A6122" s="5"/>
      <c r="Y6122" s="5"/>
      <c r="AJ6122"/>
      <c r="AV6122"/>
      <c r="BB6122" s="5"/>
    </row>
    <row r="6123" spans="1:54" x14ac:dyDescent="0.2">
      <c r="A6123" s="5"/>
      <c r="Y6123" s="5"/>
      <c r="AJ6123"/>
      <c r="AV6123"/>
      <c r="BB6123" s="5"/>
    </row>
    <row r="6124" spans="1:54" x14ac:dyDescent="0.2">
      <c r="A6124" s="5"/>
      <c r="Y6124" s="5"/>
      <c r="AJ6124"/>
      <c r="AV6124"/>
      <c r="BB6124" s="5"/>
    </row>
    <row r="6125" spans="1:54" x14ac:dyDescent="0.2">
      <c r="A6125" s="5"/>
      <c r="Y6125" s="5"/>
      <c r="AJ6125"/>
      <c r="AV6125"/>
      <c r="BB6125" s="5"/>
    </row>
    <row r="6126" spans="1:54" x14ac:dyDescent="0.2">
      <c r="A6126" s="5"/>
      <c r="Y6126" s="5"/>
      <c r="AJ6126"/>
      <c r="AV6126"/>
      <c r="BB6126" s="5"/>
    </row>
    <row r="6127" spans="1:54" x14ac:dyDescent="0.2">
      <c r="A6127" s="5"/>
      <c r="Y6127" s="5"/>
      <c r="AJ6127"/>
      <c r="AV6127"/>
      <c r="BB6127" s="5"/>
    </row>
    <row r="6128" spans="1:54" x14ac:dyDescent="0.2">
      <c r="A6128" s="5"/>
      <c r="Y6128" s="5"/>
      <c r="AJ6128"/>
      <c r="AV6128"/>
      <c r="BB6128" s="5"/>
    </row>
    <row r="6129" spans="1:54" x14ac:dyDescent="0.2">
      <c r="A6129" s="5"/>
      <c r="Y6129" s="5"/>
      <c r="AJ6129"/>
      <c r="AV6129"/>
      <c r="BB6129" s="5"/>
    </row>
    <row r="6130" spans="1:54" x14ac:dyDescent="0.2">
      <c r="A6130" s="5"/>
      <c r="Y6130" s="5"/>
      <c r="AJ6130"/>
      <c r="AV6130"/>
      <c r="BB6130" s="5"/>
    </row>
    <row r="6131" spans="1:54" x14ac:dyDescent="0.2">
      <c r="A6131" s="5"/>
      <c r="Y6131" s="5"/>
      <c r="AJ6131"/>
      <c r="AV6131"/>
      <c r="BB6131" s="5"/>
    </row>
    <row r="6132" spans="1:54" x14ac:dyDescent="0.2">
      <c r="A6132" s="5"/>
      <c r="Y6132" s="5"/>
      <c r="AJ6132"/>
      <c r="AV6132"/>
      <c r="BB6132" s="5"/>
    </row>
    <row r="6133" spans="1:54" x14ac:dyDescent="0.2">
      <c r="A6133" s="5"/>
      <c r="Y6133" s="5"/>
      <c r="AJ6133"/>
      <c r="AV6133"/>
      <c r="BB6133" s="5"/>
    </row>
    <row r="6134" spans="1:54" x14ac:dyDescent="0.2">
      <c r="A6134" s="5"/>
      <c r="Y6134" s="5"/>
      <c r="AJ6134"/>
      <c r="AV6134"/>
      <c r="BB6134" s="5"/>
    </row>
    <row r="6135" spans="1:54" x14ac:dyDescent="0.2">
      <c r="A6135" s="5"/>
      <c r="Y6135" s="5"/>
      <c r="AJ6135"/>
      <c r="AV6135"/>
      <c r="BB6135" s="5"/>
    </row>
    <row r="6136" spans="1:54" x14ac:dyDescent="0.2">
      <c r="A6136" s="5"/>
      <c r="Y6136" s="5"/>
      <c r="AJ6136"/>
      <c r="AV6136"/>
      <c r="BB6136" s="5"/>
    </row>
    <row r="6137" spans="1:54" x14ac:dyDescent="0.2">
      <c r="A6137" s="5"/>
      <c r="Y6137" s="5"/>
      <c r="AJ6137"/>
      <c r="AV6137"/>
      <c r="BB6137" s="5"/>
    </row>
    <row r="6138" spans="1:54" x14ac:dyDescent="0.2">
      <c r="A6138" s="5"/>
      <c r="Y6138" s="5"/>
      <c r="AJ6138"/>
      <c r="AV6138"/>
      <c r="BB6138" s="5"/>
    </row>
    <row r="6139" spans="1:54" x14ac:dyDescent="0.2">
      <c r="A6139" s="5"/>
      <c r="Y6139" s="5"/>
      <c r="AJ6139"/>
      <c r="AV6139"/>
      <c r="BB6139" s="5"/>
    </row>
    <row r="6140" spans="1:54" x14ac:dyDescent="0.2">
      <c r="A6140" s="5"/>
      <c r="Y6140" s="5"/>
      <c r="AJ6140"/>
      <c r="AV6140"/>
      <c r="BB6140" s="5"/>
    </row>
    <row r="6141" spans="1:54" x14ac:dyDescent="0.2">
      <c r="A6141" s="5"/>
      <c r="Y6141" s="5"/>
      <c r="AJ6141"/>
      <c r="AV6141"/>
      <c r="BB6141" s="5"/>
    </row>
    <row r="6142" spans="1:54" x14ac:dyDescent="0.2">
      <c r="A6142" s="5"/>
      <c r="Y6142" s="5"/>
      <c r="AJ6142"/>
      <c r="AV6142"/>
      <c r="BB6142" s="5"/>
    </row>
    <row r="6143" spans="1:54" x14ac:dyDescent="0.2">
      <c r="A6143" s="5"/>
      <c r="Y6143" s="5"/>
      <c r="AJ6143"/>
      <c r="AV6143"/>
      <c r="BB6143" s="5"/>
    </row>
    <row r="6144" spans="1:54" x14ac:dyDescent="0.2">
      <c r="A6144" s="5"/>
      <c r="Y6144" s="5"/>
      <c r="AJ6144"/>
      <c r="AV6144"/>
      <c r="BB6144" s="5"/>
    </row>
    <row r="6145" spans="1:54" x14ac:dyDescent="0.2">
      <c r="A6145" s="5"/>
      <c r="Y6145" s="5"/>
      <c r="AJ6145"/>
      <c r="AV6145"/>
      <c r="BB6145" s="5"/>
    </row>
    <row r="6146" spans="1:54" x14ac:dyDescent="0.2">
      <c r="A6146" s="5"/>
      <c r="Y6146" s="5"/>
      <c r="AJ6146"/>
      <c r="AV6146"/>
      <c r="BB6146" s="5"/>
    </row>
    <row r="6147" spans="1:54" x14ac:dyDescent="0.2">
      <c r="A6147" s="5"/>
      <c r="Y6147" s="5"/>
      <c r="AJ6147"/>
      <c r="AV6147"/>
      <c r="BB6147" s="5"/>
    </row>
    <row r="6148" spans="1:54" x14ac:dyDescent="0.2">
      <c r="A6148" s="5"/>
      <c r="Y6148" s="5"/>
      <c r="AJ6148"/>
      <c r="AV6148"/>
      <c r="BB6148" s="5"/>
    </row>
    <row r="6149" spans="1:54" x14ac:dyDescent="0.2">
      <c r="A6149" s="5"/>
      <c r="Y6149" s="5"/>
      <c r="AJ6149"/>
      <c r="AV6149"/>
      <c r="BB6149" s="5"/>
    </row>
    <row r="6150" spans="1:54" x14ac:dyDescent="0.2">
      <c r="A6150" s="5"/>
      <c r="Y6150" s="5"/>
      <c r="AJ6150"/>
      <c r="AV6150"/>
      <c r="BB6150" s="5"/>
    </row>
    <row r="6151" spans="1:54" x14ac:dyDescent="0.2">
      <c r="A6151" s="5"/>
      <c r="Y6151" s="5"/>
      <c r="AJ6151"/>
      <c r="AV6151"/>
      <c r="BB6151" s="5"/>
    </row>
    <row r="6152" spans="1:54" x14ac:dyDescent="0.2">
      <c r="A6152" s="5"/>
      <c r="Y6152" s="5"/>
      <c r="AJ6152"/>
      <c r="AV6152"/>
      <c r="BB6152" s="5"/>
    </row>
    <row r="6153" spans="1:54" x14ac:dyDescent="0.2">
      <c r="A6153" s="5"/>
      <c r="Y6153" s="5"/>
      <c r="AJ6153"/>
      <c r="AV6153"/>
      <c r="BB6153" s="5"/>
    </row>
    <row r="6154" spans="1:54" x14ac:dyDescent="0.2">
      <c r="A6154" s="5"/>
      <c r="Y6154" s="5"/>
      <c r="AJ6154"/>
      <c r="AV6154"/>
      <c r="BB6154" s="5"/>
    </row>
    <row r="6155" spans="1:54" x14ac:dyDescent="0.2">
      <c r="A6155" s="5"/>
      <c r="Y6155" s="5"/>
      <c r="AJ6155"/>
      <c r="AV6155"/>
      <c r="BB6155" s="5"/>
    </row>
    <row r="6156" spans="1:54" x14ac:dyDescent="0.2">
      <c r="A6156" s="5"/>
      <c r="Y6156" s="5"/>
      <c r="AJ6156"/>
      <c r="AV6156"/>
      <c r="BB6156" s="5"/>
    </row>
    <row r="6157" spans="1:54" x14ac:dyDescent="0.2">
      <c r="A6157" s="5"/>
      <c r="Y6157" s="5"/>
      <c r="AJ6157"/>
      <c r="AV6157"/>
      <c r="BB6157" s="5"/>
    </row>
    <row r="6158" spans="1:54" x14ac:dyDescent="0.2">
      <c r="A6158" s="5"/>
      <c r="Y6158" s="5"/>
      <c r="AJ6158"/>
      <c r="AV6158"/>
      <c r="BB6158" s="5"/>
    </row>
    <row r="6159" spans="1:54" x14ac:dyDescent="0.2">
      <c r="A6159" s="5"/>
      <c r="Y6159" s="5"/>
      <c r="AJ6159"/>
      <c r="AV6159"/>
      <c r="BB6159" s="5"/>
    </row>
    <row r="6160" spans="1:54" x14ac:dyDescent="0.2">
      <c r="A6160" s="5"/>
      <c r="Y6160" s="5"/>
      <c r="AJ6160"/>
      <c r="AV6160"/>
      <c r="BB6160" s="5"/>
    </row>
    <row r="6161" spans="1:54" x14ac:dyDescent="0.2">
      <c r="A6161" s="5"/>
      <c r="Y6161" s="5"/>
      <c r="AJ6161"/>
      <c r="AV6161"/>
      <c r="BB6161" s="5"/>
    </row>
    <row r="6162" spans="1:54" x14ac:dyDescent="0.2">
      <c r="A6162" s="5"/>
      <c r="Y6162" s="5"/>
      <c r="AJ6162"/>
      <c r="AV6162"/>
      <c r="BB6162" s="5"/>
    </row>
    <row r="6163" spans="1:54" x14ac:dyDescent="0.2">
      <c r="A6163" s="5"/>
      <c r="Y6163" s="5"/>
      <c r="AJ6163"/>
      <c r="AV6163"/>
      <c r="BB6163" s="5"/>
    </row>
    <row r="6164" spans="1:54" x14ac:dyDescent="0.2">
      <c r="A6164" s="5"/>
      <c r="Y6164" s="5"/>
      <c r="AJ6164"/>
      <c r="AV6164"/>
      <c r="BB6164" s="5"/>
    </row>
    <row r="6165" spans="1:54" x14ac:dyDescent="0.2">
      <c r="A6165" s="5"/>
      <c r="Y6165" s="5"/>
      <c r="AJ6165"/>
      <c r="AV6165"/>
      <c r="BB6165" s="5"/>
    </row>
    <row r="6166" spans="1:54" x14ac:dyDescent="0.2">
      <c r="A6166" s="5"/>
      <c r="Y6166" s="5"/>
      <c r="AJ6166"/>
      <c r="AV6166"/>
      <c r="BB6166" s="5"/>
    </row>
    <row r="6167" spans="1:54" x14ac:dyDescent="0.2">
      <c r="A6167" s="5"/>
      <c r="Y6167" s="5"/>
      <c r="AJ6167"/>
      <c r="AV6167"/>
      <c r="BB6167" s="5"/>
    </row>
    <row r="6168" spans="1:54" x14ac:dyDescent="0.2">
      <c r="A6168" s="5"/>
      <c r="Y6168" s="5"/>
      <c r="AJ6168"/>
      <c r="AV6168"/>
      <c r="BB6168" s="5"/>
    </row>
    <row r="6169" spans="1:54" x14ac:dyDescent="0.2">
      <c r="A6169" s="5"/>
      <c r="Y6169" s="5"/>
      <c r="AJ6169"/>
      <c r="AV6169"/>
      <c r="BB6169" s="5"/>
    </row>
    <row r="6170" spans="1:54" x14ac:dyDescent="0.2">
      <c r="A6170" s="5"/>
      <c r="Y6170" s="5"/>
      <c r="AJ6170"/>
      <c r="AV6170"/>
      <c r="BB6170" s="5"/>
    </row>
    <row r="6171" spans="1:54" x14ac:dyDescent="0.2">
      <c r="A6171" s="5"/>
      <c r="Y6171" s="5"/>
      <c r="AJ6171"/>
      <c r="AV6171"/>
      <c r="BB6171" s="5"/>
    </row>
    <row r="6172" spans="1:54" x14ac:dyDescent="0.2">
      <c r="A6172" s="5"/>
      <c r="Y6172" s="5"/>
      <c r="AJ6172"/>
      <c r="AV6172"/>
      <c r="BB6172" s="5"/>
    </row>
    <row r="6173" spans="1:54" x14ac:dyDescent="0.2">
      <c r="A6173" s="5"/>
      <c r="Y6173" s="5"/>
      <c r="AJ6173"/>
      <c r="AV6173"/>
      <c r="BB6173" s="5"/>
    </row>
    <row r="6174" spans="1:54" x14ac:dyDescent="0.2">
      <c r="A6174" s="5"/>
      <c r="Y6174" s="5"/>
      <c r="AJ6174"/>
      <c r="AV6174"/>
      <c r="BB6174" s="5"/>
    </row>
    <row r="6175" spans="1:54" x14ac:dyDescent="0.2">
      <c r="A6175" s="5"/>
      <c r="Y6175" s="5"/>
      <c r="AJ6175"/>
      <c r="AV6175"/>
      <c r="BB6175" s="5"/>
    </row>
    <row r="6176" spans="1:54" x14ac:dyDescent="0.2">
      <c r="A6176" s="5"/>
      <c r="Y6176" s="5"/>
      <c r="AJ6176"/>
      <c r="AV6176"/>
      <c r="BB6176" s="5"/>
    </row>
    <row r="6177" spans="1:54" x14ac:dyDescent="0.2">
      <c r="A6177" s="5"/>
      <c r="Y6177" s="5"/>
      <c r="AJ6177"/>
      <c r="AV6177"/>
      <c r="BB6177" s="5"/>
    </row>
    <row r="6178" spans="1:54" x14ac:dyDescent="0.2">
      <c r="A6178" s="5"/>
      <c r="Y6178" s="5"/>
      <c r="AJ6178"/>
      <c r="AV6178"/>
      <c r="BB6178" s="5"/>
    </row>
    <row r="6179" spans="1:54" x14ac:dyDescent="0.2">
      <c r="A6179" s="5"/>
      <c r="Y6179" s="5"/>
      <c r="AJ6179"/>
      <c r="AV6179"/>
      <c r="BB6179" s="5"/>
    </row>
    <row r="6180" spans="1:54" x14ac:dyDescent="0.2">
      <c r="A6180" s="5"/>
      <c r="Y6180" s="5"/>
      <c r="AJ6180"/>
      <c r="AV6180"/>
      <c r="BB6180" s="5"/>
    </row>
    <row r="6181" spans="1:54" x14ac:dyDescent="0.2">
      <c r="A6181" s="5"/>
      <c r="Y6181" s="5"/>
      <c r="AJ6181"/>
      <c r="AV6181"/>
      <c r="BB6181" s="5"/>
    </row>
    <row r="6182" spans="1:54" x14ac:dyDescent="0.2">
      <c r="A6182" s="5"/>
      <c r="Y6182" s="5"/>
      <c r="AJ6182"/>
      <c r="AV6182"/>
      <c r="BB6182" s="5"/>
    </row>
    <row r="6183" spans="1:54" x14ac:dyDescent="0.2">
      <c r="A6183" s="5"/>
      <c r="Y6183" s="5"/>
      <c r="AJ6183"/>
      <c r="AV6183"/>
      <c r="BB6183" s="5"/>
    </row>
    <row r="6184" spans="1:54" x14ac:dyDescent="0.2">
      <c r="A6184" s="5"/>
      <c r="Y6184" s="5"/>
      <c r="AJ6184"/>
      <c r="AV6184"/>
      <c r="BB6184" s="5"/>
    </row>
    <row r="6185" spans="1:54" x14ac:dyDescent="0.2">
      <c r="A6185" s="5"/>
      <c r="Y6185" s="5"/>
      <c r="AJ6185"/>
      <c r="AV6185"/>
      <c r="BB6185" s="5"/>
    </row>
    <row r="6186" spans="1:54" x14ac:dyDescent="0.2">
      <c r="A6186" s="5"/>
      <c r="Y6186" s="5"/>
      <c r="AJ6186"/>
      <c r="AV6186"/>
      <c r="BB6186" s="5"/>
    </row>
    <row r="6187" spans="1:54" x14ac:dyDescent="0.2">
      <c r="A6187" s="5"/>
      <c r="Y6187" s="5"/>
      <c r="AJ6187"/>
      <c r="AV6187"/>
      <c r="BB6187" s="5"/>
    </row>
    <row r="6188" spans="1:54" x14ac:dyDescent="0.2">
      <c r="A6188" s="5"/>
      <c r="Y6188" s="5"/>
      <c r="AJ6188"/>
      <c r="AV6188"/>
      <c r="BB6188" s="5"/>
    </row>
    <row r="6189" spans="1:54" x14ac:dyDescent="0.2">
      <c r="A6189" s="5"/>
      <c r="Y6189" s="5"/>
      <c r="AJ6189"/>
      <c r="AV6189"/>
      <c r="BB6189" s="5"/>
    </row>
    <row r="6190" spans="1:54" x14ac:dyDescent="0.2">
      <c r="A6190" s="5"/>
      <c r="Y6190" s="5"/>
      <c r="AJ6190"/>
      <c r="AV6190"/>
      <c r="BB6190" s="5"/>
    </row>
    <row r="6191" spans="1:54" x14ac:dyDescent="0.2">
      <c r="A6191" s="5"/>
      <c r="Y6191" s="5"/>
      <c r="AJ6191"/>
      <c r="AV6191"/>
      <c r="BB6191" s="5"/>
    </row>
    <row r="6192" spans="1:54" x14ac:dyDescent="0.2">
      <c r="A6192" s="5"/>
      <c r="Y6192" s="5"/>
      <c r="AJ6192"/>
      <c r="AV6192"/>
      <c r="BB6192" s="5"/>
    </row>
    <row r="6193" spans="1:54" x14ac:dyDescent="0.2">
      <c r="A6193" s="5"/>
      <c r="Y6193" s="5"/>
      <c r="AJ6193"/>
      <c r="AV6193"/>
      <c r="BB6193" s="5"/>
    </row>
    <row r="6194" spans="1:54" x14ac:dyDescent="0.2">
      <c r="A6194" s="5"/>
      <c r="Y6194" s="5"/>
      <c r="AJ6194"/>
      <c r="AV6194"/>
      <c r="BB6194" s="5"/>
    </row>
    <row r="6195" spans="1:54" x14ac:dyDescent="0.2">
      <c r="A6195" s="5"/>
      <c r="Y6195" s="5"/>
      <c r="AJ6195"/>
      <c r="AV6195"/>
      <c r="BB6195" s="5"/>
    </row>
    <row r="6196" spans="1:54" x14ac:dyDescent="0.2">
      <c r="A6196" s="5"/>
      <c r="Y6196" s="5"/>
      <c r="AJ6196"/>
      <c r="AV6196"/>
      <c r="BB6196" s="5"/>
    </row>
    <row r="6197" spans="1:54" x14ac:dyDescent="0.2">
      <c r="A6197" s="5"/>
      <c r="Y6197" s="5"/>
      <c r="AJ6197"/>
      <c r="AV6197"/>
      <c r="BB6197" s="5"/>
    </row>
    <row r="6198" spans="1:54" x14ac:dyDescent="0.2">
      <c r="A6198" s="5"/>
      <c r="Y6198" s="5"/>
      <c r="AJ6198"/>
      <c r="AV6198"/>
      <c r="BB6198" s="5"/>
    </row>
    <row r="6199" spans="1:54" x14ac:dyDescent="0.2">
      <c r="A6199" s="5"/>
      <c r="Y6199" s="5"/>
      <c r="AJ6199"/>
      <c r="AV6199"/>
      <c r="BB6199" s="5"/>
    </row>
    <row r="6200" spans="1:54" x14ac:dyDescent="0.2">
      <c r="A6200" s="5"/>
      <c r="Y6200" s="5"/>
      <c r="AJ6200"/>
      <c r="AV6200"/>
      <c r="BB6200" s="5"/>
    </row>
    <row r="6201" spans="1:54" x14ac:dyDescent="0.2">
      <c r="A6201" s="5"/>
      <c r="Y6201" s="5"/>
      <c r="AJ6201"/>
      <c r="AV6201"/>
      <c r="BB6201" s="5"/>
    </row>
    <row r="6202" spans="1:54" x14ac:dyDescent="0.2">
      <c r="A6202" s="5"/>
      <c r="Y6202" s="5"/>
      <c r="AJ6202"/>
      <c r="AV6202"/>
      <c r="BB6202" s="5"/>
    </row>
    <row r="6203" spans="1:54" x14ac:dyDescent="0.2">
      <c r="A6203" s="5"/>
      <c r="Y6203" s="5"/>
      <c r="AJ6203"/>
      <c r="AV6203"/>
      <c r="BB6203" s="5"/>
    </row>
    <row r="6204" spans="1:54" x14ac:dyDescent="0.2">
      <c r="A6204" s="5"/>
      <c r="Y6204" s="5"/>
      <c r="AJ6204"/>
      <c r="AV6204"/>
      <c r="BB6204" s="5"/>
    </row>
    <row r="6205" spans="1:54" x14ac:dyDescent="0.2">
      <c r="A6205" s="5"/>
      <c r="Y6205" s="5"/>
      <c r="AJ6205"/>
      <c r="AV6205"/>
      <c r="BB6205" s="5"/>
    </row>
    <row r="6206" spans="1:54" x14ac:dyDescent="0.2">
      <c r="A6206" s="5"/>
      <c r="Y6206" s="5"/>
      <c r="AJ6206"/>
      <c r="AV6206"/>
      <c r="BB6206" s="5"/>
    </row>
    <row r="6207" spans="1:54" x14ac:dyDescent="0.2">
      <c r="A6207" s="5"/>
      <c r="Y6207" s="5"/>
      <c r="AJ6207"/>
      <c r="AV6207"/>
      <c r="BB6207" s="5"/>
    </row>
    <row r="6208" spans="1:54" x14ac:dyDescent="0.2">
      <c r="A6208" s="5"/>
      <c r="Y6208" s="5"/>
      <c r="AJ6208"/>
      <c r="AV6208"/>
      <c r="BB6208" s="5"/>
    </row>
    <row r="6209" spans="1:54" x14ac:dyDescent="0.2">
      <c r="A6209" s="5"/>
      <c r="Y6209" s="5"/>
      <c r="AJ6209"/>
      <c r="AV6209"/>
      <c r="BB6209" s="5"/>
    </row>
    <row r="6210" spans="1:54" x14ac:dyDescent="0.2">
      <c r="A6210" s="5"/>
      <c r="Y6210" s="5"/>
      <c r="AJ6210"/>
      <c r="AV6210"/>
      <c r="BB6210" s="5"/>
    </row>
    <row r="6211" spans="1:54" x14ac:dyDescent="0.2">
      <c r="A6211" s="5"/>
      <c r="Y6211" s="5"/>
      <c r="AJ6211"/>
      <c r="AV6211"/>
      <c r="BB6211" s="5"/>
    </row>
    <row r="6212" spans="1:54" x14ac:dyDescent="0.2">
      <c r="A6212" s="5"/>
      <c r="Y6212" s="5"/>
      <c r="AJ6212"/>
      <c r="AV6212"/>
      <c r="BB6212" s="5"/>
    </row>
    <row r="6213" spans="1:54" x14ac:dyDescent="0.2">
      <c r="A6213" s="5"/>
      <c r="Y6213" s="5"/>
      <c r="AJ6213"/>
      <c r="AV6213"/>
      <c r="BB6213" s="5"/>
    </row>
    <row r="6214" spans="1:54" x14ac:dyDescent="0.2">
      <c r="A6214" s="5"/>
      <c r="Y6214" s="5"/>
      <c r="AJ6214"/>
      <c r="AV6214"/>
      <c r="BB6214" s="5"/>
    </row>
    <row r="6215" spans="1:54" x14ac:dyDescent="0.2">
      <c r="A6215" s="5"/>
      <c r="Y6215" s="5"/>
      <c r="AJ6215"/>
      <c r="AV6215"/>
      <c r="BB6215" s="5"/>
    </row>
    <row r="6216" spans="1:54" x14ac:dyDescent="0.2">
      <c r="A6216" s="5"/>
      <c r="Y6216" s="5"/>
      <c r="AJ6216"/>
      <c r="AV6216"/>
      <c r="BB6216" s="5"/>
    </row>
    <row r="6217" spans="1:54" x14ac:dyDescent="0.2">
      <c r="A6217" s="5"/>
      <c r="Y6217" s="5"/>
      <c r="AJ6217"/>
      <c r="AV6217"/>
      <c r="BB6217" s="5"/>
    </row>
    <row r="6218" spans="1:54" x14ac:dyDescent="0.2">
      <c r="A6218" s="5"/>
      <c r="Y6218" s="5"/>
      <c r="AJ6218"/>
      <c r="AV6218"/>
      <c r="BB6218" s="5"/>
    </row>
    <row r="6219" spans="1:54" x14ac:dyDescent="0.2">
      <c r="A6219" s="5"/>
      <c r="Y6219" s="5"/>
      <c r="AJ6219"/>
      <c r="AV6219"/>
      <c r="BB6219" s="5"/>
    </row>
    <row r="6220" spans="1:54" x14ac:dyDescent="0.2">
      <c r="A6220" s="5"/>
      <c r="Y6220" s="5"/>
      <c r="AJ6220"/>
      <c r="AV6220"/>
      <c r="BB6220" s="5"/>
    </row>
    <row r="6221" spans="1:54" x14ac:dyDescent="0.2">
      <c r="A6221" s="5"/>
      <c r="Y6221" s="5"/>
      <c r="AJ6221"/>
      <c r="AV6221"/>
      <c r="BB6221" s="5"/>
    </row>
    <row r="6222" spans="1:54" x14ac:dyDescent="0.2">
      <c r="A6222" s="5"/>
      <c r="Y6222" s="5"/>
      <c r="AJ6222"/>
      <c r="AV6222"/>
      <c r="BB6222" s="5"/>
    </row>
    <row r="6223" spans="1:54" x14ac:dyDescent="0.2">
      <c r="A6223" s="5"/>
      <c r="Y6223" s="5"/>
      <c r="AJ6223"/>
      <c r="AV6223"/>
      <c r="BB6223" s="5"/>
    </row>
    <row r="6224" spans="1:54" x14ac:dyDescent="0.2">
      <c r="A6224" s="5"/>
      <c r="Y6224" s="5"/>
      <c r="AJ6224"/>
      <c r="AV6224"/>
      <c r="BB6224" s="5"/>
    </row>
    <row r="6225" spans="1:54" x14ac:dyDescent="0.2">
      <c r="A6225" s="5"/>
      <c r="Y6225" s="5"/>
      <c r="AJ6225"/>
      <c r="AV6225"/>
      <c r="BB6225" s="5"/>
    </row>
    <row r="6226" spans="1:54" x14ac:dyDescent="0.2">
      <c r="A6226" s="5"/>
      <c r="Y6226" s="5"/>
      <c r="AJ6226"/>
      <c r="AV6226"/>
      <c r="BB6226" s="5"/>
    </row>
    <row r="6227" spans="1:54" x14ac:dyDescent="0.2">
      <c r="A6227" s="5"/>
      <c r="Y6227" s="5"/>
      <c r="AJ6227"/>
      <c r="AV6227"/>
      <c r="BB6227" s="5"/>
    </row>
    <row r="6228" spans="1:54" x14ac:dyDescent="0.2">
      <c r="A6228" s="5"/>
      <c r="Y6228" s="5"/>
      <c r="AJ6228"/>
      <c r="AV6228"/>
      <c r="BB6228" s="5"/>
    </row>
    <row r="6229" spans="1:54" x14ac:dyDescent="0.2">
      <c r="A6229" s="5"/>
      <c r="Y6229" s="5"/>
      <c r="AJ6229"/>
      <c r="AV6229"/>
      <c r="BB6229" s="5"/>
    </row>
    <row r="6230" spans="1:54" x14ac:dyDescent="0.2">
      <c r="A6230" s="5"/>
      <c r="Y6230" s="5"/>
      <c r="AJ6230"/>
      <c r="AV6230"/>
      <c r="BB6230" s="5"/>
    </row>
    <row r="6231" spans="1:54" x14ac:dyDescent="0.2">
      <c r="A6231" s="5"/>
      <c r="Y6231" s="5"/>
      <c r="AJ6231"/>
      <c r="AV6231"/>
      <c r="BB6231" s="5"/>
    </row>
    <row r="6232" spans="1:54" x14ac:dyDescent="0.2">
      <c r="A6232" s="5"/>
      <c r="Y6232" s="5"/>
      <c r="AJ6232"/>
      <c r="AV6232"/>
      <c r="BB6232" s="5"/>
    </row>
    <row r="6233" spans="1:54" x14ac:dyDescent="0.2">
      <c r="A6233" s="5"/>
      <c r="Y6233" s="5"/>
      <c r="AJ6233"/>
      <c r="AV6233"/>
      <c r="BB6233" s="5"/>
    </row>
    <row r="6234" spans="1:54" x14ac:dyDescent="0.2">
      <c r="A6234" s="5"/>
      <c r="Y6234" s="5"/>
      <c r="AJ6234"/>
      <c r="AV6234"/>
      <c r="BB6234" s="5"/>
    </row>
    <row r="6235" spans="1:54" x14ac:dyDescent="0.2">
      <c r="A6235" s="5"/>
      <c r="Y6235" s="5"/>
      <c r="AJ6235"/>
      <c r="AV6235"/>
      <c r="BB6235" s="5"/>
    </row>
    <row r="6236" spans="1:54" x14ac:dyDescent="0.2">
      <c r="A6236" s="5"/>
      <c r="Y6236" s="5"/>
      <c r="AJ6236"/>
      <c r="AV6236"/>
      <c r="BB6236" s="5"/>
    </row>
    <row r="6237" spans="1:54" x14ac:dyDescent="0.2">
      <c r="A6237" s="5"/>
      <c r="Y6237" s="5"/>
      <c r="AJ6237"/>
      <c r="AV6237"/>
      <c r="BB6237" s="5"/>
    </row>
    <row r="6238" spans="1:54" x14ac:dyDescent="0.2">
      <c r="A6238" s="5"/>
      <c r="Y6238" s="5"/>
      <c r="AJ6238"/>
      <c r="AV6238"/>
      <c r="BB6238" s="5"/>
    </row>
    <row r="6239" spans="1:54" x14ac:dyDescent="0.2">
      <c r="A6239" s="5"/>
      <c r="Y6239" s="5"/>
      <c r="AJ6239"/>
      <c r="AV6239"/>
      <c r="BB6239" s="5"/>
    </row>
    <row r="6240" spans="1:54" x14ac:dyDescent="0.2">
      <c r="A6240" s="5"/>
      <c r="Y6240" s="5"/>
      <c r="AJ6240"/>
      <c r="AV6240"/>
      <c r="BB6240" s="5"/>
    </row>
    <row r="6241" spans="1:54" x14ac:dyDescent="0.2">
      <c r="A6241" s="5"/>
      <c r="Y6241" s="5"/>
      <c r="AJ6241"/>
      <c r="AV6241"/>
      <c r="BB6241" s="5"/>
    </row>
    <row r="6242" spans="1:54" x14ac:dyDescent="0.2">
      <c r="A6242" s="5"/>
      <c r="Y6242" s="5"/>
      <c r="AJ6242"/>
      <c r="AV6242"/>
      <c r="BB6242" s="5"/>
    </row>
    <row r="6243" spans="1:54" x14ac:dyDescent="0.2">
      <c r="A6243" s="5"/>
      <c r="Y6243" s="5"/>
      <c r="AJ6243"/>
      <c r="AV6243"/>
      <c r="BB6243" s="5"/>
    </row>
    <row r="6244" spans="1:54" x14ac:dyDescent="0.2">
      <c r="A6244" s="5"/>
      <c r="Y6244" s="5"/>
      <c r="AJ6244"/>
      <c r="AV6244"/>
      <c r="BB6244" s="5"/>
    </row>
    <row r="6245" spans="1:54" x14ac:dyDescent="0.2">
      <c r="A6245" s="5"/>
      <c r="Y6245" s="5"/>
      <c r="AJ6245"/>
      <c r="AV6245"/>
      <c r="BB6245" s="5"/>
    </row>
    <row r="6246" spans="1:54" x14ac:dyDescent="0.2">
      <c r="A6246" s="5"/>
      <c r="Y6246" s="5"/>
      <c r="AJ6246"/>
      <c r="AV6246"/>
      <c r="BB6246" s="5"/>
    </row>
    <row r="6247" spans="1:54" x14ac:dyDescent="0.2">
      <c r="A6247" s="5"/>
      <c r="Y6247" s="5"/>
      <c r="AJ6247"/>
      <c r="AV6247"/>
      <c r="BB6247" s="5"/>
    </row>
    <row r="6248" spans="1:54" x14ac:dyDescent="0.2">
      <c r="A6248" s="5"/>
      <c r="Y6248" s="5"/>
      <c r="AJ6248"/>
      <c r="AV6248"/>
      <c r="BB6248" s="5"/>
    </row>
    <row r="6249" spans="1:54" x14ac:dyDescent="0.2">
      <c r="A6249" s="5"/>
      <c r="Y6249" s="5"/>
      <c r="AJ6249"/>
      <c r="AV6249"/>
      <c r="BB6249" s="5"/>
    </row>
    <row r="6250" spans="1:54" x14ac:dyDescent="0.2">
      <c r="A6250" s="5"/>
      <c r="Y6250" s="5"/>
      <c r="AJ6250"/>
      <c r="AV6250"/>
      <c r="BB6250" s="5"/>
    </row>
    <row r="6251" spans="1:54" x14ac:dyDescent="0.2">
      <c r="A6251" s="5"/>
      <c r="Y6251" s="5"/>
      <c r="AJ6251"/>
      <c r="AV6251"/>
      <c r="BB6251" s="5"/>
    </row>
    <row r="6252" spans="1:54" x14ac:dyDescent="0.2">
      <c r="A6252" s="5"/>
      <c r="Y6252" s="5"/>
      <c r="AJ6252"/>
      <c r="AV6252"/>
      <c r="BB6252" s="5"/>
    </row>
    <row r="6253" spans="1:54" x14ac:dyDescent="0.2">
      <c r="A6253" s="5"/>
      <c r="Y6253" s="5"/>
      <c r="AJ6253"/>
      <c r="AV6253"/>
      <c r="BB6253" s="5"/>
    </row>
    <row r="6254" spans="1:54" x14ac:dyDescent="0.2">
      <c r="A6254" s="5"/>
      <c r="Y6254" s="5"/>
      <c r="AJ6254"/>
      <c r="AV6254"/>
      <c r="BB6254" s="5"/>
    </row>
    <row r="6255" spans="1:54" x14ac:dyDescent="0.2">
      <c r="A6255" s="5"/>
      <c r="Y6255" s="5"/>
      <c r="AJ6255"/>
      <c r="AV6255"/>
      <c r="BB6255" s="5"/>
    </row>
    <row r="6256" spans="1:54" x14ac:dyDescent="0.2">
      <c r="A6256" s="5"/>
      <c r="Y6256" s="5"/>
      <c r="AJ6256"/>
      <c r="AV6256"/>
      <c r="BB6256" s="5"/>
    </row>
    <row r="6257" spans="1:54" x14ac:dyDescent="0.2">
      <c r="A6257" s="5"/>
      <c r="Y6257" s="5"/>
      <c r="AJ6257"/>
      <c r="AV6257"/>
      <c r="BB6257" s="5"/>
    </row>
    <row r="6258" spans="1:54" x14ac:dyDescent="0.2">
      <c r="A6258" s="5"/>
      <c r="Y6258" s="5"/>
      <c r="AJ6258"/>
      <c r="AV6258"/>
      <c r="BB6258" s="5"/>
    </row>
    <row r="6259" spans="1:54" x14ac:dyDescent="0.2">
      <c r="A6259" s="5"/>
      <c r="Y6259" s="5"/>
      <c r="AJ6259"/>
      <c r="AV6259"/>
      <c r="BB6259" s="5"/>
    </row>
    <row r="6260" spans="1:54" x14ac:dyDescent="0.2">
      <c r="A6260" s="5"/>
      <c r="Y6260" s="5"/>
      <c r="AJ6260"/>
      <c r="AV6260"/>
      <c r="BB6260" s="5"/>
    </row>
    <row r="6261" spans="1:54" x14ac:dyDescent="0.2">
      <c r="A6261" s="5"/>
      <c r="Y6261" s="5"/>
      <c r="AJ6261"/>
      <c r="AV6261"/>
      <c r="BB6261" s="5"/>
    </row>
    <row r="6262" spans="1:54" x14ac:dyDescent="0.2">
      <c r="A6262" s="5"/>
      <c r="Y6262" s="5"/>
      <c r="AJ6262"/>
      <c r="AV6262"/>
      <c r="BB6262" s="5"/>
    </row>
    <row r="6263" spans="1:54" x14ac:dyDescent="0.2">
      <c r="A6263" s="5"/>
      <c r="Y6263" s="5"/>
      <c r="AJ6263"/>
      <c r="AV6263"/>
      <c r="BB6263" s="5"/>
    </row>
    <row r="6264" spans="1:54" x14ac:dyDescent="0.2">
      <c r="A6264" s="5"/>
      <c r="Y6264" s="5"/>
      <c r="AJ6264"/>
      <c r="AV6264"/>
      <c r="BB6264" s="5"/>
    </row>
    <row r="6265" spans="1:54" x14ac:dyDescent="0.2">
      <c r="A6265" s="5"/>
      <c r="Y6265" s="5"/>
      <c r="AJ6265"/>
      <c r="AV6265"/>
      <c r="BB6265" s="5"/>
    </row>
    <row r="6266" spans="1:54" x14ac:dyDescent="0.2">
      <c r="A6266" s="5"/>
      <c r="Y6266" s="5"/>
      <c r="AJ6266"/>
      <c r="AV6266"/>
      <c r="BB6266" s="5"/>
    </row>
    <row r="6267" spans="1:54" x14ac:dyDescent="0.2">
      <c r="A6267" s="5"/>
      <c r="Y6267" s="5"/>
      <c r="AJ6267"/>
      <c r="AV6267"/>
      <c r="BB6267" s="5"/>
    </row>
    <row r="6268" spans="1:54" x14ac:dyDescent="0.2">
      <c r="A6268" s="5"/>
      <c r="Y6268" s="5"/>
      <c r="AJ6268"/>
      <c r="AV6268"/>
      <c r="BB6268" s="5"/>
    </row>
    <row r="6269" spans="1:54" x14ac:dyDescent="0.2">
      <c r="A6269" s="5"/>
      <c r="Y6269" s="5"/>
      <c r="AJ6269"/>
      <c r="AV6269"/>
      <c r="BB6269" s="5"/>
    </row>
    <row r="6270" spans="1:54" x14ac:dyDescent="0.2">
      <c r="A6270" s="5"/>
      <c r="Y6270" s="5"/>
      <c r="AJ6270"/>
      <c r="AV6270"/>
      <c r="BB6270" s="5"/>
    </row>
    <row r="6271" spans="1:54" x14ac:dyDescent="0.2">
      <c r="A6271" s="5"/>
      <c r="Y6271" s="5"/>
      <c r="AJ6271"/>
      <c r="AV6271"/>
      <c r="BB6271" s="5"/>
    </row>
    <row r="6272" spans="1:54" x14ac:dyDescent="0.2">
      <c r="A6272" s="5"/>
      <c r="Y6272" s="5"/>
      <c r="AJ6272"/>
      <c r="AV6272"/>
      <c r="BB6272" s="5"/>
    </row>
    <row r="6273" spans="1:54" x14ac:dyDescent="0.2">
      <c r="A6273" s="5"/>
      <c r="Y6273" s="5"/>
      <c r="AJ6273"/>
      <c r="AV6273"/>
      <c r="BB6273" s="5"/>
    </row>
    <row r="6274" spans="1:54" x14ac:dyDescent="0.2">
      <c r="A6274" s="5"/>
      <c r="Y6274" s="5"/>
      <c r="AJ6274"/>
      <c r="AV6274"/>
      <c r="BB6274" s="5"/>
    </row>
    <row r="6275" spans="1:54" x14ac:dyDescent="0.2">
      <c r="A6275" s="5"/>
      <c r="Y6275" s="5"/>
      <c r="AJ6275"/>
      <c r="AV6275"/>
      <c r="BB6275" s="5"/>
    </row>
    <row r="6276" spans="1:54" x14ac:dyDescent="0.2">
      <c r="A6276" s="5"/>
      <c r="Y6276" s="5"/>
      <c r="AJ6276"/>
      <c r="AV6276"/>
      <c r="BB6276" s="5"/>
    </row>
    <row r="6277" spans="1:54" x14ac:dyDescent="0.2">
      <c r="A6277" s="5"/>
      <c r="Y6277" s="5"/>
      <c r="AJ6277"/>
      <c r="AV6277"/>
      <c r="BB6277" s="5"/>
    </row>
    <row r="6278" spans="1:54" x14ac:dyDescent="0.2">
      <c r="A6278" s="5"/>
      <c r="Y6278" s="5"/>
      <c r="AJ6278"/>
      <c r="AV6278"/>
      <c r="BB6278" s="5"/>
    </row>
    <row r="6279" spans="1:54" x14ac:dyDescent="0.2">
      <c r="A6279" s="5"/>
      <c r="Y6279" s="5"/>
      <c r="AJ6279"/>
      <c r="AV6279"/>
      <c r="BB6279" s="5"/>
    </row>
    <row r="6280" spans="1:54" x14ac:dyDescent="0.2">
      <c r="A6280" s="5"/>
      <c r="Y6280" s="5"/>
      <c r="AJ6280"/>
      <c r="AV6280"/>
      <c r="BB6280" s="5"/>
    </row>
    <row r="6281" spans="1:54" x14ac:dyDescent="0.2">
      <c r="A6281" s="5"/>
      <c r="Y6281" s="5"/>
      <c r="AJ6281"/>
      <c r="AV6281"/>
      <c r="BB6281" s="5"/>
    </row>
    <row r="6282" spans="1:54" x14ac:dyDescent="0.2">
      <c r="A6282" s="5"/>
      <c r="Y6282" s="5"/>
      <c r="AJ6282"/>
      <c r="AV6282"/>
      <c r="BB6282" s="5"/>
    </row>
    <row r="6283" spans="1:54" x14ac:dyDescent="0.2">
      <c r="A6283" s="5"/>
      <c r="Y6283" s="5"/>
      <c r="AJ6283"/>
      <c r="AV6283"/>
      <c r="BB6283" s="5"/>
    </row>
    <row r="6284" spans="1:54" x14ac:dyDescent="0.2">
      <c r="A6284" s="5"/>
      <c r="Y6284" s="5"/>
      <c r="AJ6284"/>
      <c r="AV6284"/>
      <c r="BB6284" s="5"/>
    </row>
    <row r="6285" spans="1:54" x14ac:dyDescent="0.2">
      <c r="A6285" s="5"/>
      <c r="Y6285" s="5"/>
      <c r="AJ6285"/>
      <c r="AV6285"/>
      <c r="BB6285" s="5"/>
    </row>
    <row r="6286" spans="1:54" x14ac:dyDescent="0.2">
      <c r="A6286" s="5"/>
      <c r="Y6286" s="5"/>
      <c r="AJ6286"/>
      <c r="AV6286"/>
      <c r="BB6286" s="5"/>
    </row>
    <row r="6287" spans="1:54" x14ac:dyDescent="0.2">
      <c r="A6287" s="5"/>
      <c r="Y6287" s="5"/>
      <c r="AJ6287"/>
      <c r="AV6287"/>
      <c r="BB6287" s="5"/>
    </row>
    <row r="6288" spans="1:54" x14ac:dyDescent="0.2">
      <c r="A6288" s="5"/>
      <c r="Y6288" s="5"/>
      <c r="AJ6288"/>
      <c r="AV6288"/>
      <c r="BB6288" s="5"/>
    </row>
    <row r="6289" spans="1:54" x14ac:dyDescent="0.2">
      <c r="A6289" s="5"/>
      <c r="Y6289" s="5"/>
      <c r="AJ6289"/>
      <c r="AV6289"/>
      <c r="BB6289" s="5"/>
    </row>
    <row r="6290" spans="1:54" x14ac:dyDescent="0.2">
      <c r="A6290" s="5"/>
      <c r="Y6290" s="5"/>
      <c r="AJ6290"/>
      <c r="AV6290"/>
      <c r="BB6290" s="5"/>
    </row>
    <row r="6291" spans="1:54" x14ac:dyDescent="0.2">
      <c r="A6291" s="5"/>
      <c r="Y6291" s="5"/>
      <c r="AJ6291"/>
      <c r="AV6291"/>
      <c r="BB6291" s="5"/>
    </row>
    <row r="6292" spans="1:54" x14ac:dyDescent="0.2">
      <c r="A6292" s="5"/>
      <c r="Y6292" s="5"/>
      <c r="AJ6292"/>
      <c r="AV6292"/>
      <c r="BB6292" s="5"/>
    </row>
    <row r="6293" spans="1:54" x14ac:dyDescent="0.2">
      <c r="A6293" s="5"/>
      <c r="Y6293" s="5"/>
      <c r="AJ6293"/>
      <c r="AV6293"/>
      <c r="BB6293" s="5"/>
    </row>
    <row r="6294" spans="1:54" x14ac:dyDescent="0.2">
      <c r="A6294" s="5"/>
      <c r="Y6294" s="5"/>
      <c r="AJ6294"/>
      <c r="AV6294"/>
      <c r="BB6294" s="5"/>
    </row>
    <row r="6295" spans="1:54" x14ac:dyDescent="0.2">
      <c r="A6295" s="5"/>
      <c r="Y6295" s="5"/>
      <c r="AJ6295"/>
      <c r="AV6295"/>
      <c r="BB6295" s="5"/>
    </row>
    <row r="6296" spans="1:54" x14ac:dyDescent="0.2">
      <c r="A6296" s="5"/>
      <c r="Y6296" s="5"/>
      <c r="AJ6296"/>
      <c r="AV6296"/>
      <c r="BB6296" s="5"/>
    </row>
    <row r="6297" spans="1:54" x14ac:dyDescent="0.2">
      <c r="A6297" s="5"/>
      <c r="Y6297" s="5"/>
      <c r="AJ6297"/>
      <c r="AV6297"/>
      <c r="BB6297" s="5"/>
    </row>
    <row r="6298" spans="1:54" x14ac:dyDescent="0.2">
      <c r="A6298" s="5"/>
      <c r="Y6298" s="5"/>
      <c r="AJ6298"/>
      <c r="AV6298"/>
      <c r="BB6298" s="5"/>
    </row>
    <row r="6299" spans="1:54" x14ac:dyDescent="0.2">
      <c r="A6299" s="5"/>
      <c r="Y6299" s="5"/>
      <c r="AJ6299"/>
      <c r="AV6299"/>
      <c r="BB6299" s="5"/>
    </row>
    <row r="6300" spans="1:54" x14ac:dyDescent="0.2">
      <c r="A6300" s="5"/>
      <c r="Y6300" s="5"/>
      <c r="AJ6300"/>
      <c r="AV6300"/>
      <c r="BB6300" s="5"/>
    </row>
    <row r="6301" spans="1:54" x14ac:dyDescent="0.2">
      <c r="A6301" s="5"/>
      <c r="Y6301" s="5"/>
      <c r="AJ6301"/>
      <c r="AV6301"/>
      <c r="BB6301" s="5"/>
    </row>
    <row r="6302" spans="1:54" x14ac:dyDescent="0.2">
      <c r="A6302" s="5"/>
      <c r="Y6302" s="5"/>
      <c r="AJ6302"/>
      <c r="AV6302"/>
      <c r="BB6302" s="5"/>
    </row>
    <row r="6303" spans="1:54" x14ac:dyDescent="0.2">
      <c r="A6303" s="5"/>
      <c r="Y6303" s="5"/>
      <c r="AJ6303"/>
      <c r="AV6303"/>
      <c r="BB6303" s="5"/>
    </row>
    <row r="6304" spans="1:54" x14ac:dyDescent="0.2">
      <c r="A6304" s="5"/>
      <c r="Y6304" s="5"/>
      <c r="AJ6304"/>
      <c r="AV6304"/>
      <c r="BB6304" s="5"/>
    </row>
    <row r="6305" spans="1:54" x14ac:dyDescent="0.2">
      <c r="A6305" s="5"/>
      <c r="Y6305" s="5"/>
      <c r="AJ6305"/>
      <c r="AV6305"/>
      <c r="BB6305" s="5"/>
    </row>
    <row r="6306" spans="1:54" x14ac:dyDescent="0.2">
      <c r="A6306" s="5"/>
      <c r="Y6306" s="5"/>
      <c r="AJ6306"/>
      <c r="AV6306"/>
      <c r="BB6306" s="5"/>
    </row>
    <row r="6307" spans="1:54" x14ac:dyDescent="0.2">
      <c r="A6307" s="5"/>
      <c r="Y6307" s="5"/>
      <c r="AJ6307"/>
      <c r="AV6307"/>
      <c r="BB6307" s="5"/>
    </row>
    <row r="6308" spans="1:54" x14ac:dyDescent="0.2">
      <c r="A6308" s="5"/>
      <c r="Y6308" s="5"/>
      <c r="AJ6308"/>
      <c r="AV6308"/>
      <c r="BB6308" s="5"/>
    </row>
    <row r="6309" spans="1:54" x14ac:dyDescent="0.2">
      <c r="A6309" s="5"/>
      <c r="Y6309" s="5"/>
      <c r="AJ6309"/>
      <c r="AV6309"/>
      <c r="BB6309" s="5"/>
    </row>
    <row r="6310" spans="1:54" x14ac:dyDescent="0.2">
      <c r="A6310" s="5"/>
      <c r="Y6310" s="5"/>
      <c r="AJ6310"/>
      <c r="AV6310"/>
      <c r="BB6310" s="5"/>
    </row>
    <row r="6311" spans="1:54" x14ac:dyDescent="0.2">
      <c r="A6311" s="5"/>
      <c r="Y6311" s="5"/>
      <c r="AJ6311"/>
      <c r="AV6311"/>
      <c r="BB6311" s="5"/>
    </row>
    <row r="6312" spans="1:54" x14ac:dyDescent="0.2">
      <c r="A6312" s="5"/>
      <c r="Y6312" s="5"/>
      <c r="AJ6312"/>
      <c r="AV6312"/>
      <c r="BB6312" s="5"/>
    </row>
    <row r="6313" spans="1:54" x14ac:dyDescent="0.2">
      <c r="A6313" s="5"/>
      <c r="Y6313" s="5"/>
      <c r="AJ6313"/>
      <c r="AV6313"/>
      <c r="BB6313" s="5"/>
    </row>
    <row r="6314" spans="1:54" x14ac:dyDescent="0.2">
      <c r="A6314" s="5"/>
      <c r="Y6314" s="5"/>
      <c r="AJ6314"/>
      <c r="AV6314"/>
      <c r="BB6314" s="5"/>
    </row>
    <row r="6315" spans="1:54" x14ac:dyDescent="0.2">
      <c r="A6315" s="5"/>
      <c r="Y6315" s="5"/>
      <c r="AJ6315"/>
      <c r="AV6315"/>
      <c r="BB6315" s="5"/>
    </row>
    <row r="6316" spans="1:54" x14ac:dyDescent="0.2">
      <c r="A6316" s="5"/>
      <c r="Y6316" s="5"/>
      <c r="AJ6316"/>
      <c r="AV6316"/>
      <c r="BB6316" s="5"/>
    </row>
    <row r="6317" spans="1:54" x14ac:dyDescent="0.2">
      <c r="A6317" s="5"/>
      <c r="Y6317" s="5"/>
      <c r="AJ6317"/>
      <c r="AV6317"/>
      <c r="BB6317" s="5"/>
    </row>
    <row r="6318" spans="1:54" x14ac:dyDescent="0.2">
      <c r="A6318" s="5"/>
      <c r="Y6318" s="5"/>
      <c r="AJ6318"/>
      <c r="AV6318"/>
      <c r="BB6318" s="5"/>
    </row>
    <row r="6319" spans="1:54" x14ac:dyDescent="0.2">
      <c r="A6319" s="5"/>
      <c r="Y6319" s="5"/>
      <c r="AJ6319"/>
      <c r="AV6319"/>
      <c r="BB6319" s="5"/>
    </row>
    <row r="6320" spans="1:54" x14ac:dyDescent="0.2">
      <c r="A6320" s="5"/>
      <c r="Y6320" s="5"/>
      <c r="AJ6320"/>
      <c r="AV6320"/>
      <c r="BB6320" s="5"/>
    </row>
    <row r="6321" spans="1:54" x14ac:dyDescent="0.2">
      <c r="A6321" s="5"/>
      <c r="Y6321" s="5"/>
      <c r="AJ6321"/>
      <c r="AV6321"/>
      <c r="BB6321" s="5"/>
    </row>
    <row r="6322" spans="1:54" x14ac:dyDescent="0.2">
      <c r="A6322" s="5"/>
      <c r="Y6322" s="5"/>
      <c r="AJ6322"/>
      <c r="AV6322"/>
      <c r="BB6322" s="5"/>
    </row>
    <row r="6323" spans="1:54" x14ac:dyDescent="0.2">
      <c r="A6323" s="5"/>
      <c r="Y6323" s="5"/>
      <c r="AJ6323"/>
      <c r="AV6323"/>
      <c r="BB6323" s="5"/>
    </row>
    <row r="6324" spans="1:54" x14ac:dyDescent="0.2">
      <c r="A6324" s="5"/>
      <c r="Y6324" s="5"/>
      <c r="AJ6324"/>
      <c r="AV6324"/>
      <c r="BB6324" s="5"/>
    </row>
    <row r="6325" spans="1:54" x14ac:dyDescent="0.2">
      <c r="A6325" s="5"/>
      <c r="Y6325" s="5"/>
      <c r="AJ6325"/>
      <c r="AV6325"/>
      <c r="BB6325" s="5"/>
    </row>
    <row r="6326" spans="1:54" x14ac:dyDescent="0.2">
      <c r="A6326" s="5"/>
      <c r="Y6326" s="5"/>
      <c r="AJ6326"/>
      <c r="AV6326"/>
      <c r="BB6326" s="5"/>
    </row>
    <row r="6327" spans="1:54" x14ac:dyDescent="0.2">
      <c r="A6327" s="5"/>
      <c r="Y6327" s="5"/>
      <c r="AJ6327"/>
      <c r="AV6327"/>
      <c r="BB6327" s="5"/>
    </row>
    <row r="6328" spans="1:54" x14ac:dyDescent="0.2">
      <c r="A6328" s="5"/>
      <c r="Y6328" s="5"/>
      <c r="AJ6328"/>
      <c r="AV6328"/>
      <c r="BB6328" s="5"/>
    </row>
    <row r="6329" spans="1:54" x14ac:dyDescent="0.2">
      <c r="A6329" s="5"/>
      <c r="Y6329" s="5"/>
      <c r="AJ6329"/>
      <c r="AV6329"/>
      <c r="BB6329" s="5"/>
    </row>
    <row r="6330" spans="1:54" x14ac:dyDescent="0.2">
      <c r="A6330" s="5"/>
      <c r="Y6330" s="5"/>
      <c r="AJ6330"/>
      <c r="AV6330"/>
      <c r="BB6330" s="5"/>
    </row>
    <row r="6331" spans="1:54" x14ac:dyDescent="0.2">
      <c r="A6331" s="5"/>
      <c r="Y6331" s="5"/>
      <c r="AJ6331"/>
      <c r="AV6331"/>
      <c r="BB6331" s="5"/>
    </row>
    <row r="6332" spans="1:54" x14ac:dyDescent="0.2">
      <c r="A6332" s="5"/>
      <c r="Y6332" s="5"/>
      <c r="AJ6332"/>
      <c r="AV6332"/>
      <c r="BB6332" s="5"/>
    </row>
    <row r="6333" spans="1:54" x14ac:dyDescent="0.2">
      <c r="A6333" s="5"/>
      <c r="Y6333" s="5"/>
      <c r="AJ6333"/>
      <c r="AV6333"/>
      <c r="BB6333" s="5"/>
    </row>
    <row r="6334" spans="1:54" x14ac:dyDescent="0.2">
      <c r="A6334" s="5"/>
      <c r="Y6334" s="5"/>
      <c r="AJ6334"/>
      <c r="AV6334"/>
      <c r="BB6334" s="5"/>
    </row>
    <row r="6335" spans="1:54" x14ac:dyDescent="0.2">
      <c r="A6335" s="5"/>
      <c r="Y6335" s="5"/>
      <c r="AJ6335"/>
      <c r="AV6335"/>
      <c r="BB6335" s="5"/>
    </row>
    <row r="6336" spans="1:54" x14ac:dyDescent="0.2">
      <c r="A6336" s="5"/>
      <c r="Y6336" s="5"/>
      <c r="AJ6336"/>
      <c r="AV6336"/>
      <c r="BB6336" s="5"/>
    </row>
    <row r="6337" spans="1:54" x14ac:dyDescent="0.2">
      <c r="A6337" s="5"/>
      <c r="Y6337" s="5"/>
      <c r="AJ6337"/>
      <c r="AV6337"/>
      <c r="BB6337" s="5"/>
    </row>
    <row r="6338" spans="1:54" x14ac:dyDescent="0.2">
      <c r="A6338" s="5"/>
      <c r="Y6338" s="5"/>
      <c r="AJ6338"/>
      <c r="AV6338"/>
      <c r="BB6338" s="5"/>
    </row>
    <row r="6339" spans="1:54" x14ac:dyDescent="0.2">
      <c r="A6339" s="5"/>
      <c r="Y6339" s="5"/>
      <c r="AJ6339"/>
      <c r="AV6339"/>
      <c r="BB6339" s="5"/>
    </row>
    <row r="6340" spans="1:54" x14ac:dyDescent="0.2">
      <c r="A6340" s="5"/>
      <c r="Y6340" s="5"/>
      <c r="AJ6340"/>
      <c r="AV6340"/>
      <c r="BB6340" s="5"/>
    </row>
    <row r="6341" spans="1:54" x14ac:dyDescent="0.2">
      <c r="A6341" s="5"/>
      <c r="Y6341" s="5"/>
      <c r="AJ6341"/>
      <c r="AV6341"/>
      <c r="BB6341" s="5"/>
    </row>
    <row r="6342" spans="1:54" x14ac:dyDescent="0.2">
      <c r="A6342" s="5"/>
      <c r="Y6342" s="5"/>
      <c r="AJ6342"/>
      <c r="AV6342"/>
      <c r="BB6342" s="5"/>
    </row>
    <row r="6343" spans="1:54" x14ac:dyDescent="0.2">
      <c r="A6343" s="5"/>
      <c r="Y6343" s="5"/>
      <c r="AJ6343"/>
      <c r="AV6343"/>
      <c r="BB6343" s="5"/>
    </row>
    <row r="6344" spans="1:54" x14ac:dyDescent="0.2">
      <c r="A6344" s="5"/>
      <c r="Y6344" s="5"/>
      <c r="AJ6344"/>
      <c r="AV6344"/>
      <c r="BB6344" s="5"/>
    </row>
    <row r="6345" spans="1:54" x14ac:dyDescent="0.2">
      <c r="A6345" s="5"/>
      <c r="Y6345" s="5"/>
      <c r="AJ6345"/>
      <c r="AV6345"/>
      <c r="BB6345" s="5"/>
    </row>
    <row r="6346" spans="1:54" x14ac:dyDescent="0.2">
      <c r="A6346" s="5"/>
      <c r="Y6346" s="5"/>
      <c r="AJ6346"/>
      <c r="AV6346"/>
      <c r="BB6346" s="5"/>
    </row>
    <row r="6347" spans="1:54" x14ac:dyDescent="0.2">
      <c r="A6347" s="5"/>
      <c r="Y6347" s="5"/>
      <c r="AJ6347"/>
      <c r="AV6347"/>
      <c r="BB6347" s="5"/>
    </row>
    <row r="6348" spans="1:54" x14ac:dyDescent="0.2">
      <c r="A6348" s="5"/>
      <c r="Y6348" s="5"/>
      <c r="AJ6348"/>
      <c r="AV6348"/>
      <c r="BB6348" s="5"/>
    </row>
    <row r="6349" spans="1:54" x14ac:dyDescent="0.2">
      <c r="A6349" s="5"/>
      <c r="Y6349" s="5"/>
      <c r="AJ6349"/>
      <c r="AV6349"/>
      <c r="BB6349" s="5"/>
    </row>
    <row r="6350" spans="1:54" x14ac:dyDescent="0.2">
      <c r="A6350" s="5"/>
      <c r="Y6350" s="5"/>
      <c r="AJ6350"/>
      <c r="AV6350"/>
      <c r="BB6350" s="5"/>
    </row>
    <row r="6351" spans="1:54" x14ac:dyDescent="0.2">
      <c r="A6351" s="5"/>
      <c r="Y6351" s="5"/>
      <c r="AJ6351"/>
      <c r="AV6351"/>
      <c r="BB6351" s="5"/>
    </row>
    <row r="6352" spans="1:54" x14ac:dyDescent="0.2">
      <c r="A6352" s="5"/>
      <c r="Y6352" s="5"/>
      <c r="AJ6352"/>
      <c r="AV6352"/>
      <c r="BB6352" s="5"/>
    </row>
    <row r="6353" spans="1:54" x14ac:dyDescent="0.2">
      <c r="A6353" s="5"/>
      <c r="Y6353" s="5"/>
      <c r="AJ6353"/>
      <c r="AV6353"/>
      <c r="BB6353" s="5"/>
    </row>
    <row r="6354" spans="1:54" x14ac:dyDescent="0.2">
      <c r="A6354" s="5"/>
      <c r="Y6354" s="5"/>
      <c r="AJ6354"/>
      <c r="AV6354"/>
      <c r="BB6354" s="5"/>
    </row>
    <row r="6355" spans="1:54" x14ac:dyDescent="0.2">
      <c r="A6355" s="5"/>
      <c r="Y6355" s="5"/>
      <c r="AJ6355"/>
      <c r="AV6355"/>
      <c r="BB6355" s="5"/>
    </row>
    <row r="6356" spans="1:54" x14ac:dyDescent="0.2">
      <c r="A6356" s="5"/>
      <c r="Y6356" s="5"/>
      <c r="AJ6356"/>
      <c r="AV6356"/>
      <c r="BB6356" s="5"/>
    </row>
    <row r="6357" spans="1:54" x14ac:dyDescent="0.2">
      <c r="A6357" s="5"/>
      <c r="Y6357" s="5"/>
      <c r="AJ6357"/>
      <c r="AV6357"/>
      <c r="BB6357" s="5"/>
    </row>
    <row r="6358" spans="1:54" x14ac:dyDescent="0.2">
      <c r="A6358" s="5"/>
      <c r="Y6358" s="5"/>
      <c r="AJ6358"/>
      <c r="AV6358"/>
      <c r="BB6358" s="5"/>
    </row>
    <row r="6359" spans="1:54" x14ac:dyDescent="0.2">
      <c r="A6359" s="5"/>
      <c r="Y6359" s="5"/>
      <c r="AJ6359"/>
      <c r="AV6359"/>
      <c r="BB6359" s="5"/>
    </row>
    <row r="6360" spans="1:54" x14ac:dyDescent="0.2">
      <c r="A6360" s="5"/>
      <c r="Y6360" s="5"/>
      <c r="AJ6360"/>
      <c r="AV6360"/>
      <c r="BB6360" s="5"/>
    </row>
    <row r="6361" spans="1:54" x14ac:dyDescent="0.2">
      <c r="A6361" s="5"/>
      <c r="Y6361" s="5"/>
      <c r="AJ6361"/>
      <c r="AV6361"/>
      <c r="BB6361" s="5"/>
    </row>
    <row r="6362" spans="1:54" x14ac:dyDescent="0.2">
      <c r="A6362" s="5"/>
      <c r="Y6362" s="5"/>
      <c r="AJ6362"/>
      <c r="AV6362"/>
      <c r="BB6362" s="5"/>
    </row>
    <row r="6363" spans="1:54" x14ac:dyDescent="0.2">
      <c r="A6363" s="5"/>
      <c r="Y6363" s="5"/>
      <c r="AJ6363"/>
      <c r="AV6363"/>
      <c r="BB6363" s="5"/>
    </row>
    <row r="6364" spans="1:54" x14ac:dyDescent="0.2">
      <c r="A6364" s="5"/>
      <c r="Y6364" s="5"/>
      <c r="AJ6364"/>
      <c r="AV6364"/>
      <c r="BB6364" s="5"/>
    </row>
    <row r="6365" spans="1:54" x14ac:dyDescent="0.2">
      <c r="A6365" s="5"/>
      <c r="Y6365" s="5"/>
      <c r="AJ6365"/>
      <c r="AV6365"/>
      <c r="BB6365" s="5"/>
    </row>
    <row r="6366" spans="1:54" x14ac:dyDescent="0.2">
      <c r="A6366" s="5"/>
      <c r="Y6366" s="5"/>
      <c r="AJ6366"/>
      <c r="AV6366"/>
      <c r="BB6366" s="5"/>
    </row>
    <row r="6367" spans="1:54" x14ac:dyDescent="0.2">
      <c r="A6367" s="5"/>
      <c r="Y6367" s="5"/>
      <c r="AJ6367"/>
      <c r="AV6367"/>
      <c r="BB6367" s="5"/>
    </row>
    <row r="6368" spans="1:54" x14ac:dyDescent="0.2">
      <c r="A6368" s="5"/>
      <c r="Y6368" s="5"/>
      <c r="AJ6368"/>
      <c r="AV6368"/>
      <c r="BB6368" s="5"/>
    </row>
    <row r="6369" spans="1:54" x14ac:dyDescent="0.2">
      <c r="A6369" s="5"/>
      <c r="Y6369" s="5"/>
      <c r="AJ6369"/>
      <c r="AV6369"/>
      <c r="BB6369" s="5"/>
    </row>
    <row r="6370" spans="1:54" x14ac:dyDescent="0.2">
      <c r="A6370" s="5"/>
      <c r="Y6370" s="5"/>
      <c r="AJ6370"/>
      <c r="AV6370"/>
      <c r="BB6370" s="5"/>
    </row>
    <row r="6371" spans="1:54" x14ac:dyDescent="0.2">
      <c r="A6371" s="5"/>
      <c r="Y6371" s="5"/>
      <c r="AJ6371"/>
      <c r="AV6371"/>
      <c r="BB6371" s="5"/>
    </row>
    <row r="6372" spans="1:54" x14ac:dyDescent="0.2">
      <c r="A6372" s="5"/>
      <c r="Y6372" s="5"/>
      <c r="AJ6372"/>
      <c r="AV6372"/>
      <c r="BB6372" s="5"/>
    </row>
    <row r="6373" spans="1:54" x14ac:dyDescent="0.2">
      <c r="A6373" s="5"/>
      <c r="Y6373" s="5"/>
      <c r="AJ6373"/>
      <c r="AV6373"/>
      <c r="BB6373" s="5"/>
    </row>
    <row r="6374" spans="1:54" x14ac:dyDescent="0.2">
      <c r="A6374" s="5"/>
      <c r="Y6374" s="5"/>
      <c r="AJ6374"/>
      <c r="AV6374"/>
      <c r="BB6374" s="5"/>
    </row>
    <row r="6375" spans="1:54" x14ac:dyDescent="0.2">
      <c r="A6375" s="5"/>
      <c r="Y6375" s="5"/>
      <c r="AJ6375"/>
      <c r="AV6375"/>
      <c r="BB6375" s="5"/>
    </row>
    <row r="6376" spans="1:54" x14ac:dyDescent="0.2">
      <c r="A6376" s="5"/>
      <c r="Y6376" s="5"/>
      <c r="AJ6376"/>
      <c r="AV6376"/>
      <c r="BB6376" s="5"/>
    </row>
    <row r="6377" spans="1:54" x14ac:dyDescent="0.2">
      <c r="A6377" s="5"/>
      <c r="Y6377" s="5"/>
      <c r="AJ6377"/>
      <c r="AV6377"/>
      <c r="BB6377" s="5"/>
    </row>
    <row r="6378" spans="1:54" x14ac:dyDescent="0.2">
      <c r="A6378" s="5"/>
      <c r="Y6378" s="5"/>
      <c r="AJ6378"/>
      <c r="AV6378"/>
      <c r="BB6378" s="5"/>
    </row>
    <row r="6379" spans="1:54" x14ac:dyDescent="0.2">
      <c r="A6379" s="5"/>
      <c r="Y6379" s="5"/>
      <c r="AJ6379"/>
      <c r="AV6379"/>
      <c r="BB6379" s="5"/>
    </row>
    <row r="6380" spans="1:54" x14ac:dyDescent="0.2">
      <c r="A6380" s="5"/>
      <c r="Y6380" s="5"/>
      <c r="AJ6380"/>
      <c r="AV6380"/>
      <c r="BB6380" s="5"/>
    </row>
    <row r="6381" spans="1:54" x14ac:dyDescent="0.2">
      <c r="A6381" s="5"/>
      <c r="Y6381" s="5"/>
      <c r="AJ6381"/>
      <c r="AV6381"/>
      <c r="BB6381" s="5"/>
    </row>
    <row r="6382" spans="1:54" x14ac:dyDescent="0.2">
      <c r="A6382" s="5"/>
      <c r="Y6382" s="5"/>
      <c r="AJ6382"/>
      <c r="AV6382"/>
      <c r="BB6382" s="5"/>
    </row>
    <row r="6383" spans="1:54" x14ac:dyDescent="0.2">
      <c r="A6383" s="5"/>
      <c r="Y6383" s="5"/>
      <c r="AJ6383"/>
      <c r="AV6383"/>
      <c r="BB6383" s="5"/>
    </row>
    <row r="6384" spans="1:54" x14ac:dyDescent="0.2">
      <c r="A6384" s="5"/>
      <c r="Y6384" s="5"/>
      <c r="AJ6384"/>
      <c r="AV6384"/>
      <c r="BB6384" s="5"/>
    </row>
    <row r="6385" spans="1:54" x14ac:dyDescent="0.2">
      <c r="A6385" s="5"/>
      <c r="Y6385" s="5"/>
      <c r="AJ6385"/>
      <c r="AV6385"/>
      <c r="BB6385" s="5"/>
    </row>
    <row r="6386" spans="1:54" x14ac:dyDescent="0.2">
      <c r="A6386" s="5"/>
      <c r="Y6386" s="5"/>
      <c r="AJ6386"/>
      <c r="AV6386"/>
      <c r="BB6386" s="5"/>
    </row>
    <row r="6387" spans="1:54" x14ac:dyDescent="0.2">
      <c r="A6387" s="5"/>
      <c r="Y6387" s="5"/>
      <c r="AJ6387"/>
      <c r="AV6387"/>
      <c r="BB6387" s="5"/>
    </row>
    <row r="6388" spans="1:54" x14ac:dyDescent="0.2">
      <c r="A6388" s="5"/>
      <c r="Y6388" s="5"/>
      <c r="AJ6388"/>
      <c r="AV6388"/>
      <c r="BB6388" s="5"/>
    </row>
    <row r="6389" spans="1:54" x14ac:dyDescent="0.2">
      <c r="A6389" s="5"/>
      <c r="Y6389" s="5"/>
      <c r="AJ6389"/>
      <c r="AV6389"/>
      <c r="BB6389" s="5"/>
    </row>
    <row r="6390" spans="1:54" x14ac:dyDescent="0.2">
      <c r="A6390" s="5"/>
      <c r="Y6390" s="5"/>
      <c r="AJ6390"/>
      <c r="AV6390"/>
      <c r="BB6390" s="5"/>
    </row>
    <row r="6391" spans="1:54" x14ac:dyDescent="0.2">
      <c r="A6391" s="5"/>
      <c r="Y6391" s="5"/>
      <c r="AJ6391"/>
      <c r="AV6391"/>
      <c r="BB6391" s="5"/>
    </row>
    <row r="6392" spans="1:54" x14ac:dyDescent="0.2">
      <c r="A6392" s="5"/>
      <c r="Y6392" s="5"/>
      <c r="AJ6392"/>
      <c r="AV6392"/>
      <c r="BB6392" s="5"/>
    </row>
    <row r="6393" spans="1:54" x14ac:dyDescent="0.2">
      <c r="A6393" s="5"/>
      <c r="Y6393" s="5"/>
      <c r="AJ6393"/>
      <c r="AV6393"/>
      <c r="BB6393" s="5"/>
    </row>
    <row r="6394" spans="1:54" x14ac:dyDescent="0.2">
      <c r="A6394" s="5"/>
      <c r="Y6394" s="5"/>
      <c r="AJ6394"/>
      <c r="AV6394"/>
      <c r="BB6394" s="5"/>
    </row>
    <row r="6395" spans="1:54" x14ac:dyDescent="0.2">
      <c r="A6395" s="5"/>
      <c r="Y6395" s="5"/>
      <c r="AJ6395"/>
      <c r="AV6395"/>
      <c r="BB6395" s="5"/>
    </row>
    <row r="6396" spans="1:54" x14ac:dyDescent="0.2">
      <c r="A6396" s="5"/>
      <c r="Y6396" s="5"/>
      <c r="AJ6396"/>
      <c r="AV6396"/>
      <c r="BB6396" s="5"/>
    </row>
    <row r="6397" spans="1:54" x14ac:dyDescent="0.2">
      <c r="A6397" s="5"/>
      <c r="Y6397" s="5"/>
      <c r="AJ6397"/>
      <c r="AV6397"/>
      <c r="BB6397" s="5"/>
    </row>
    <row r="6398" spans="1:54" x14ac:dyDescent="0.2">
      <c r="A6398" s="5"/>
      <c r="Y6398" s="5"/>
      <c r="AJ6398"/>
      <c r="AV6398"/>
      <c r="BB6398" s="5"/>
    </row>
    <row r="6399" spans="1:54" x14ac:dyDescent="0.2">
      <c r="A6399" s="5"/>
      <c r="Y6399" s="5"/>
      <c r="AJ6399"/>
      <c r="AV6399"/>
      <c r="BB6399" s="5"/>
    </row>
    <row r="6400" spans="1:54" x14ac:dyDescent="0.2">
      <c r="A6400" s="5"/>
      <c r="Y6400" s="5"/>
      <c r="AJ6400"/>
      <c r="AV6400"/>
      <c r="BB6400" s="5"/>
    </row>
    <row r="6401" spans="1:54" x14ac:dyDescent="0.2">
      <c r="A6401" s="5"/>
      <c r="Y6401" s="5"/>
      <c r="AJ6401"/>
      <c r="AV6401"/>
      <c r="BB6401" s="5"/>
    </row>
    <row r="6402" spans="1:54" x14ac:dyDescent="0.2">
      <c r="A6402" s="5"/>
      <c r="Y6402" s="5"/>
      <c r="AJ6402"/>
      <c r="AV6402"/>
      <c r="BB6402" s="5"/>
    </row>
    <row r="6403" spans="1:54" x14ac:dyDescent="0.2">
      <c r="A6403" s="5"/>
      <c r="Y6403" s="5"/>
      <c r="AJ6403"/>
      <c r="AV6403"/>
      <c r="BB6403" s="5"/>
    </row>
    <row r="6404" spans="1:54" x14ac:dyDescent="0.2">
      <c r="A6404" s="5"/>
      <c r="Y6404" s="5"/>
      <c r="AJ6404"/>
      <c r="AV6404"/>
      <c r="BB6404" s="5"/>
    </row>
    <row r="6405" spans="1:54" x14ac:dyDescent="0.2">
      <c r="A6405" s="5"/>
      <c r="Y6405" s="5"/>
      <c r="AJ6405"/>
      <c r="AV6405"/>
      <c r="BB6405" s="5"/>
    </row>
    <row r="6406" spans="1:54" x14ac:dyDescent="0.2">
      <c r="A6406" s="5"/>
      <c r="Y6406" s="5"/>
      <c r="AJ6406"/>
      <c r="AV6406"/>
      <c r="BB6406" s="5"/>
    </row>
    <row r="6407" spans="1:54" x14ac:dyDescent="0.2">
      <c r="A6407" s="5"/>
      <c r="Y6407" s="5"/>
      <c r="AJ6407"/>
      <c r="AV6407"/>
      <c r="BB6407" s="5"/>
    </row>
    <row r="6408" spans="1:54" x14ac:dyDescent="0.2">
      <c r="A6408" s="5"/>
      <c r="Y6408" s="5"/>
      <c r="AJ6408"/>
      <c r="AV6408"/>
      <c r="BB6408" s="5"/>
    </row>
    <row r="6409" spans="1:54" x14ac:dyDescent="0.2">
      <c r="A6409" s="5"/>
      <c r="Y6409" s="5"/>
      <c r="AJ6409"/>
      <c r="AV6409"/>
      <c r="BB6409" s="5"/>
    </row>
    <row r="6410" spans="1:54" x14ac:dyDescent="0.2">
      <c r="A6410" s="5"/>
      <c r="Y6410" s="5"/>
      <c r="AJ6410"/>
      <c r="AV6410"/>
      <c r="BB6410" s="5"/>
    </row>
    <row r="6411" spans="1:54" x14ac:dyDescent="0.2">
      <c r="A6411" s="5"/>
      <c r="Y6411" s="5"/>
      <c r="AJ6411"/>
      <c r="AV6411"/>
      <c r="BB6411" s="5"/>
    </row>
    <row r="6412" spans="1:54" x14ac:dyDescent="0.2">
      <c r="A6412" s="5"/>
      <c r="Y6412" s="5"/>
      <c r="AJ6412"/>
      <c r="AV6412"/>
      <c r="BB6412" s="5"/>
    </row>
    <row r="6413" spans="1:54" x14ac:dyDescent="0.2">
      <c r="A6413" s="5"/>
      <c r="Y6413" s="5"/>
      <c r="AJ6413"/>
      <c r="AV6413"/>
      <c r="BB6413" s="5"/>
    </row>
    <row r="6414" spans="1:54" x14ac:dyDescent="0.2">
      <c r="A6414" s="5"/>
      <c r="Y6414" s="5"/>
      <c r="AJ6414"/>
      <c r="AV6414"/>
      <c r="BB6414" s="5"/>
    </row>
    <row r="6415" spans="1:54" x14ac:dyDescent="0.2">
      <c r="A6415" s="5"/>
      <c r="Y6415" s="5"/>
      <c r="AJ6415"/>
      <c r="AV6415"/>
      <c r="BB6415" s="5"/>
    </row>
    <row r="6416" spans="1:54" x14ac:dyDescent="0.2">
      <c r="A6416" s="5"/>
      <c r="Y6416" s="5"/>
      <c r="AJ6416"/>
      <c r="AV6416"/>
      <c r="BB6416" s="5"/>
    </row>
    <row r="6417" spans="1:54" x14ac:dyDescent="0.2">
      <c r="A6417" s="5"/>
      <c r="Y6417" s="5"/>
      <c r="AJ6417"/>
      <c r="AV6417"/>
      <c r="BB6417" s="5"/>
    </row>
    <row r="6418" spans="1:54" x14ac:dyDescent="0.2">
      <c r="A6418" s="5"/>
      <c r="Y6418" s="5"/>
      <c r="AJ6418"/>
      <c r="AV6418"/>
      <c r="BB6418" s="5"/>
    </row>
    <row r="6419" spans="1:54" x14ac:dyDescent="0.2">
      <c r="A6419" s="5"/>
      <c r="Y6419" s="5"/>
      <c r="AJ6419"/>
      <c r="AV6419"/>
      <c r="BB6419" s="5"/>
    </row>
    <row r="6420" spans="1:54" x14ac:dyDescent="0.2">
      <c r="A6420" s="5"/>
      <c r="Y6420" s="5"/>
      <c r="AJ6420"/>
      <c r="AV6420"/>
      <c r="BB6420" s="5"/>
    </row>
    <row r="6421" spans="1:54" x14ac:dyDescent="0.2">
      <c r="A6421" s="5"/>
      <c r="Y6421" s="5"/>
      <c r="AJ6421"/>
      <c r="AV6421"/>
      <c r="BB6421" s="5"/>
    </row>
    <row r="6422" spans="1:54" x14ac:dyDescent="0.2">
      <c r="A6422" s="5"/>
      <c r="Y6422" s="5"/>
      <c r="AJ6422"/>
      <c r="AV6422"/>
      <c r="BB6422" s="5"/>
    </row>
    <row r="6423" spans="1:54" x14ac:dyDescent="0.2">
      <c r="A6423" s="5"/>
      <c r="Y6423" s="5"/>
      <c r="AJ6423"/>
      <c r="AV6423"/>
      <c r="BB6423" s="5"/>
    </row>
    <row r="6424" spans="1:54" x14ac:dyDescent="0.2">
      <c r="A6424" s="5"/>
      <c r="Y6424" s="5"/>
      <c r="AJ6424"/>
      <c r="AV6424"/>
      <c r="BB6424" s="5"/>
    </row>
    <row r="6425" spans="1:54" x14ac:dyDescent="0.2">
      <c r="A6425" s="5"/>
      <c r="Y6425" s="5"/>
      <c r="AJ6425"/>
      <c r="AV6425"/>
      <c r="BB6425" s="5"/>
    </row>
    <row r="6426" spans="1:54" x14ac:dyDescent="0.2">
      <c r="A6426" s="5"/>
      <c r="Y6426" s="5"/>
      <c r="AJ6426"/>
      <c r="AV6426"/>
      <c r="BB6426" s="5"/>
    </row>
    <row r="6427" spans="1:54" x14ac:dyDescent="0.2">
      <c r="A6427" s="5"/>
      <c r="Y6427" s="5"/>
      <c r="AJ6427"/>
      <c r="AV6427"/>
      <c r="BB6427" s="5"/>
    </row>
    <row r="6428" spans="1:54" x14ac:dyDescent="0.2">
      <c r="A6428" s="5"/>
      <c r="Y6428" s="5"/>
      <c r="AJ6428"/>
      <c r="AV6428"/>
      <c r="BB6428" s="5"/>
    </row>
    <row r="6429" spans="1:54" x14ac:dyDescent="0.2">
      <c r="A6429" s="5"/>
      <c r="Y6429" s="5"/>
      <c r="AJ6429"/>
      <c r="AV6429"/>
      <c r="BB6429" s="5"/>
    </row>
    <row r="6430" spans="1:54" x14ac:dyDescent="0.2">
      <c r="A6430" s="5"/>
      <c r="Y6430" s="5"/>
      <c r="AJ6430"/>
      <c r="AV6430"/>
      <c r="BB6430" s="5"/>
    </row>
    <row r="6431" spans="1:54" x14ac:dyDescent="0.2">
      <c r="A6431" s="5"/>
      <c r="Y6431" s="5"/>
      <c r="AJ6431"/>
      <c r="AV6431"/>
      <c r="BB6431" s="5"/>
    </row>
    <row r="6432" spans="1:54" x14ac:dyDescent="0.2">
      <c r="A6432" s="5"/>
      <c r="Y6432" s="5"/>
      <c r="AJ6432"/>
      <c r="AV6432"/>
      <c r="BB6432" s="5"/>
    </row>
    <row r="6433" spans="1:54" x14ac:dyDescent="0.2">
      <c r="A6433" s="5"/>
      <c r="Y6433" s="5"/>
      <c r="AJ6433"/>
      <c r="AV6433"/>
      <c r="BB6433" s="5"/>
    </row>
    <row r="6434" spans="1:54" x14ac:dyDescent="0.2">
      <c r="A6434" s="5"/>
      <c r="Y6434" s="5"/>
      <c r="AJ6434"/>
      <c r="AV6434"/>
      <c r="BB6434" s="5"/>
    </row>
    <row r="6435" spans="1:54" x14ac:dyDescent="0.2">
      <c r="A6435" s="5"/>
      <c r="Y6435" s="5"/>
      <c r="AJ6435"/>
      <c r="AV6435"/>
      <c r="BB6435" s="5"/>
    </row>
    <row r="6436" spans="1:54" x14ac:dyDescent="0.2">
      <c r="A6436" s="5"/>
      <c r="Y6436" s="5"/>
      <c r="AJ6436"/>
      <c r="AV6436"/>
      <c r="BB6436" s="5"/>
    </row>
    <row r="6437" spans="1:54" x14ac:dyDescent="0.2">
      <c r="A6437" s="5"/>
      <c r="Y6437" s="5"/>
      <c r="AJ6437"/>
      <c r="AV6437"/>
      <c r="BB6437" s="5"/>
    </row>
    <row r="6438" spans="1:54" x14ac:dyDescent="0.2">
      <c r="A6438" s="5"/>
      <c r="Y6438" s="5"/>
      <c r="AJ6438"/>
      <c r="AV6438"/>
      <c r="BB6438" s="5"/>
    </row>
    <row r="6439" spans="1:54" x14ac:dyDescent="0.2">
      <c r="A6439" s="5"/>
      <c r="Y6439" s="5"/>
      <c r="AJ6439"/>
      <c r="AV6439"/>
      <c r="BB6439" s="5"/>
    </row>
    <row r="6440" spans="1:54" x14ac:dyDescent="0.2">
      <c r="A6440" s="5"/>
      <c r="Y6440" s="5"/>
      <c r="AJ6440"/>
      <c r="AV6440"/>
      <c r="BB6440" s="5"/>
    </row>
    <row r="6441" spans="1:54" x14ac:dyDescent="0.2">
      <c r="A6441" s="5"/>
      <c r="Y6441" s="5"/>
      <c r="AJ6441"/>
      <c r="AV6441"/>
      <c r="BB6441" s="5"/>
    </row>
    <row r="6442" spans="1:54" x14ac:dyDescent="0.2">
      <c r="A6442" s="5"/>
      <c r="Y6442" s="5"/>
      <c r="AJ6442"/>
      <c r="AV6442"/>
      <c r="BB6442" s="5"/>
    </row>
    <row r="6443" spans="1:54" x14ac:dyDescent="0.2">
      <c r="A6443" s="5"/>
      <c r="Y6443" s="5"/>
      <c r="AJ6443"/>
      <c r="AV6443"/>
      <c r="BB6443" s="5"/>
    </row>
    <row r="6444" spans="1:54" x14ac:dyDescent="0.2">
      <c r="A6444" s="5"/>
      <c r="Y6444" s="5"/>
      <c r="AJ6444"/>
      <c r="AV6444"/>
      <c r="BB6444" s="5"/>
    </row>
    <row r="6445" spans="1:54" x14ac:dyDescent="0.2">
      <c r="A6445" s="5"/>
      <c r="Y6445" s="5"/>
      <c r="AJ6445"/>
      <c r="AV6445"/>
      <c r="BB6445" s="5"/>
    </row>
    <row r="6446" spans="1:54" x14ac:dyDescent="0.2">
      <c r="A6446" s="5"/>
      <c r="Y6446" s="5"/>
      <c r="AJ6446"/>
      <c r="AV6446"/>
      <c r="BB6446" s="5"/>
    </row>
    <row r="6447" spans="1:54" x14ac:dyDescent="0.2">
      <c r="A6447" s="5"/>
      <c r="Y6447" s="5"/>
      <c r="AJ6447"/>
      <c r="AV6447"/>
      <c r="BB6447" s="5"/>
    </row>
    <row r="6448" spans="1:54" x14ac:dyDescent="0.2">
      <c r="A6448" s="5"/>
      <c r="Y6448" s="5"/>
      <c r="AJ6448"/>
      <c r="AV6448"/>
      <c r="BB6448" s="5"/>
    </row>
    <row r="6449" spans="1:54" x14ac:dyDescent="0.2">
      <c r="A6449" s="5"/>
      <c r="Y6449" s="5"/>
      <c r="AJ6449"/>
      <c r="AV6449"/>
      <c r="BB6449" s="5"/>
    </row>
    <row r="6450" spans="1:54" x14ac:dyDescent="0.2">
      <c r="A6450" s="5"/>
      <c r="Y6450" s="5"/>
      <c r="AJ6450"/>
      <c r="AV6450"/>
      <c r="BB6450" s="5"/>
    </row>
    <row r="6451" spans="1:54" x14ac:dyDescent="0.2">
      <c r="A6451" s="5"/>
      <c r="Y6451" s="5"/>
      <c r="AJ6451"/>
      <c r="AV6451"/>
      <c r="BB6451" s="5"/>
    </row>
    <row r="6452" spans="1:54" x14ac:dyDescent="0.2">
      <c r="A6452" s="5"/>
      <c r="Y6452" s="5"/>
      <c r="AJ6452"/>
      <c r="AV6452"/>
      <c r="BB6452" s="5"/>
    </row>
    <row r="6453" spans="1:54" x14ac:dyDescent="0.2">
      <c r="A6453" s="5"/>
      <c r="Y6453" s="5"/>
      <c r="AJ6453"/>
      <c r="AV6453"/>
      <c r="BB6453" s="5"/>
    </row>
    <row r="6454" spans="1:54" x14ac:dyDescent="0.2">
      <c r="A6454" s="5"/>
      <c r="Y6454" s="5"/>
      <c r="AJ6454"/>
      <c r="AV6454"/>
      <c r="BB6454" s="5"/>
    </row>
    <row r="6455" spans="1:54" x14ac:dyDescent="0.2">
      <c r="A6455" s="5"/>
      <c r="Y6455" s="5"/>
      <c r="AJ6455"/>
      <c r="AV6455"/>
      <c r="BB6455" s="5"/>
    </row>
    <row r="6456" spans="1:54" x14ac:dyDescent="0.2">
      <c r="A6456" s="5"/>
      <c r="Y6456" s="5"/>
      <c r="AJ6456"/>
      <c r="AV6456"/>
      <c r="BB6456" s="5"/>
    </row>
    <row r="6457" spans="1:54" x14ac:dyDescent="0.2">
      <c r="A6457" s="5"/>
      <c r="Y6457" s="5"/>
      <c r="AJ6457"/>
      <c r="AV6457"/>
      <c r="BB6457" s="5"/>
    </row>
    <row r="6458" spans="1:54" x14ac:dyDescent="0.2">
      <c r="A6458" s="5"/>
      <c r="Y6458" s="5"/>
      <c r="AJ6458"/>
      <c r="AV6458"/>
      <c r="BB6458" s="5"/>
    </row>
    <row r="6459" spans="1:54" x14ac:dyDescent="0.2">
      <c r="A6459" s="5"/>
      <c r="Y6459" s="5"/>
      <c r="AJ6459"/>
      <c r="AV6459"/>
      <c r="BB6459" s="5"/>
    </row>
    <row r="6460" spans="1:54" x14ac:dyDescent="0.2">
      <c r="A6460" s="5"/>
      <c r="Y6460" s="5"/>
      <c r="AJ6460"/>
      <c r="AV6460"/>
      <c r="BB6460" s="5"/>
    </row>
    <row r="6461" spans="1:54" x14ac:dyDescent="0.2">
      <c r="A6461" s="5"/>
      <c r="Y6461" s="5"/>
      <c r="AJ6461"/>
      <c r="AV6461"/>
      <c r="BB6461" s="5"/>
    </row>
    <row r="6462" spans="1:54" x14ac:dyDescent="0.2">
      <c r="A6462" s="5"/>
      <c r="Y6462" s="5"/>
      <c r="AJ6462"/>
      <c r="AV6462"/>
      <c r="BB6462" s="5"/>
    </row>
    <row r="6463" spans="1:54" x14ac:dyDescent="0.2">
      <c r="A6463" s="5"/>
      <c r="Y6463" s="5"/>
      <c r="AJ6463"/>
      <c r="AV6463"/>
      <c r="BB6463" s="5"/>
    </row>
    <row r="6464" spans="1:54" x14ac:dyDescent="0.2">
      <c r="A6464" s="5"/>
      <c r="Y6464" s="5"/>
      <c r="AJ6464"/>
      <c r="AV6464"/>
      <c r="BB6464" s="5"/>
    </row>
    <row r="6465" spans="1:54" x14ac:dyDescent="0.2">
      <c r="A6465" s="5"/>
      <c r="Y6465" s="5"/>
      <c r="AJ6465"/>
      <c r="AV6465"/>
      <c r="BB6465" s="5"/>
    </row>
    <row r="6466" spans="1:54" x14ac:dyDescent="0.2">
      <c r="A6466" s="5"/>
      <c r="Y6466" s="5"/>
      <c r="AJ6466"/>
      <c r="AV6466"/>
      <c r="BB6466" s="5"/>
    </row>
    <row r="6467" spans="1:54" x14ac:dyDescent="0.2">
      <c r="A6467" s="5"/>
      <c r="Y6467" s="5"/>
      <c r="AJ6467"/>
      <c r="AV6467"/>
      <c r="BB6467" s="5"/>
    </row>
    <row r="6468" spans="1:54" x14ac:dyDescent="0.2">
      <c r="A6468" s="5"/>
      <c r="Y6468" s="5"/>
      <c r="AJ6468"/>
      <c r="AV6468"/>
      <c r="BB6468" s="5"/>
    </row>
    <row r="6469" spans="1:54" x14ac:dyDescent="0.2">
      <c r="A6469" s="5"/>
      <c r="Y6469" s="5"/>
      <c r="AJ6469"/>
      <c r="AV6469"/>
      <c r="BB6469" s="5"/>
    </row>
    <row r="6470" spans="1:54" x14ac:dyDescent="0.2">
      <c r="A6470" s="5"/>
      <c r="Y6470" s="5"/>
      <c r="AJ6470"/>
      <c r="AV6470"/>
      <c r="BB6470" s="5"/>
    </row>
    <row r="6471" spans="1:54" x14ac:dyDescent="0.2">
      <c r="A6471" s="5"/>
      <c r="Y6471" s="5"/>
      <c r="AJ6471"/>
      <c r="AV6471"/>
      <c r="BB6471" s="5"/>
    </row>
    <row r="6472" spans="1:54" x14ac:dyDescent="0.2">
      <c r="A6472" s="5"/>
      <c r="Y6472" s="5"/>
      <c r="AJ6472"/>
      <c r="AV6472"/>
      <c r="BB6472" s="5"/>
    </row>
    <row r="6473" spans="1:54" x14ac:dyDescent="0.2">
      <c r="A6473" s="5"/>
      <c r="Y6473" s="5"/>
      <c r="AJ6473"/>
      <c r="AV6473"/>
      <c r="BB6473" s="5"/>
    </row>
    <row r="6474" spans="1:54" x14ac:dyDescent="0.2">
      <c r="A6474" s="5"/>
      <c r="Y6474" s="5"/>
      <c r="AJ6474"/>
      <c r="AV6474"/>
      <c r="BB6474" s="5"/>
    </row>
    <row r="6475" spans="1:54" x14ac:dyDescent="0.2">
      <c r="A6475" s="5"/>
      <c r="Y6475" s="5"/>
      <c r="AJ6475"/>
      <c r="AV6475"/>
      <c r="BB6475" s="5"/>
    </row>
    <row r="6476" spans="1:54" x14ac:dyDescent="0.2">
      <c r="A6476" s="5"/>
      <c r="Y6476" s="5"/>
      <c r="AJ6476"/>
      <c r="AV6476"/>
      <c r="BB6476" s="5"/>
    </row>
    <row r="6477" spans="1:54" x14ac:dyDescent="0.2">
      <c r="A6477" s="5"/>
      <c r="Y6477" s="5"/>
      <c r="AJ6477"/>
      <c r="AV6477"/>
      <c r="BB6477" s="5"/>
    </row>
    <row r="6478" spans="1:54" x14ac:dyDescent="0.2">
      <c r="A6478" s="5"/>
      <c r="Y6478" s="5"/>
      <c r="AJ6478"/>
      <c r="AV6478"/>
      <c r="BB6478" s="5"/>
    </row>
    <row r="6479" spans="1:54" x14ac:dyDescent="0.2">
      <c r="A6479" s="5"/>
      <c r="Y6479" s="5"/>
      <c r="AJ6479"/>
      <c r="AV6479"/>
      <c r="BB6479" s="5"/>
    </row>
    <row r="6480" spans="1:54" x14ac:dyDescent="0.2">
      <c r="A6480" s="5"/>
      <c r="Y6480" s="5"/>
      <c r="AJ6480"/>
      <c r="AV6480"/>
      <c r="BB6480" s="5"/>
    </row>
    <row r="6481" spans="1:54" x14ac:dyDescent="0.2">
      <c r="A6481" s="5"/>
      <c r="Y6481" s="5"/>
      <c r="AJ6481"/>
      <c r="AV6481"/>
      <c r="BB6481" s="5"/>
    </row>
    <row r="6482" spans="1:54" x14ac:dyDescent="0.2">
      <c r="A6482" s="5"/>
      <c r="Y6482" s="5"/>
      <c r="AJ6482"/>
      <c r="AV6482"/>
      <c r="BB6482" s="5"/>
    </row>
    <row r="6483" spans="1:54" x14ac:dyDescent="0.2">
      <c r="A6483" s="5"/>
      <c r="Y6483" s="5"/>
      <c r="AJ6483"/>
      <c r="AV6483"/>
      <c r="BB6483" s="5"/>
    </row>
    <row r="6484" spans="1:54" x14ac:dyDescent="0.2">
      <c r="A6484" s="5"/>
      <c r="Y6484" s="5"/>
      <c r="AJ6484"/>
      <c r="AV6484"/>
      <c r="BB6484" s="5"/>
    </row>
    <row r="6485" spans="1:54" x14ac:dyDescent="0.2">
      <c r="A6485" s="5"/>
      <c r="Y6485" s="5"/>
      <c r="AJ6485"/>
      <c r="AV6485"/>
      <c r="BB6485" s="5"/>
    </row>
    <row r="6486" spans="1:54" x14ac:dyDescent="0.2">
      <c r="A6486" s="5"/>
      <c r="Y6486" s="5"/>
      <c r="AJ6486"/>
      <c r="AV6486"/>
      <c r="BB6486" s="5"/>
    </row>
    <row r="6487" spans="1:54" x14ac:dyDescent="0.2">
      <c r="A6487" s="5"/>
      <c r="Y6487" s="5"/>
      <c r="AJ6487"/>
      <c r="AV6487"/>
      <c r="BB6487" s="5"/>
    </row>
    <row r="6488" spans="1:54" x14ac:dyDescent="0.2">
      <c r="A6488" s="5"/>
      <c r="Y6488" s="5"/>
      <c r="AJ6488"/>
      <c r="AV6488"/>
      <c r="BB6488" s="5"/>
    </row>
    <row r="6489" spans="1:54" x14ac:dyDescent="0.2">
      <c r="A6489" s="5"/>
      <c r="Y6489" s="5"/>
      <c r="AJ6489"/>
      <c r="AV6489"/>
      <c r="BB6489" s="5"/>
    </row>
    <row r="6490" spans="1:54" x14ac:dyDescent="0.2">
      <c r="A6490" s="5"/>
      <c r="Y6490" s="5"/>
      <c r="AJ6490"/>
      <c r="AV6490"/>
      <c r="BB6490" s="5"/>
    </row>
    <row r="6491" spans="1:54" x14ac:dyDescent="0.2">
      <c r="A6491" s="5"/>
      <c r="Y6491" s="5"/>
      <c r="AJ6491"/>
      <c r="AV6491"/>
      <c r="BB6491" s="5"/>
    </row>
    <row r="6492" spans="1:54" x14ac:dyDescent="0.2">
      <c r="A6492" s="5"/>
      <c r="Y6492" s="5"/>
      <c r="AJ6492"/>
      <c r="AV6492"/>
      <c r="BB6492" s="5"/>
    </row>
    <row r="6493" spans="1:54" x14ac:dyDescent="0.2">
      <c r="A6493" s="5"/>
      <c r="Y6493" s="5"/>
      <c r="AJ6493"/>
      <c r="AV6493"/>
      <c r="BB6493" s="5"/>
    </row>
    <row r="6494" spans="1:54" x14ac:dyDescent="0.2">
      <c r="A6494" s="5"/>
      <c r="Y6494" s="5"/>
      <c r="AJ6494"/>
      <c r="AV6494"/>
      <c r="BB6494" s="5"/>
    </row>
    <row r="6495" spans="1:54" x14ac:dyDescent="0.2">
      <c r="A6495" s="5"/>
      <c r="Y6495" s="5"/>
      <c r="AJ6495"/>
      <c r="AV6495"/>
      <c r="BB6495" s="5"/>
    </row>
    <row r="6496" spans="1:54" x14ac:dyDescent="0.2">
      <c r="A6496" s="5"/>
      <c r="Y6496" s="5"/>
      <c r="AJ6496"/>
      <c r="AV6496"/>
      <c r="BB6496" s="5"/>
    </row>
    <row r="6497" spans="1:54" x14ac:dyDescent="0.2">
      <c r="A6497" s="5"/>
      <c r="Y6497" s="5"/>
      <c r="AJ6497"/>
      <c r="AV6497"/>
      <c r="BB6497" s="5"/>
    </row>
    <row r="6498" spans="1:54" x14ac:dyDescent="0.2">
      <c r="A6498" s="5"/>
      <c r="Y6498" s="5"/>
      <c r="AJ6498"/>
      <c r="AV6498"/>
      <c r="BB6498" s="5"/>
    </row>
    <row r="6499" spans="1:54" x14ac:dyDescent="0.2">
      <c r="A6499" s="5"/>
      <c r="Y6499" s="5"/>
      <c r="AJ6499"/>
      <c r="AV6499"/>
      <c r="BB6499" s="5"/>
    </row>
    <row r="6500" spans="1:54" x14ac:dyDescent="0.2">
      <c r="A6500" s="5"/>
      <c r="Y6500" s="5"/>
      <c r="AJ6500"/>
      <c r="AV6500"/>
      <c r="BB6500" s="5"/>
    </row>
    <row r="6501" spans="1:54" x14ac:dyDescent="0.2">
      <c r="A6501" s="5"/>
      <c r="Y6501" s="5"/>
      <c r="AJ6501"/>
      <c r="AV6501"/>
      <c r="BB6501" s="5"/>
    </row>
    <row r="6502" spans="1:54" x14ac:dyDescent="0.2">
      <c r="A6502" s="5"/>
      <c r="Y6502" s="5"/>
      <c r="AJ6502"/>
      <c r="AV6502"/>
      <c r="BB6502" s="5"/>
    </row>
    <row r="6503" spans="1:54" x14ac:dyDescent="0.2">
      <c r="A6503" s="5"/>
      <c r="Y6503" s="5"/>
      <c r="AJ6503"/>
      <c r="AV6503"/>
      <c r="BB6503" s="5"/>
    </row>
    <row r="6504" spans="1:54" x14ac:dyDescent="0.2">
      <c r="A6504" s="5"/>
      <c r="Y6504" s="5"/>
      <c r="AJ6504"/>
      <c r="AV6504"/>
      <c r="BB6504" s="5"/>
    </row>
    <row r="6505" spans="1:54" x14ac:dyDescent="0.2">
      <c r="A6505" s="5"/>
      <c r="Y6505" s="5"/>
      <c r="AJ6505"/>
      <c r="AV6505"/>
      <c r="BB6505" s="5"/>
    </row>
    <row r="6506" spans="1:54" x14ac:dyDescent="0.2">
      <c r="A6506" s="5"/>
      <c r="Y6506" s="5"/>
      <c r="AJ6506"/>
      <c r="AV6506"/>
      <c r="BB6506" s="5"/>
    </row>
    <row r="6507" spans="1:54" x14ac:dyDescent="0.2">
      <c r="A6507" s="5"/>
      <c r="Y6507" s="5"/>
      <c r="AJ6507"/>
      <c r="AV6507"/>
      <c r="BB6507" s="5"/>
    </row>
    <row r="6508" spans="1:54" x14ac:dyDescent="0.2">
      <c r="A6508" s="5"/>
      <c r="Y6508" s="5"/>
      <c r="AJ6508"/>
      <c r="AV6508"/>
      <c r="BB6508" s="5"/>
    </row>
    <row r="6509" spans="1:54" x14ac:dyDescent="0.2">
      <c r="A6509" s="5"/>
      <c r="Y6509" s="5"/>
      <c r="AJ6509"/>
      <c r="AV6509"/>
      <c r="BB6509" s="5"/>
    </row>
    <row r="6510" spans="1:54" x14ac:dyDescent="0.2">
      <c r="A6510" s="5"/>
      <c r="Y6510" s="5"/>
      <c r="AJ6510"/>
      <c r="AV6510"/>
      <c r="BB6510" s="5"/>
    </row>
    <row r="6511" spans="1:54" x14ac:dyDescent="0.2">
      <c r="A6511" s="5"/>
      <c r="Y6511" s="5"/>
      <c r="AJ6511"/>
      <c r="AV6511"/>
      <c r="BB6511" s="5"/>
    </row>
    <row r="6512" spans="1:54" x14ac:dyDescent="0.2">
      <c r="A6512" s="5"/>
      <c r="Y6512" s="5"/>
      <c r="AJ6512"/>
      <c r="AV6512"/>
      <c r="BB6512" s="5"/>
    </row>
    <row r="6513" spans="1:54" x14ac:dyDescent="0.2">
      <c r="A6513" s="5"/>
      <c r="Y6513" s="5"/>
      <c r="AJ6513"/>
      <c r="AV6513"/>
      <c r="BB6513" s="5"/>
    </row>
    <row r="6514" spans="1:54" x14ac:dyDescent="0.2">
      <c r="A6514" s="5"/>
      <c r="Y6514" s="5"/>
      <c r="AJ6514"/>
      <c r="AV6514"/>
      <c r="BB6514" s="5"/>
    </row>
    <row r="6515" spans="1:54" x14ac:dyDescent="0.2">
      <c r="A6515" s="5"/>
      <c r="Y6515" s="5"/>
      <c r="AJ6515"/>
      <c r="AV6515"/>
      <c r="BB6515" s="5"/>
    </row>
    <row r="6516" spans="1:54" x14ac:dyDescent="0.2">
      <c r="A6516" s="5"/>
      <c r="Y6516" s="5"/>
      <c r="AJ6516"/>
      <c r="AV6516"/>
      <c r="BB6516" s="5"/>
    </row>
    <row r="6517" spans="1:54" x14ac:dyDescent="0.2">
      <c r="A6517" s="5"/>
      <c r="Y6517" s="5"/>
      <c r="AJ6517"/>
      <c r="AV6517"/>
      <c r="BB6517" s="5"/>
    </row>
    <row r="6518" spans="1:54" x14ac:dyDescent="0.2">
      <c r="A6518" s="5"/>
      <c r="Y6518" s="5"/>
      <c r="AJ6518"/>
      <c r="AV6518"/>
      <c r="BB6518" s="5"/>
    </row>
    <row r="6519" spans="1:54" x14ac:dyDescent="0.2">
      <c r="A6519" s="5"/>
      <c r="Y6519" s="5"/>
      <c r="AJ6519"/>
      <c r="AV6519"/>
      <c r="BB6519" s="5"/>
    </row>
    <row r="6520" spans="1:54" x14ac:dyDescent="0.2">
      <c r="A6520" s="5"/>
      <c r="Y6520" s="5"/>
      <c r="AJ6520"/>
      <c r="AV6520"/>
      <c r="BB6520" s="5"/>
    </row>
    <row r="6521" spans="1:54" x14ac:dyDescent="0.2">
      <c r="A6521" s="5"/>
      <c r="Y6521" s="5"/>
      <c r="AJ6521"/>
      <c r="AV6521"/>
      <c r="BB6521" s="5"/>
    </row>
    <row r="6522" spans="1:54" x14ac:dyDescent="0.2">
      <c r="A6522" s="5"/>
      <c r="Y6522" s="5"/>
      <c r="AJ6522"/>
      <c r="AV6522"/>
      <c r="BB6522" s="5"/>
    </row>
    <row r="6523" spans="1:54" x14ac:dyDescent="0.2">
      <c r="A6523" s="5"/>
      <c r="Y6523" s="5"/>
      <c r="AJ6523"/>
      <c r="AV6523"/>
      <c r="BB6523" s="5"/>
    </row>
    <row r="6524" spans="1:54" x14ac:dyDescent="0.2">
      <c r="A6524" s="5"/>
      <c r="Y6524" s="5"/>
      <c r="AJ6524"/>
      <c r="AV6524"/>
      <c r="BB6524" s="5"/>
    </row>
    <row r="6525" spans="1:54" x14ac:dyDescent="0.2">
      <c r="A6525" s="5"/>
      <c r="Y6525" s="5"/>
      <c r="AJ6525"/>
      <c r="AV6525"/>
      <c r="BB6525" s="5"/>
    </row>
    <row r="6526" spans="1:54" x14ac:dyDescent="0.2">
      <c r="A6526" s="5"/>
      <c r="Y6526" s="5"/>
      <c r="AJ6526"/>
      <c r="AV6526"/>
      <c r="BB6526" s="5"/>
    </row>
    <row r="6527" spans="1:54" x14ac:dyDescent="0.2">
      <c r="A6527" s="5"/>
      <c r="Y6527" s="5"/>
      <c r="AJ6527"/>
      <c r="AV6527"/>
      <c r="BB6527" s="5"/>
    </row>
    <row r="6528" spans="1:54" x14ac:dyDescent="0.2">
      <c r="A6528" s="5"/>
      <c r="Y6528" s="5"/>
      <c r="AJ6528"/>
      <c r="AV6528"/>
      <c r="BB6528" s="5"/>
    </row>
    <row r="6529" spans="1:54" x14ac:dyDescent="0.2">
      <c r="A6529" s="5"/>
      <c r="Y6529" s="5"/>
      <c r="AJ6529"/>
      <c r="AV6529"/>
      <c r="BB6529" s="5"/>
    </row>
    <row r="6530" spans="1:54" x14ac:dyDescent="0.2">
      <c r="A6530" s="5"/>
      <c r="Y6530" s="5"/>
      <c r="AJ6530"/>
      <c r="AV6530"/>
      <c r="BB6530" s="5"/>
    </row>
    <row r="6531" spans="1:54" x14ac:dyDescent="0.2">
      <c r="A6531" s="5"/>
      <c r="Y6531" s="5"/>
      <c r="AJ6531"/>
      <c r="AV6531"/>
      <c r="BB6531" s="5"/>
    </row>
    <row r="6532" spans="1:54" x14ac:dyDescent="0.2">
      <c r="A6532" s="5"/>
      <c r="Y6532" s="5"/>
      <c r="AJ6532"/>
      <c r="AV6532"/>
      <c r="BB6532" s="5"/>
    </row>
    <row r="6533" spans="1:54" x14ac:dyDescent="0.2">
      <c r="A6533" s="5"/>
      <c r="Y6533" s="5"/>
      <c r="AJ6533"/>
      <c r="AV6533"/>
      <c r="BB6533" s="5"/>
    </row>
    <row r="6534" spans="1:54" x14ac:dyDescent="0.2">
      <c r="A6534" s="5"/>
      <c r="Y6534" s="5"/>
      <c r="AJ6534"/>
      <c r="AV6534"/>
      <c r="BB6534" s="5"/>
    </row>
    <row r="6535" spans="1:54" x14ac:dyDescent="0.2">
      <c r="A6535" s="5"/>
      <c r="Y6535" s="5"/>
      <c r="AJ6535"/>
      <c r="AV6535"/>
      <c r="BB6535" s="5"/>
    </row>
    <row r="6536" spans="1:54" x14ac:dyDescent="0.2">
      <c r="A6536" s="5"/>
      <c r="Y6536" s="5"/>
      <c r="AJ6536"/>
      <c r="AV6536"/>
      <c r="BB6536" s="5"/>
    </row>
    <row r="6537" spans="1:54" x14ac:dyDescent="0.2">
      <c r="A6537" s="5"/>
      <c r="Y6537" s="5"/>
      <c r="AJ6537"/>
      <c r="AV6537"/>
      <c r="BB6537" s="5"/>
    </row>
    <row r="6538" spans="1:54" x14ac:dyDescent="0.2">
      <c r="A6538" s="5"/>
      <c r="Y6538" s="5"/>
      <c r="AJ6538"/>
      <c r="AV6538"/>
      <c r="BB6538" s="5"/>
    </row>
    <row r="6539" spans="1:54" x14ac:dyDescent="0.2">
      <c r="A6539" s="5"/>
      <c r="Y6539" s="5"/>
      <c r="AJ6539"/>
      <c r="AV6539"/>
      <c r="BB6539" s="5"/>
    </row>
    <row r="6540" spans="1:54" x14ac:dyDescent="0.2">
      <c r="A6540" s="5"/>
      <c r="Y6540" s="5"/>
      <c r="AJ6540"/>
      <c r="AV6540"/>
      <c r="BB6540" s="5"/>
    </row>
    <row r="6541" spans="1:54" x14ac:dyDescent="0.2">
      <c r="A6541" s="5"/>
      <c r="Y6541" s="5"/>
      <c r="AJ6541"/>
      <c r="AV6541"/>
      <c r="BB6541" s="5"/>
    </row>
    <row r="6542" spans="1:54" x14ac:dyDescent="0.2">
      <c r="A6542" s="5"/>
      <c r="Y6542" s="5"/>
      <c r="AJ6542"/>
      <c r="AV6542"/>
      <c r="BB6542" s="5"/>
    </row>
    <row r="6543" spans="1:54" x14ac:dyDescent="0.2">
      <c r="A6543" s="5"/>
      <c r="Y6543" s="5"/>
      <c r="AJ6543"/>
      <c r="AV6543"/>
      <c r="BB6543" s="5"/>
    </row>
    <row r="6544" spans="1:54" x14ac:dyDescent="0.2">
      <c r="A6544" s="5"/>
      <c r="Y6544" s="5"/>
      <c r="AJ6544"/>
      <c r="AV6544"/>
      <c r="BB6544" s="5"/>
    </row>
    <row r="6545" spans="1:54" x14ac:dyDescent="0.2">
      <c r="A6545" s="5"/>
      <c r="Y6545" s="5"/>
      <c r="AJ6545"/>
      <c r="AV6545"/>
      <c r="BB6545" s="5"/>
    </row>
    <row r="6546" spans="1:54" x14ac:dyDescent="0.2">
      <c r="A6546" s="5"/>
      <c r="Y6546" s="5"/>
      <c r="AJ6546"/>
      <c r="AV6546"/>
      <c r="BB6546" s="5"/>
    </row>
    <row r="6547" spans="1:54" x14ac:dyDescent="0.2">
      <c r="A6547" s="5"/>
      <c r="Y6547" s="5"/>
      <c r="AJ6547"/>
      <c r="AV6547"/>
      <c r="BB6547" s="5"/>
    </row>
    <row r="6548" spans="1:54" x14ac:dyDescent="0.2">
      <c r="A6548" s="5"/>
      <c r="Y6548" s="5"/>
      <c r="AJ6548"/>
      <c r="AV6548"/>
      <c r="BB6548" s="5"/>
    </row>
    <row r="6549" spans="1:54" x14ac:dyDescent="0.2">
      <c r="A6549" s="5"/>
      <c r="Y6549" s="5"/>
      <c r="AJ6549"/>
      <c r="AV6549"/>
      <c r="BB6549" s="5"/>
    </row>
    <row r="6550" spans="1:54" x14ac:dyDescent="0.2">
      <c r="A6550" s="5"/>
      <c r="Y6550" s="5"/>
      <c r="AJ6550"/>
      <c r="AV6550"/>
      <c r="BB6550" s="5"/>
    </row>
    <row r="6551" spans="1:54" x14ac:dyDescent="0.2">
      <c r="A6551" s="5"/>
      <c r="Y6551" s="5"/>
      <c r="AJ6551"/>
      <c r="AV6551"/>
      <c r="BB6551" s="5"/>
    </row>
    <row r="6552" spans="1:54" x14ac:dyDescent="0.2">
      <c r="A6552" s="5"/>
      <c r="Y6552" s="5"/>
      <c r="AJ6552"/>
      <c r="AV6552"/>
      <c r="BB6552" s="5"/>
    </row>
    <row r="6553" spans="1:54" x14ac:dyDescent="0.2">
      <c r="A6553" s="5"/>
      <c r="Y6553" s="5"/>
      <c r="AJ6553"/>
      <c r="AV6553"/>
      <c r="BB6553" s="5"/>
    </row>
    <row r="6554" spans="1:54" x14ac:dyDescent="0.2">
      <c r="A6554" s="5"/>
      <c r="Y6554" s="5"/>
      <c r="AJ6554"/>
      <c r="AV6554"/>
      <c r="BB6554" s="5"/>
    </row>
    <row r="6555" spans="1:54" x14ac:dyDescent="0.2">
      <c r="A6555" s="5"/>
      <c r="Y6555" s="5"/>
      <c r="AJ6555"/>
      <c r="AV6555"/>
      <c r="BB6555" s="5"/>
    </row>
    <row r="6556" spans="1:54" x14ac:dyDescent="0.2">
      <c r="A6556" s="5"/>
      <c r="Y6556" s="5"/>
      <c r="AJ6556"/>
      <c r="AV6556"/>
      <c r="BB6556" s="5"/>
    </row>
    <row r="6557" spans="1:54" x14ac:dyDescent="0.2">
      <c r="A6557" s="5"/>
      <c r="Y6557" s="5"/>
      <c r="AJ6557"/>
      <c r="AV6557"/>
      <c r="BB6557" s="5"/>
    </row>
    <row r="6558" spans="1:54" x14ac:dyDescent="0.2">
      <c r="A6558" s="5"/>
      <c r="Y6558" s="5"/>
      <c r="AJ6558"/>
      <c r="AV6558"/>
      <c r="BB6558" s="5"/>
    </row>
    <row r="6559" spans="1:54" x14ac:dyDescent="0.2">
      <c r="A6559" s="5"/>
      <c r="Y6559" s="5"/>
      <c r="AJ6559"/>
      <c r="AV6559"/>
      <c r="BB6559" s="5"/>
    </row>
    <row r="6560" spans="1:54" x14ac:dyDescent="0.2">
      <c r="A6560" s="5"/>
      <c r="Y6560" s="5"/>
      <c r="AJ6560"/>
      <c r="AV6560"/>
      <c r="BB6560" s="5"/>
    </row>
    <row r="6561" spans="1:54" x14ac:dyDescent="0.2">
      <c r="A6561" s="5"/>
      <c r="Y6561" s="5"/>
      <c r="AJ6561"/>
      <c r="AV6561"/>
      <c r="BB6561" s="5"/>
    </row>
    <row r="6562" spans="1:54" x14ac:dyDescent="0.2">
      <c r="A6562" s="5"/>
      <c r="Y6562" s="5"/>
      <c r="AJ6562"/>
      <c r="AV6562"/>
      <c r="BB6562" s="5"/>
    </row>
    <row r="6563" spans="1:54" x14ac:dyDescent="0.2">
      <c r="A6563" s="5"/>
      <c r="Y6563" s="5"/>
      <c r="AJ6563"/>
      <c r="AV6563"/>
      <c r="BB6563" s="5"/>
    </row>
    <row r="6564" spans="1:54" x14ac:dyDescent="0.2">
      <c r="A6564" s="5"/>
      <c r="Y6564" s="5"/>
      <c r="AJ6564"/>
      <c r="AV6564"/>
      <c r="BB6564" s="5"/>
    </row>
    <row r="6565" spans="1:54" x14ac:dyDescent="0.2">
      <c r="A6565" s="5"/>
      <c r="Y6565" s="5"/>
      <c r="AJ6565"/>
      <c r="AV6565"/>
      <c r="BB6565" s="5"/>
    </row>
    <row r="6566" spans="1:54" x14ac:dyDescent="0.2">
      <c r="A6566" s="5"/>
      <c r="Y6566" s="5"/>
      <c r="AJ6566"/>
      <c r="AV6566"/>
      <c r="BB6566" s="5"/>
    </row>
    <row r="6567" spans="1:54" x14ac:dyDescent="0.2">
      <c r="A6567" s="5"/>
      <c r="Y6567" s="5"/>
      <c r="AJ6567"/>
      <c r="AV6567"/>
      <c r="BB6567" s="5"/>
    </row>
    <row r="6568" spans="1:54" x14ac:dyDescent="0.2">
      <c r="A6568" s="5"/>
      <c r="Y6568" s="5"/>
      <c r="AJ6568"/>
      <c r="AV6568"/>
      <c r="BB6568" s="5"/>
    </row>
    <row r="6569" spans="1:54" x14ac:dyDescent="0.2">
      <c r="A6569" s="5"/>
      <c r="Y6569" s="5"/>
      <c r="AJ6569"/>
      <c r="AV6569"/>
      <c r="BB6569" s="5"/>
    </row>
    <row r="6570" spans="1:54" x14ac:dyDescent="0.2">
      <c r="A6570" s="5"/>
      <c r="Y6570" s="5"/>
      <c r="AJ6570"/>
      <c r="AV6570"/>
      <c r="BB6570" s="5"/>
    </row>
    <row r="6571" spans="1:54" x14ac:dyDescent="0.2">
      <c r="A6571" s="5"/>
      <c r="Y6571" s="5"/>
      <c r="AJ6571"/>
      <c r="AV6571"/>
      <c r="BB6571" s="5"/>
    </row>
    <row r="6572" spans="1:54" x14ac:dyDescent="0.2">
      <c r="A6572" s="5"/>
      <c r="Y6572" s="5"/>
      <c r="AJ6572"/>
      <c r="AV6572"/>
      <c r="BB6572" s="5"/>
    </row>
    <row r="6573" spans="1:54" x14ac:dyDescent="0.2">
      <c r="A6573" s="5"/>
      <c r="Y6573" s="5"/>
      <c r="AJ6573"/>
      <c r="AV6573"/>
      <c r="BB6573" s="5"/>
    </row>
    <row r="6574" spans="1:54" x14ac:dyDescent="0.2">
      <c r="A6574" s="5"/>
      <c r="Y6574" s="5"/>
      <c r="AJ6574"/>
      <c r="AV6574"/>
      <c r="BB6574" s="5"/>
    </row>
    <row r="6575" spans="1:54" x14ac:dyDescent="0.2">
      <c r="A6575" s="5"/>
      <c r="Y6575" s="5"/>
      <c r="AJ6575"/>
      <c r="AV6575"/>
      <c r="BB6575" s="5"/>
    </row>
    <row r="6576" spans="1:54" x14ac:dyDescent="0.2">
      <c r="A6576" s="5"/>
      <c r="Y6576" s="5"/>
      <c r="AJ6576"/>
      <c r="AV6576"/>
      <c r="BB6576" s="5"/>
    </row>
    <row r="6577" spans="1:54" x14ac:dyDescent="0.2">
      <c r="A6577" s="5"/>
      <c r="Y6577" s="5"/>
      <c r="AJ6577"/>
      <c r="AV6577"/>
      <c r="BB6577" s="5"/>
    </row>
    <row r="6578" spans="1:54" x14ac:dyDescent="0.2">
      <c r="A6578" s="5"/>
      <c r="Y6578" s="5"/>
      <c r="AJ6578"/>
      <c r="AV6578"/>
      <c r="BB6578" s="5"/>
    </row>
    <row r="6579" spans="1:54" x14ac:dyDescent="0.2">
      <c r="A6579" s="5"/>
      <c r="Y6579" s="5"/>
      <c r="AJ6579"/>
      <c r="AV6579"/>
      <c r="BB6579" s="5"/>
    </row>
    <row r="6580" spans="1:54" x14ac:dyDescent="0.2">
      <c r="A6580" s="5"/>
      <c r="Y6580" s="5"/>
      <c r="AJ6580"/>
      <c r="AV6580"/>
      <c r="BB6580" s="5"/>
    </row>
    <row r="6581" spans="1:54" x14ac:dyDescent="0.2">
      <c r="A6581" s="5"/>
      <c r="Y6581" s="5"/>
      <c r="AJ6581"/>
      <c r="AV6581"/>
      <c r="BB6581" s="5"/>
    </row>
    <row r="6582" spans="1:54" x14ac:dyDescent="0.2">
      <c r="A6582" s="5"/>
      <c r="Y6582" s="5"/>
      <c r="AJ6582"/>
      <c r="AV6582"/>
      <c r="BB6582" s="5"/>
    </row>
    <row r="6583" spans="1:54" x14ac:dyDescent="0.2">
      <c r="A6583" s="5"/>
      <c r="Y6583" s="5"/>
      <c r="AJ6583"/>
      <c r="AV6583"/>
      <c r="BB6583" s="5"/>
    </row>
    <row r="6584" spans="1:54" x14ac:dyDescent="0.2">
      <c r="A6584" s="5"/>
      <c r="Y6584" s="5"/>
      <c r="AJ6584"/>
      <c r="AV6584"/>
      <c r="BB6584" s="5"/>
    </row>
    <row r="6585" spans="1:54" x14ac:dyDescent="0.2">
      <c r="A6585" s="5"/>
      <c r="Y6585" s="5"/>
      <c r="AJ6585"/>
      <c r="AV6585"/>
      <c r="BB6585" s="5"/>
    </row>
    <row r="6586" spans="1:54" x14ac:dyDescent="0.2">
      <c r="A6586" s="5"/>
      <c r="Y6586" s="5"/>
      <c r="AJ6586"/>
      <c r="AV6586"/>
      <c r="BB6586" s="5"/>
    </row>
    <row r="6587" spans="1:54" x14ac:dyDescent="0.2">
      <c r="A6587" s="5"/>
      <c r="Y6587" s="5"/>
      <c r="AJ6587"/>
      <c r="AV6587"/>
      <c r="BB6587" s="5"/>
    </row>
    <row r="6588" spans="1:54" x14ac:dyDescent="0.2">
      <c r="A6588" s="5"/>
      <c r="Y6588" s="5"/>
      <c r="AJ6588"/>
      <c r="AV6588"/>
      <c r="BB6588" s="5"/>
    </row>
    <row r="6589" spans="1:54" x14ac:dyDescent="0.2">
      <c r="A6589" s="5"/>
      <c r="Y6589" s="5"/>
      <c r="AJ6589"/>
      <c r="AV6589"/>
      <c r="BB6589" s="5"/>
    </row>
    <row r="6590" spans="1:54" x14ac:dyDescent="0.2">
      <c r="A6590" s="5"/>
      <c r="Y6590" s="5"/>
      <c r="AJ6590"/>
      <c r="AV6590"/>
      <c r="BB6590" s="5"/>
    </row>
    <row r="6591" spans="1:54" x14ac:dyDescent="0.2">
      <c r="A6591" s="5"/>
      <c r="Y6591" s="5"/>
      <c r="AJ6591"/>
      <c r="AV6591"/>
      <c r="BB6591" s="5"/>
    </row>
    <row r="6592" spans="1:54" x14ac:dyDescent="0.2">
      <c r="A6592" s="5"/>
      <c r="Y6592" s="5"/>
      <c r="AJ6592"/>
      <c r="AV6592"/>
      <c r="BB6592" s="5"/>
    </row>
    <row r="6593" spans="1:54" x14ac:dyDescent="0.2">
      <c r="A6593" s="5"/>
      <c r="Y6593" s="5"/>
      <c r="AJ6593"/>
      <c r="AV6593"/>
      <c r="BB6593" s="5"/>
    </row>
    <row r="6594" spans="1:54" x14ac:dyDescent="0.2">
      <c r="A6594" s="5"/>
      <c r="Y6594" s="5"/>
      <c r="AJ6594"/>
      <c r="AV6594"/>
      <c r="BB6594" s="5"/>
    </row>
    <row r="6595" spans="1:54" x14ac:dyDescent="0.2">
      <c r="A6595" s="5"/>
      <c r="Y6595" s="5"/>
      <c r="AJ6595"/>
      <c r="AV6595"/>
      <c r="BB6595" s="5"/>
    </row>
    <row r="6596" spans="1:54" x14ac:dyDescent="0.2">
      <c r="A6596" s="5"/>
      <c r="Y6596" s="5"/>
      <c r="AJ6596"/>
      <c r="AV6596"/>
      <c r="BB6596" s="5"/>
    </row>
    <row r="6597" spans="1:54" x14ac:dyDescent="0.2">
      <c r="A6597" s="5"/>
      <c r="Y6597" s="5"/>
      <c r="AJ6597"/>
      <c r="AV6597"/>
      <c r="BB6597" s="5"/>
    </row>
    <row r="6598" spans="1:54" x14ac:dyDescent="0.2">
      <c r="A6598" s="5"/>
      <c r="Y6598" s="5"/>
      <c r="AJ6598"/>
      <c r="AV6598"/>
      <c r="BB6598" s="5"/>
    </row>
    <row r="6599" spans="1:54" x14ac:dyDescent="0.2">
      <c r="A6599" s="5"/>
      <c r="Y6599" s="5"/>
      <c r="AJ6599"/>
      <c r="AV6599"/>
      <c r="BB6599" s="5"/>
    </row>
    <row r="6600" spans="1:54" x14ac:dyDescent="0.2">
      <c r="A6600" s="5"/>
      <c r="Y6600" s="5"/>
      <c r="AJ6600"/>
      <c r="AV6600"/>
      <c r="BB6600" s="5"/>
    </row>
    <row r="6601" spans="1:54" x14ac:dyDescent="0.2">
      <c r="A6601" s="5"/>
      <c r="Y6601" s="5"/>
      <c r="AJ6601"/>
      <c r="AV6601"/>
      <c r="BB6601" s="5"/>
    </row>
    <row r="6602" spans="1:54" x14ac:dyDescent="0.2">
      <c r="A6602" s="5"/>
      <c r="Y6602" s="5"/>
      <c r="AJ6602"/>
      <c r="AV6602"/>
      <c r="BB6602" s="5"/>
    </row>
    <row r="6603" spans="1:54" x14ac:dyDescent="0.2">
      <c r="A6603" s="5"/>
      <c r="Y6603" s="5"/>
      <c r="AJ6603"/>
      <c r="AV6603"/>
      <c r="BB6603" s="5"/>
    </row>
    <row r="6604" spans="1:54" x14ac:dyDescent="0.2">
      <c r="A6604" s="5"/>
      <c r="Y6604" s="5"/>
      <c r="AJ6604"/>
      <c r="AV6604"/>
      <c r="BB6604" s="5"/>
    </row>
    <row r="6605" spans="1:54" x14ac:dyDescent="0.2">
      <c r="A6605" s="5"/>
      <c r="Y6605" s="5"/>
      <c r="AJ6605"/>
      <c r="AV6605"/>
      <c r="BB6605" s="5"/>
    </row>
    <row r="6606" spans="1:54" x14ac:dyDescent="0.2">
      <c r="A6606" s="5"/>
      <c r="Y6606" s="5"/>
      <c r="AJ6606"/>
      <c r="AV6606"/>
      <c r="BB6606" s="5"/>
    </row>
    <row r="6607" spans="1:54" x14ac:dyDescent="0.2">
      <c r="A6607" s="5"/>
      <c r="Y6607" s="5"/>
      <c r="AJ6607"/>
      <c r="AV6607"/>
      <c r="BB6607" s="5"/>
    </row>
    <row r="6608" spans="1:54" x14ac:dyDescent="0.2">
      <c r="A6608" s="5"/>
      <c r="Y6608" s="5"/>
      <c r="AJ6608"/>
      <c r="AV6608"/>
      <c r="BB6608" s="5"/>
    </row>
    <row r="6609" spans="1:54" x14ac:dyDescent="0.2">
      <c r="A6609" s="5"/>
      <c r="Y6609" s="5"/>
      <c r="AJ6609"/>
      <c r="AV6609"/>
      <c r="BB6609" s="5"/>
    </row>
    <row r="6610" spans="1:54" x14ac:dyDescent="0.2">
      <c r="A6610" s="5"/>
      <c r="Y6610" s="5"/>
      <c r="AJ6610"/>
      <c r="AV6610"/>
      <c r="BB6610" s="5"/>
    </row>
    <row r="6611" spans="1:54" x14ac:dyDescent="0.2">
      <c r="A6611" s="5"/>
      <c r="Y6611" s="5"/>
      <c r="AJ6611"/>
      <c r="AV6611"/>
      <c r="BB6611" s="5"/>
    </row>
    <row r="6612" spans="1:54" x14ac:dyDescent="0.2">
      <c r="A6612" s="5"/>
      <c r="Y6612" s="5"/>
      <c r="AJ6612"/>
      <c r="AV6612"/>
      <c r="BB6612" s="5"/>
    </row>
    <row r="6613" spans="1:54" x14ac:dyDescent="0.2">
      <c r="A6613" s="5"/>
      <c r="Y6613" s="5"/>
      <c r="AJ6613"/>
      <c r="AV6613"/>
      <c r="BB6613" s="5"/>
    </row>
    <row r="6614" spans="1:54" x14ac:dyDescent="0.2">
      <c r="A6614" s="5"/>
      <c r="Y6614" s="5"/>
      <c r="AJ6614"/>
      <c r="AV6614"/>
      <c r="BB6614" s="5"/>
    </row>
    <row r="6615" spans="1:54" x14ac:dyDescent="0.2">
      <c r="A6615" s="5"/>
      <c r="Y6615" s="5"/>
      <c r="AJ6615"/>
      <c r="AV6615"/>
      <c r="BB6615" s="5"/>
    </row>
    <row r="6616" spans="1:54" x14ac:dyDescent="0.2">
      <c r="A6616" s="5"/>
      <c r="Y6616" s="5"/>
      <c r="AJ6616"/>
      <c r="AV6616"/>
      <c r="BB6616" s="5"/>
    </row>
    <row r="6617" spans="1:54" x14ac:dyDescent="0.2">
      <c r="A6617" s="5"/>
      <c r="Y6617" s="5"/>
      <c r="AJ6617"/>
      <c r="AV6617"/>
      <c r="BB6617" s="5"/>
    </row>
    <row r="6618" spans="1:54" x14ac:dyDescent="0.2">
      <c r="A6618" s="5"/>
      <c r="Y6618" s="5"/>
      <c r="AJ6618"/>
      <c r="AV6618"/>
      <c r="BB6618" s="5"/>
    </row>
    <row r="6619" spans="1:54" x14ac:dyDescent="0.2">
      <c r="A6619" s="5"/>
      <c r="Y6619" s="5"/>
      <c r="AJ6619"/>
      <c r="AV6619"/>
      <c r="BB6619" s="5"/>
    </row>
    <row r="6620" spans="1:54" x14ac:dyDescent="0.2">
      <c r="A6620" s="5"/>
      <c r="Y6620" s="5"/>
      <c r="AJ6620"/>
      <c r="AV6620"/>
      <c r="BB6620" s="5"/>
    </row>
    <row r="6621" spans="1:54" x14ac:dyDescent="0.2">
      <c r="A6621" s="5"/>
      <c r="Y6621" s="5"/>
      <c r="AJ6621"/>
      <c r="AV6621"/>
      <c r="BB6621" s="5"/>
    </row>
    <row r="6622" spans="1:54" x14ac:dyDescent="0.2">
      <c r="A6622" s="5"/>
      <c r="Y6622" s="5"/>
      <c r="AJ6622"/>
      <c r="AV6622"/>
      <c r="BB6622" s="5"/>
    </row>
    <row r="6623" spans="1:54" x14ac:dyDescent="0.2">
      <c r="A6623" s="5"/>
      <c r="Y6623" s="5"/>
      <c r="AJ6623"/>
      <c r="AV6623"/>
      <c r="BB6623" s="5"/>
    </row>
    <row r="6624" spans="1:54" x14ac:dyDescent="0.2">
      <c r="A6624" s="5"/>
      <c r="Y6624" s="5"/>
      <c r="AJ6624"/>
      <c r="AV6624"/>
      <c r="BB6624" s="5"/>
    </row>
    <row r="6625" spans="1:54" x14ac:dyDescent="0.2">
      <c r="A6625" s="5"/>
      <c r="Y6625" s="5"/>
      <c r="AJ6625"/>
      <c r="AV6625"/>
      <c r="BB6625" s="5"/>
    </row>
    <row r="6626" spans="1:54" x14ac:dyDescent="0.2">
      <c r="A6626" s="5"/>
      <c r="Y6626" s="5"/>
      <c r="AJ6626"/>
      <c r="AV6626"/>
      <c r="BB6626" s="5"/>
    </row>
    <row r="6627" spans="1:54" x14ac:dyDescent="0.2">
      <c r="A6627" s="5"/>
      <c r="Y6627" s="5"/>
      <c r="AJ6627"/>
      <c r="AV6627"/>
      <c r="BB6627" s="5"/>
    </row>
    <row r="6628" spans="1:54" x14ac:dyDescent="0.2">
      <c r="A6628" s="5"/>
      <c r="Y6628" s="5"/>
      <c r="AJ6628"/>
      <c r="AV6628"/>
      <c r="BB6628" s="5"/>
    </row>
    <row r="6629" spans="1:54" x14ac:dyDescent="0.2">
      <c r="A6629" s="5"/>
      <c r="Y6629" s="5"/>
      <c r="AJ6629"/>
      <c r="AV6629"/>
      <c r="BB6629" s="5"/>
    </row>
    <row r="6630" spans="1:54" x14ac:dyDescent="0.2">
      <c r="A6630" s="5"/>
      <c r="Y6630" s="5"/>
      <c r="AJ6630"/>
      <c r="AV6630"/>
      <c r="BB6630" s="5"/>
    </row>
    <row r="6631" spans="1:54" x14ac:dyDescent="0.2">
      <c r="A6631" s="5"/>
      <c r="Y6631" s="5"/>
      <c r="AJ6631"/>
      <c r="AV6631"/>
      <c r="BB6631" s="5"/>
    </row>
    <row r="6632" spans="1:54" x14ac:dyDescent="0.2">
      <c r="A6632" s="5"/>
      <c r="Y6632" s="5"/>
      <c r="AJ6632"/>
      <c r="AV6632"/>
      <c r="BB6632" s="5"/>
    </row>
    <row r="6633" spans="1:54" x14ac:dyDescent="0.2">
      <c r="A6633" s="5"/>
      <c r="Y6633" s="5"/>
      <c r="AJ6633"/>
      <c r="AV6633"/>
      <c r="BB6633" s="5"/>
    </row>
    <row r="6634" spans="1:54" x14ac:dyDescent="0.2">
      <c r="A6634" s="5"/>
      <c r="Y6634" s="5"/>
      <c r="AJ6634"/>
      <c r="AV6634"/>
      <c r="BB6634" s="5"/>
    </row>
    <row r="6635" spans="1:54" x14ac:dyDescent="0.2">
      <c r="A6635" s="5"/>
      <c r="Y6635" s="5"/>
      <c r="AJ6635"/>
      <c r="AV6635"/>
      <c r="BB6635" s="5"/>
    </row>
    <row r="6636" spans="1:54" x14ac:dyDescent="0.2">
      <c r="A6636" s="5"/>
      <c r="Y6636" s="5"/>
      <c r="AJ6636"/>
      <c r="AV6636"/>
      <c r="BB6636" s="5"/>
    </row>
    <row r="6637" spans="1:54" x14ac:dyDescent="0.2">
      <c r="A6637" s="5"/>
      <c r="Y6637" s="5"/>
      <c r="AJ6637"/>
      <c r="AV6637"/>
      <c r="BB6637" s="5"/>
    </row>
    <row r="6638" spans="1:54" x14ac:dyDescent="0.2">
      <c r="A6638" s="5"/>
      <c r="Y6638" s="5"/>
      <c r="AJ6638"/>
      <c r="AV6638"/>
      <c r="BB6638" s="5"/>
    </row>
    <row r="6639" spans="1:54" x14ac:dyDescent="0.2">
      <c r="A6639" s="5"/>
      <c r="Y6639" s="5"/>
      <c r="AJ6639"/>
      <c r="AV6639"/>
      <c r="BB6639" s="5"/>
    </row>
    <row r="6640" spans="1:54" x14ac:dyDescent="0.2">
      <c r="A6640" s="5"/>
      <c r="Y6640" s="5"/>
      <c r="AJ6640"/>
      <c r="AV6640"/>
      <c r="BB6640" s="5"/>
    </row>
    <row r="6641" spans="1:54" x14ac:dyDescent="0.2">
      <c r="A6641" s="5"/>
      <c r="Y6641" s="5"/>
      <c r="AJ6641"/>
      <c r="AV6641"/>
      <c r="BB6641" s="5"/>
    </row>
    <row r="6642" spans="1:54" x14ac:dyDescent="0.2">
      <c r="A6642" s="5"/>
      <c r="Y6642" s="5"/>
      <c r="AJ6642"/>
      <c r="AV6642"/>
      <c r="BB6642" s="5"/>
    </row>
    <row r="6643" spans="1:54" x14ac:dyDescent="0.2">
      <c r="A6643" s="5"/>
      <c r="Y6643" s="5"/>
      <c r="AJ6643"/>
      <c r="AV6643"/>
      <c r="BB6643" s="5"/>
    </row>
    <row r="6644" spans="1:54" x14ac:dyDescent="0.2">
      <c r="A6644" s="5"/>
      <c r="Y6644" s="5"/>
      <c r="AJ6644"/>
      <c r="AV6644"/>
      <c r="BB6644" s="5"/>
    </row>
    <row r="6645" spans="1:54" x14ac:dyDescent="0.2">
      <c r="A6645" s="5"/>
      <c r="Y6645" s="5"/>
      <c r="AJ6645"/>
      <c r="AV6645"/>
      <c r="BB6645" s="5"/>
    </row>
    <row r="6646" spans="1:54" x14ac:dyDescent="0.2">
      <c r="A6646" s="5"/>
      <c r="Y6646" s="5"/>
      <c r="AJ6646"/>
      <c r="AV6646"/>
      <c r="BB6646" s="5"/>
    </row>
    <row r="6647" spans="1:54" x14ac:dyDescent="0.2">
      <c r="A6647" s="5"/>
      <c r="Y6647" s="5"/>
      <c r="AJ6647"/>
      <c r="AV6647"/>
      <c r="BB6647" s="5"/>
    </row>
    <row r="6648" spans="1:54" x14ac:dyDescent="0.2">
      <c r="A6648" s="5"/>
      <c r="Y6648" s="5"/>
      <c r="AJ6648"/>
      <c r="AV6648"/>
      <c r="BB6648" s="5"/>
    </row>
    <row r="6649" spans="1:54" x14ac:dyDescent="0.2">
      <c r="A6649" s="5"/>
      <c r="Y6649" s="5"/>
      <c r="AJ6649"/>
      <c r="AV6649"/>
      <c r="BB6649" s="5"/>
    </row>
    <row r="6650" spans="1:54" x14ac:dyDescent="0.2">
      <c r="A6650" s="5"/>
      <c r="Y6650" s="5"/>
      <c r="AJ6650"/>
      <c r="AV6650"/>
      <c r="BB6650" s="5"/>
    </row>
    <row r="6651" spans="1:54" x14ac:dyDescent="0.2">
      <c r="A6651" s="5"/>
      <c r="Y6651" s="5"/>
      <c r="AJ6651"/>
      <c r="AV6651"/>
      <c r="BB6651" s="5"/>
    </row>
    <row r="6652" spans="1:54" x14ac:dyDescent="0.2">
      <c r="A6652" s="5"/>
      <c r="Y6652" s="5"/>
      <c r="AJ6652"/>
      <c r="AV6652"/>
      <c r="BB6652" s="5"/>
    </row>
    <row r="6653" spans="1:54" x14ac:dyDescent="0.2">
      <c r="A6653" s="5"/>
      <c r="Y6653" s="5"/>
      <c r="AJ6653"/>
      <c r="AV6653"/>
      <c r="BB6653" s="5"/>
    </row>
    <row r="6654" spans="1:54" x14ac:dyDescent="0.2">
      <c r="A6654" s="5"/>
      <c r="Y6654" s="5"/>
      <c r="AJ6654"/>
      <c r="AV6654"/>
      <c r="BB6654" s="5"/>
    </row>
    <row r="6655" spans="1:54" x14ac:dyDescent="0.2">
      <c r="A6655" s="5"/>
      <c r="Y6655" s="5"/>
      <c r="AJ6655"/>
      <c r="AV6655"/>
      <c r="BB6655" s="5"/>
    </row>
    <row r="6656" spans="1:54" x14ac:dyDescent="0.2">
      <c r="A6656" s="5"/>
      <c r="Y6656" s="5"/>
      <c r="AJ6656"/>
      <c r="AV6656"/>
      <c r="BB6656" s="5"/>
    </row>
    <row r="6657" spans="1:54" x14ac:dyDescent="0.2">
      <c r="A6657" s="5"/>
      <c r="Y6657" s="5"/>
      <c r="AJ6657"/>
      <c r="AV6657"/>
      <c r="BB6657" s="5"/>
    </row>
    <row r="6658" spans="1:54" x14ac:dyDescent="0.2">
      <c r="A6658" s="5"/>
      <c r="Y6658" s="5"/>
      <c r="AJ6658"/>
      <c r="AV6658"/>
      <c r="BB6658" s="5"/>
    </row>
    <row r="6659" spans="1:54" x14ac:dyDescent="0.2">
      <c r="A6659" s="5"/>
      <c r="Y6659" s="5"/>
      <c r="AJ6659"/>
      <c r="AV6659"/>
      <c r="BB6659" s="5"/>
    </row>
    <row r="6660" spans="1:54" x14ac:dyDescent="0.2">
      <c r="A6660" s="5"/>
      <c r="Y6660" s="5"/>
      <c r="AJ6660"/>
      <c r="AV6660"/>
      <c r="BB6660" s="5"/>
    </row>
    <row r="6661" spans="1:54" x14ac:dyDescent="0.2">
      <c r="A6661" s="5"/>
      <c r="Y6661" s="5"/>
      <c r="AJ6661"/>
      <c r="AV6661"/>
      <c r="BB6661" s="5"/>
    </row>
    <row r="6662" spans="1:54" x14ac:dyDescent="0.2">
      <c r="A6662" s="5"/>
      <c r="Y6662" s="5"/>
      <c r="AJ6662"/>
      <c r="AV6662"/>
      <c r="BB6662" s="5"/>
    </row>
    <row r="6663" spans="1:54" x14ac:dyDescent="0.2">
      <c r="A6663" s="5"/>
      <c r="Y6663" s="5"/>
      <c r="AJ6663"/>
      <c r="AV6663"/>
      <c r="BB6663" s="5"/>
    </row>
    <row r="6664" spans="1:54" x14ac:dyDescent="0.2">
      <c r="A6664" s="5"/>
      <c r="Y6664" s="5"/>
      <c r="AJ6664"/>
      <c r="AV6664"/>
      <c r="BB6664" s="5"/>
    </row>
    <row r="6665" spans="1:54" x14ac:dyDescent="0.2">
      <c r="A6665" s="5"/>
      <c r="Y6665" s="5"/>
      <c r="AJ6665"/>
      <c r="AV6665"/>
      <c r="BB6665" s="5"/>
    </row>
    <row r="6666" spans="1:54" x14ac:dyDescent="0.2">
      <c r="A6666" s="5"/>
      <c r="Y6666" s="5"/>
      <c r="AJ6666"/>
      <c r="AV6666"/>
      <c r="BB6666" s="5"/>
    </row>
    <row r="6667" spans="1:54" x14ac:dyDescent="0.2">
      <c r="A6667" s="5"/>
      <c r="Y6667" s="5"/>
      <c r="AJ6667"/>
      <c r="AV6667"/>
      <c r="BB6667" s="5"/>
    </row>
    <row r="6668" spans="1:54" x14ac:dyDescent="0.2">
      <c r="A6668" s="5"/>
      <c r="Y6668" s="5"/>
      <c r="AJ6668"/>
      <c r="AV6668"/>
      <c r="BB6668" s="5"/>
    </row>
    <row r="6669" spans="1:54" x14ac:dyDescent="0.2">
      <c r="A6669" s="5"/>
      <c r="Y6669" s="5"/>
      <c r="AJ6669"/>
      <c r="AV6669"/>
      <c r="BB6669" s="5"/>
    </row>
    <row r="6670" spans="1:54" x14ac:dyDescent="0.2">
      <c r="A6670" s="5"/>
      <c r="Y6670" s="5"/>
      <c r="AJ6670"/>
      <c r="AV6670"/>
      <c r="BB6670" s="5"/>
    </row>
    <row r="6671" spans="1:54" x14ac:dyDescent="0.2">
      <c r="A6671" s="5"/>
      <c r="Y6671" s="5"/>
      <c r="AJ6671"/>
      <c r="AV6671"/>
      <c r="BB6671" s="5"/>
    </row>
    <row r="6672" spans="1:54" x14ac:dyDescent="0.2">
      <c r="A6672" s="5"/>
      <c r="Y6672" s="5"/>
      <c r="AJ6672"/>
      <c r="AV6672"/>
      <c r="BB6672" s="5"/>
    </row>
    <row r="6673" spans="1:54" x14ac:dyDescent="0.2">
      <c r="A6673" s="5"/>
      <c r="Y6673" s="5"/>
      <c r="AJ6673"/>
      <c r="AV6673"/>
      <c r="BB6673" s="5"/>
    </row>
    <row r="6674" spans="1:54" x14ac:dyDescent="0.2">
      <c r="A6674" s="5"/>
      <c r="Y6674" s="5"/>
      <c r="AJ6674"/>
      <c r="AV6674"/>
      <c r="BB6674" s="5"/>
    </row>
    <row r="6675" spans="1:54" x14ac:dyDescent="0.2">
      <c r="A6675" s="5"/>
      <c r="Y6675" s="5"/>
      <c r="AJ6675"/>
      <c r="AV6675"/>
      <c r="BB6675" s="5"/>
    </row>
    <row r="6676" spans="1:54" x14ac:dyDescent="0.2">
      <c r="A6676" s="5"/>
      <c r="Y6676" s="5"/>
      <c r="AJ6676"/>
      <c r="AV6676"/>
      <c r="BB6676" s="5"/>
    </row>
    <row r="6677" spans="1:54" x14ac:dyDescent="0.2">
      <c r="A6677" s="5"/>
      <c r="Y6677" s="5"/>
      <c r="AJ6677"/>
      <c r="AV6677"/>
      <c r="BB6677" s="5"/>
    </row>
    <row r="6678" spans="1:54" x14ac:dyDescent="0.2">
      <c r="A6678" s="5"/>
      <c r="Y6678" s="5"/>
      <c r="AJ6678"/>
      <c r="AV6678"/>
      <c r="BB6678" s="5"/>
    </row>
    <row r="6679" spans="1:54" x14ac:dyDescent="0.2">
      <c r="A6679" s="5"/>
      <c r="Y6679" s="5"/>
      <c r="AJ6679"/>
      <c r="AV6679"/>
      <c r="BB6679" s="5"/>
    </row>
    <row r="6680" spans="1:54" x14ac:dyDescent="0.2">
      <c r="A6680" s="5"/>
      <c r="Y6680" s="5"/>
      <c r="AJ6680"/>
      <c r="AV6680"/>
      <c r="BB6680" s="5"/>
    </row>
    <row r="6681" spans="1:54" x14ac:dyDescent="0.2">
      <c r="A6681" s="5"/>
      <c r="Y6681" s="5"/>
      <c r="AJ6681"/>
      <c r="AV6681"/>
      <c r="BB6681" s="5"/>
    </row>
    <row r="6682" spans="1:54" x14ac:dyDescent="0.2">
      <c r="A6682" s="5"/>
      <c r="Y6682" s="5"/>
      <c r="AJ6682"/>
      <c r="AV6682"/>
      <c r="BB6682" s="5"/>
    </row>
    <row r="6683" spans="1:54" x14ac:dyDescent="0.2">
      <c r="A6683" s="5"/>
      <c r="Y6683" s="5"/>
      <c r="AJ6683"/>
      <c r="AV6683"/>
      <c r="BB6683" s="5"/>
    </row>
    <row r="6684" spans="1:54" x14ac:dyDescent="0.2">
      <c r="A6684" s="5"/>
      <c r="Y6684" s="5"/>
      <c r="AJ6684"/>
      <c r="AV6684"/>
      <c r="BB6684" s="5"/>
    </row>
    <row r="6685" spans="1:54" x14ac:dyDescent="0.2">
      <c r="A6685" s="5"/>
      <c r="Y6685" s="5"/>
      <c r="AJ6685"/>
      <c r="AV6685"/>
      <c r="BB6685" s="5"/>
    </row>
    <row r="6686" spans="1:54" x14ac:dyDescent="0.2">
      <c r="A6686" s="5"/>
      <c r="Y6686" s="5"/>
      <c r="AJ6686"/>
      <c r="AV6686"/>
      <c r="BB6686" s="5"/>
    </row>
    <row r="6687" spans="1:54" x14ac:dyDescent="0.2">
      <c r="A6687" s="5"/>
      <c r="Y6687" s="5"/>
      <c r="AJ6687"/>
      <c r="AV6687"/>
      <c r="BB6687" s="5"/>
    </row>
    <row r="6688" spans="1:54" x14ac:dyDescent="0.2">
      <c r="A6688" s="5"/>
      <c r="Y6688" s="5"/>
      <c r="AJ6688"/>
      <c r="AV6688"/>
      <c r="BB6688" s="5"/>
    </row>
    <row r="6689" spans="1:54" x14ac:dyDescent="0.2">
      <c r="A6689" s="5"/>
      <c r="Y6689" s="5"/>
      <c r="AJ6689"/>
      <c r="AV6689"/>
      <c r="BB6689" s="5"/>
    </row>
    <row r="6690" spans="1:54" x14ac:dyDescent="0.2">
      <c r="A6690" s="5"/>
      <c r="Y6690" s="5"/>
      <c r="AJ6690"/>
      <c r="AV6690"/>
      <c r="BB6690" s="5"/>
    </row>
    <row r="6691" spans="1:54" x14ac:dyDescent="0.2">
      <c r="A6691" s="5"/>
      <c r="Y6691" s="5"/>
      <c r="AJ6691"/>
      <c r="AV6691"/>
      <c r="BB6691" s="5"/>
    </row>
    <row r="6692" spans="1:54" x14ac:dyDescent="0.2">
      <c r="A6692" s="5"/>
      <c r="Y6692" s="5"/>
      <c r="AJ6692"/>
      <c r="AV6692"/>
      <c r="BB6692" s="5"/>
    </row>
    <row r="6693" spans="1:54" x14ac:dyDescent="0.2">
      <c r="A6693" s="5"/>
      <c r="Y6693" s="5"/>
      <c r="AJ6693"/>
      <c r="AV6693"/>
      <c r="BB6693" s="5"/>
    </row>
    <row r="6694" spans="1:54" x14ac:dyDescent="0.2">
      <c r="A6694" s="5"/>
      <c r="Y6694" s="5"/>
      <c r="AJ6694"/>
      <c r="AV6694"/>
      <c r="BB6694" s="5"/>
    </row>
    <row r="6695" spans="1:54" x14ac:dyDescent="0.2">
      <c r="A6695" s="5"/>
      <c r="Y6695" s="5"/>
      <c r="AJ6695"/>
      <c r="AV6695"/>
      <c r="BB6695" s="5"/>
    </row>
    <row r="6696" spans="1:54" x14ac:dyDescent="0.2">
      <c r="A6696" s="5"/>
      <c r="Y6696" s="5"/>
      <c r="AJ6696"/>
      <c r="AV6696"/>
      <c r="BB6696" s="5"/>
    </row>
    <row r="6697" spans="1:54" x14ac:dyDescent="0.2">
      <c r="A6697" s="5"/>
      <c r="Y6697" s="5"/>
      <c r="AJ6697"/>
      <c r="AV6697"/>
      <c r="BB6697" s="5"/>
    </row>
    <row r="6698" spans="1:54" x14ac:dyDescent="0.2">
      <c r="A6698" s="5"/>
      <c r="Y6698" s="5"/>
      <c r="AJ6698"/>
      <c r="AV6698"/>
      <c r="BB6698" s="5"/>
    </row>
    <row r="6699" spans="1:54" x14ac:dyDescent="0.2">
      <c r="A6699" s="5"/>
      <c r="Y6699" s="5"/>
      <c r="AJ6699"/>
      <c r="AV6699"/>
      <c r="BB6699" s="5"/>
    </row>
    <row r="6700" spans="1:54" x14ac:dyDescent="0.2">
      <c r="A6700" s="5"/>
      <c r="Y6700" s="5"/>
      <c r="AJ6700"/>
      <c r="AV6700"/>
      <c r="BB6700" s="5"/>
    </row>
    <row r="6701" spans="1:54" x14ac:dyDescent="0.2">
      <c r="A6701" s="5"/>
      <c r="Y6701" s="5"/>
      <c r="AJ6701"/>
      <c r="AV6701"/>
      <c r="BB6701" s="5"/>
    </row>
    <row r="6702" spans="1:54" x14ac:dyDescent="0.2">
      <c r="A6702" s="5"/>
      <c r="Y6702" s="5"/>
      <c r="AJ6702"/>
      <c r="AV6702"/>
      <c r="BB6702" s="5"/>
    </row>
    <row r="6703" spans="1:54" x14ac:dyDescent="0.2">
      <c r="A6703" s="5"/>
      <c r="Y6703" s="5"/>
      <c r="AJ6703"/>
      <c r="AV6703"/>
      <c r="BB6703" s="5"/>
    </row>
    <row r="6704" spans="1:54" x14ac:dyDescent="0.2">
      <c r="A6704" s="5"/>
      <c r="Y6704" s="5"/>
      <c r="AJ6704"/>
      <c r="AV6704"/>
      <c r="BB6704" s="5"/>
    </row>
    <row r="6705" spans="1:54" x14ac:dyDescent="0.2">
      <c r="A6705" s="5"/>
      <c r="Y6705" s="5"/>
      <c r="AJ6705"/>
      <c r="AV6705"/>
      <c r="BB6705" s="5"/>
    </row>
    <row r="6706" spans="1:54" x14ac:dyDescent="0.2">
      <c r="A6706" s="5"/>
      <c r="Y6706" s="5"/>
      <c r="AJ6706"/>
      <c r="AV6706"/>
      <c r="BB6706" s="5"/>
    </row>
    <row r="6707" spans="1:54" x14ac:dyDescent="0.2">
      <c r="A6707" s="5"/>
      <c r="Y6707" s="5"/>
      <c r="AJ6707"/>
      <c r="AV6707"/>
      <c r="BB6707" s="5"/>
    </row>
    <row r="6708" spans="1:54" x14ac:dyDescent="0.2">
      <c r="A6708" s="5"/>
      <c r="Y6708" s="5"/>
      <c r="AJ6708"/>
      <c r="AV6708"/>
      <c r="BB6708" s="5"/>
    </row>
    <row r="6709" spans="1:54" x14ac:dyDescent="0.2">
      <c r="A6709" s="5"/>
      <c r="Y6709" s="5"/>
      <c r="AJ6709"/>
      <c r="AV6709"/>
      <c r="BB6709" s="5"/>
    </row>
    <row r="6710" spans="1:54" x14ac:dyDescent="0.2">
      <c r="A6710" s="5"/>
      <c r="Y6710" s="5"/>
      <c r="AJ6710"/>
      <c r="AV6710"/>
      <c r="BB6710" s="5"/>
    </row>
    <row r="6711" spans="1:54" x14ac:dyDescent="0.2">
      <c r="A6711" s="5"/>
      <c r="Y6711" s="5"/>
      <c r="AJ6711"/>
      <c r="AV6711"/>
      <c r="BB6711" s="5"/>
    </row>
    <row r="6712" spans="1:54" x14ac:dyDescent="0.2">
      <c r="A6712" s="5"/>
      <c r="Y6712" s="5"/>
      <c r="AJ6712"/>
      <c r="AV6712"/>
      <c r="BB6712" s="5"/>
    </row>
    <row r="6713" spans="1:54" x14ac:dyDescent="0.2">
      <c r="A6713" s="5"/>
      <c r="Y6713" s="5"/>
      <c r="AJ6713"/>
      <c r="AV6713"/>
      <c r="BB6713" s="5"/>
    </row>
    <row r="6714" spans="1:54" x14ac:dyDescent="0.2">
      <c r="A6714" s="5"/>
      <c r="Y6714" s="5"/>
      <c r="AJ6714"/>
      <c r="AV6714"/>
      <c r="BB6714" s="5"/>
    </row>
    <row r="6715" spans="1:54" x14ac:dyDescent="0.2">
      <c r="A6715" s="5"/>
      <c r="Y6715" s="5"/>
      <c r="AJ6715"/>
      <c r="AV6715"/>
      <c r="BB6715" s="5"/>
    </row>
    <row r="6716" spans="1:54" x14ac:dyDescent="0.2">
      <c r="A6716" s="5"/>
      <c r="Y6716" s="5"/>
      <c r="AJ6716"/>
      <c r="AV6716"/>
      <c r="BB6716" s="5"/>
    </row>
    <row r="6717" spans="1:54" x14ac:dyDescent="0.2">
      <c r="A6717" s="5"/>
      <c r="Y6717" s="5"/>
      <c r="AJ6717"/>
      <c r="AV6717"/>
      <c r="BB6717" s="5"/>
    </row>
    <row r="6718" spans="1:54" x14ac:dyDescent="0.2">
      <c r="A6718" s="5"/>
      <c r="Y6718" s="5"/>
      <c r="AJ6718"/>
      <c r="AV6718"/>
      <c r="BB6718" s="5"/>
    </row>
    <row r="6719" spans="1:54" x14ac:dyDescent="0.2">
      <c r="A6719" s="5"/>
      <c r="Y6719" s="5"/>
      <c r="AJ6719"/>
      <c r="AV6719"/>
      <c r="BB6719" s="5"/>
    </row>
    <row r="6720" spans="1:54" x14ac:dyDescent="0.2">
      <c r="A6720" s="5"/>
      <c r="Y6720" s="5"/>
      <c r="AJ6720"/>
      <c r="AV6720"/>
      <c r="BB6720" s="5"/>
    </row>
    <row r="6721" spans="1:54" x14ac:dyDescent="0.2">
      <c r="A6721" s="5"/>
      <c r="Y6721" s="5"/>
      <c r="AJ6721"/>
      <c r="AV6721"/>
      <c r="BB6721" s="5"/>
    </row>
    <row r="6722" spans="1:54" x14ac:dyDescent="0.2">
      <c r="A6722" s="5"/>
      <c r="Y6722" s="5"/>
      <c r="AJ6722"/>
      <c r="AV6722"/>
      <c r="BB6722" s="5"/>
    </row>
    <row r="6723" spans="1:54" x14ac:dyDescent="0.2">
      <c r="A6723" s="5"/>
      <c r="Y6723" s="5"/>
      <c r="AJ6723"/>
      <c r="AV6723"/>
      <c r="BB6723" s="5"/>
    </row>
    <row r="6724" spans="1:54" x14ac:dyDescent="0.2">
      <c r="A6724" s="5"/>
      <c r="Y6724" s="5"/>
      <c r="AJ6724"/>
      <c r="AV6724"/>
      <c r="BB6724" s="5"/>
    </row>
    <row r="6725" spans="1:54" x14ac:dyDescent="0.2">
      <c r="A6725" s="5"/>
      <c r="Y6725" s="5"/>
      <c r="AJ6725"/>
      <c r="AV6725"/>
      <c r="BB6725" s="5"/>
    </row>
    <row r="6726" spans="1:54" x14ac:dyDescent="0.2">
      <c r="A6726" s="5"/>
      <c r="Y6726" s="5"/>
      <c r="AJ6726"/>
      <c r="AV6726"/>
      <c r="BB6726" s="5"/>
    </row>
    <row r="6727" spans="1:54" x14ac:dyDescent="0.2">
      <c r="A6727" s="5"/>
      <c r="Y6727" s="5"/>
      <c r="AJ6727"/>
      <c r="AV6727"/>
      <c r="BB6727" s="5"/>
    </row>
    <row r="6728" spans="1:54" x14ac:dyDescent="0.2">
      <c r="A6728" s="5"/>
      <c r="Y6728" s="5"/>
      <c r="AJ6728"/>
      <c r="AV6728"/>
      <c r="BB6728" s="5"/>
    </row>
    <row r="6729" spans="1:54" x14ac:dyDescent="0.2">
      <c r="A6729" s="5"/>
      <c r="Y6729" s="5"/>
      <c r="AJ6729"/>
      <c r="AV6729"/>
      <c r="BB6729" s="5"/>
    </row>
    <row r="6730" spans="1:54" x14ac:dyDescent="0.2">
      <c r="A6730" s="5"/>
      <c r="Y6730" s="5"/>
      <c r="AJ6730"/>
      <c r="AV6730"/>
      <c r="BB6730" s="5"/>
    </row>
    <row r="6731" spans="1:54" x14ac:dyDescent="0.2">
      <c r="A6731" s="5"/>
      <c r="Y6731" s="5"/>
      <c r="AJ6731"/>
      <c r="AV6731"/>
      <c r="BB6731" s="5"/>
    </row>
    <row r="6732" spans="1:54" x14ac:dyDescent="0.2">
      <c r="A6732" s="5"/>
      <c r="Y6732" s="5"/>
      <c r="AJ6732"/>
      <c r="AV6732"/>
      <c r="BB6732" s="5"/>
    </row>
    <row r="6733" spans="1:54" x14ac:dyDescent="0.2">
      <c r="A6733" s="5"/>
      <c r="Y6733" s="5"/>
      <c r="AJ6733"/>
      <c r="AV6733"/>
      <c r="BB6733" s="5"/>
    </row>
    <row r="6734" spans="1:54" x14ac:dyDescent="0.2">
      <c r="A6734" s="5"/>
      <c r="Y6734" s="5"/>
      <c r="AJ6734"/>
      <c r="AV6734"/>
      <c r="BB6734" s="5"/>
    </row>
    <row r="6735" spans="1:54" x14ac:dyDescent="0.2">
      <c r="A6735" s="5"/>
      <c r="Y6735" s="5"/>
      <c r="AJ6735"/>
      <c r="AV6735"/>
      <c r="BB6735" s="5"/>
    </row>
    <row r="6736" spans="1:54" x14ac:dyDescent="0.2">
      <c r="A6736" s="5"/>
      <c r="Y6736" s="5"/>
      <c r="AJ6736"/>
      <c r="AV6736"/>
      <c r="BB6736" s="5"/>
    </row>
    <row r="6737" spans="1:54" x14ac:dyDescent="0.2">
      <c r="A6737" s="5"/>
      <c r="Y6737" s="5"/>
      <c r="AJ6737"/>
      <c r="AV6737"/>
      <c r="BB6737" s="5"/>
    </row>
    <row r="6738" spans="1:54" x14ac:dyDescent="0.2">
      <c r="A6738" s="5"/>
      <c r="Y6738" s="5"/>
      <c r="AJ6738"/>
      <c r="AV6738"/>
      <c r="BB6738" s="5"/>
    </row>
    <row r="6739" spans="1:54" x14ac:dyDescent="0.2">
      <c r="A6739" s="5"/>
      <c r="Y6739" s="5"/>
      <c r="AJ6739"/>
      <c r="AV6739"/>
      <c r="BB6739" s="5"/>
    </row>
    <row r="6740" spans="1:54" x14ac:dyDescent="0.2">
      <c r="A6740" s="5"/>
      <c r="Y6740" s="5"/>
      <c r="AJ6740"/>
      <c r="AV6740"/>
      <c r="BB6740" s="5"/>
    </row>
    <row r="6741" spans="1:54" x14ac:dyDescent="0.2">
      <c r="A6741" s="5"/>
      <c r="Y6741" s="5"/>
      <c r="AJ6741"/>
      <c r="AV6741"/>
      <c r="BB6741" s="5"/>
    </row>
    <row r="6742" spans="1:54" x14ac:dyDescent="0.2">
      <c r="A6742" s="5"/>
      <c r="Y6742" s="5"/>
      <c r="AJ6742"/>
      <c r="AV6742"/>
      <c r="BB6742" s="5"/>
    </row>
    <row r="6743" spans="1:54" x14ac:dyDescent="0.2">
      <c r="A6743" s="5"/>
      <c r="Y6743" s="5"/>
      <c r="AJ6743"/>
      <c r="AV6743"/>
      <c r="BB6743" s="5"/>
    </row>
    <row r="6744" spans="1:54" x14ac:dyDescent="0.2">
      <c r="A6744" s="5"/>
      <c r="Y6744" s="5"/>
      <c r="AJ6744"/>
      <c r="AV6744"/>
      <c r="BB6744" s="5"/>
    </row>
    <row r="6745" spans="1:54" x14ac:dyDescent="0.2">
      <c r="A6745" s="5"/>
      <c r="Y6745" s="5"/>
      <c r="AJ6745"/>
      <c r="AV6745"/>
      <c r="BB6745" s="5"/>
    </row>
    <row r="6746" spans="1:54" x14ac:dyDescent="0.2">
      <c r="A6746" s="5"/>
      <c r="Y6746" s="5"/>
      <c r="AJ6746"/>
      <c r="AV6746"/>
      <c r="BB6746" s="5"/>
    </row>
    <row r="6747" spans="1:54" x14ac:dyDescent="0.2">
      <c r="A6747" s="5"/>
      <c r="Y6747" s="5"/>
      <c r="AJ6747"/>
      <c r="AV6747"/>
      <c r="BB6747" s="5"/>
    </row>
    <row r="6748" spans="1:54" x14ac:dyDescent="0.2">
      <c r="A6748" s="5"/>
      <c r="Y6748" s="5"/>
      <c r="AJ6748"/>
      <c r="AV6748"/>
      <c r="BB6748" s="5"/>
    </row>
    <row r="6749" spans="1:54" x14ac:dyDescent="0.2">
      <c r="A6749" s="5"/>
      <c r="Y6749" s="5"/>
      <c r="AJ6749"/>
      <c r="AV6749"/>
      <c r="BB6749" s="5"/>
    </row>
    <row r="6750" spans="1:54" x14ac:dyDescent="0.2">
      <c r="A6750" s="5"/>
      <c r="Y6750" s="5"/>
      <c r="AJ6750"/>
      <c r="AV6750"/>
      <c r="BB6750" s="5"/>
    </row>
    <row r="6751" spans="1:54" x14ac:dyDescent="0.2">
      <c r="A6751" s="5"/>
      <c r="Y6751" s="5"/>
      <c r="AJ6751"/>
      <c r="AV6751"/>
      <c r="BB6751" s="5"/>
    </row>
    <row r="6752" spans="1:54" x14ac:dyDescent="0.2">
      <c r="A6752" s="5"/>
      <c r="Y6752" s="5"/>
      <c r="AJ6752"/>
      <c r="AV6752"/>
      <c r="BB6752" s="5"/>
    </row>
    <row r="6753" spans="1:54" x14ac:dyDescent="0.2">
      <c r="A6753" s="5"/>
      <c r="Y6753" s="5"/>
      <c r="AJ6753"/>
      <c r="AV6753"/>
      <c r="BB6753" s="5"/>
    </row>
    <row r="6754" spans="1:54" x14ac:dyDescent="0.2">
      <c r="A6754" s="5"/>
      <c r="Y6754" s="5"/>
      <c r="AJ6754"/>
      <c r="AV6754"/>
      <c r="BB6754" s="5"/>
    </row>
    <row r="6755" spans="1:54" x14ac:dyDescent="0.2">
      <c r="A6755" s="5"/>
      <c r="Y6755" s="5"/>
      <c r="AJ6755"/>
      <c r="AV6755"/>
      <c r="BB6755" s="5"/>
    </row>
    <row r="6756" spans="1:54" x14ac:dyDescent="0.2">
      <c r="A6756" s="5"/>
      <c r="Y6756" s="5"/>
      <c r="AJ6756"/>
      <c r="AV6756"/>
      <c r="BB6756" s="5"/>
    </row>
    <row r="6757" spans="1:54" x14ac:dyDescent="0.2">
      <c r="A6757" s="5"/>
      <c r="Y6757" s="5"/>
      <c r="AJ6757"/>
      <c r="AV6757"/>
      <c r="BB6757" s="5"/>
    </row>
    <row r="6758" spans="1:54" x14ac:dyDescent="0.2">
      <c r="A6758" s="5"/>
      <c r="Y6758" s="5"/>
      <c r="AJ6758"/>
      <c r="AV6758"/>
      <c r="BB6758" s="5"/>
    </row>
    <row r="6759" spans="1:54" x14ac:dyDescent="0.2">
      <c r="A6759" s="5"/>
      <c r="Y6759" s="5"/>
      <c r="AJ6759"/>
      <c r="AV6759"/>
      <c r="BB6759" s="5"/>
    </row>
    <row r="6760" spans="1:54" x14ac:dyDescent="0.2">
      <c r="A6760" s="5"/>
      <c r="Y6760" s="5"/>
      <c r="AJ6760"/>
      <c r="AV6760"/>
      <c r="BB6760" s="5"/>
    </row>
    <row r="6761" spans="1:54" x14ac:dyDescent="0.2">
      <c r="A6761" s="5"/>
      <c r="Y6761" s="5"/>
      <c r="AJ6761"/>
      <c r="AV6761"/>
      <c r="BB6761" s="5"/>
    </row>
    <row r="6762" spans="1:54" x14ac:dyDescent="0.2">
      <c r="A6762" s="5"/>
      <c r="Y6762" s="5"/>
      <c r="AJ6762"/>
      <c r="AV6762"/>
      <c r="BB6762" s="5"/>
    </row>
    <row r="6763" spans="1:54" x14ac:dyDescent="0.2">
      <c r="A6763" s="5"/>
      <c r="Y6763" s="5"/>
      <c r="AJ6763"/>
      <c r="AV6763"/>
      <c r="BB6763" s="5"/>
    </row>
    <row r="6764" spans="1:54" x14ac:dyDescent="0.2">
      <c r="A6764" s="5"/>
      <c r="Y6764" s="5"/>
      <c r="AJ6764"/>
      <c r="AV6764"/>
      <c r="BB6764" s="5"/>
    </row>
    <row r="6765" spans="1:54" x14ac:dyDescent="0.2">
      <c r="A6765" s="5"/>
      <c r="Y6765" s="5"/>
      <c r="AJ6765"/>
      <c r="AV6765"/>
      <c r="BB6765" s="5"/>
    </row>
    <row r="6766" spans="1:54" x14ac:dyDescent="0.2">
      <c r="A6766" s="5"/>
      <c r="Y6766" s="5"/>
      <c r="AJ6766"/>
      <c r="AV6766"/>
      <c r="BB6766" s="5"/>
    </row>
    <row r="6767" spans="1:54" x14ac:dyDescent="0.2">
      <c r="A6767" s="5"/>
      <c r="Y6767" s="5"/>
      <c r="AJ6767"/>
      <c r="AV6767"/>
      <c r="BB6767" s="5"/>
    </row>
    <row r="6768" spans="1:54" x14ac:dyDescent="0.2">
      <c r="A6768" s="5"/>
      <c r="Y6768" s="5"/>
      <c r="AJ6768"/>
      <c r="AV6768"/>
      <c r="BB6768" s="5"/>
    </row>
    <row r="6769" spans="1:54" x14ac:dyDescent="0.2">
      <c r="A6769" s="5"/>
      <c r="Y6769" s="5"/>
      <c r="AJ6769"/>
      <c r="AV6769"/>
      <c r="BB6769" s="5"/>
    </row>
    <row r="6770" spans="1:54" x14ac:dyDescent="0.2">
      <c r="A6770" s="5"/>
      <c r="Y6770" s="5"/>
      <c r="AJ6770"/>
      <c r="AV6770"/>
      <c r="BB6770" s="5"/>
    </row>
    <row r="6771" spans="1:54" x14ac:dyDescent="0.2">
      <c r="A6771" s="5"/>
      <c r="Y6771" s="5"/>
      <c r="AJ6771"/>
      <c r="AV6771"/>
      <c r="BB6771" s="5"/>
    </row>
    <row r="6772" spans="1:54" x14ac:dyDescent="0.2">
      <c r="A6772" s="5"/>
      <c r="Y6772" s="5"/>
      <c r="AJ6772"/>
      <c r="AV6772"/>
      <c r="BB6772" s="5"/>
    </row>
    <row r="6773" spans="1:54" x14ac:dyDescent="0.2">
      <c r="A6773" s="5"/>
      <c r="Y6773" s="5"/>
      <c r="AJ6773"/>
      <c r="AV6773"/>
      <c r="BB6773" s="5"/>
    </row>
    <row r="6774" spans="1:54" x14ac:dyDescent="0.2">
      <c r="A6774" s="5"/>
      <c r="Y6774" s="5"/>
      <c r="AJ6774"/>
      <c r="AV6774"/>
      <c r="BB6774" s="5"/>
    </row>
    <row r="6775" spans="1:54" x14ac:dyDescent="0.2">
      <c r="A6775" s="5"/>
      <c r="Y6775" s="5"/>
      <c r="AJ6775"/>
      <c r="AV6775"/>
      <c r="BB6775" s="5"/>
    </row>
    <row r="6776" spans="1:54" x14ac:dyDescent="0.2">
      <c r="A6776" s="5"/>
      <c r="Y6776" s="5"/>
      <c r="AJ6776"/>
      <c r="AV6776"/>
      <c r="BB6776" s="5"/>
    </row>
    <row r="6777" spans="1:54" x14ac:dyDescent="0.2">
      <c r="A6777" s="5"/>
      <c r="Y6777" s="5"/>
      <c r="AJ6777"/>
      <c r="AV6777"/>
      <c r="BB6777" s="5"/>
    </row>
    <row r="6778" spans="1:54" x14ac:dyDescent="0.2">
      <c r="A6778" s="5"/>
      <c r="Y6778" s="5"/>
      <c r="AJ6778"/>
      <c r="AV6778"/>
      <c r="BB6778" s="5"/>
    </row>
    <row r="6779" spans="1:54" x14ac:dyDescent="0.2">
      <c r="A6779" s="5"/>
      <c r="Y6779" s="5"/>
      <c r="AJ6779"/>
      <c r="AV6779"/>
      <c r="BB6779" s="5"/>
    </row>
    <row r="6780" spans="1:54" x14ac:dyDescent="0.2">
      <c r="A6780" s="5"/>
      <c r="Y6780" s="5"/>
      <c r="AJ6780"/>
      <c r="AV6780"/>
      <c r="BB6780" s="5"/>
    </row>
    <row r="6781" spans="1:54" x14ac:dyDescent="0.2">
      <c r="A6781" s="5"/>
      <c r="Y6781" s="5"/>
      <c r="AJ6781"/>
      <c r="AV6781"/>
      <c r="BB6781" s="5"/>
    </row>
    <row r="6782" spans="1:54" x14ac:dyDescent="0.2">
      <c r="A6782" s="5"/>
      <c r="Y6782" s="5"/>
      <c r="AJ6782"/>
      <c r="AV6782"/>
      <c r="BB6782" s="5"/>
    </row>
    <row r="6783" spans="1:54" x14ac:dyDescent="0.2">
      <c r="A6783" s="5"/>
      <c r="Y6783" s="5"/>
      <c r="AJ6783"/>
      <c r="AV6783"/>
      <c r="BB6783" s="5"/>
    </row>
    <row r="6784" spans="1:54" x14ac:dyDescent="0.2">
      <c r="A6784" s="5"/>
      <c r="Y6784" s="5"/>
      <c r="AJ6784"/>
      <c r="AV6784"/>
      <c r="BB6784" s="5"/>
    </row>
    <row r="6785" spans="1:54" x14ac:dyDescent="0.2">
      <c r="A6785" s="5"/>
      <c r="Y6785" s="5"/>
      <c r="AJ6785"/>
      <c r="AV6785"/>
      <c r="BB6785" s="5"/>
    </row>
    <row r="6786" spans="1:54" x14ac:dyDescent="0.2">
      <c r="A6786" s="5"/>
      <c r="Y6786" s="5"/>
      <c r="AJ6786"/>
      <c r="AV6786"/>
      <c r="BB6786" s="5"/>
    </row>
    <row r="6787" spans="1:54" x14ac:dyDescent="0.2">
      <c r="A6787" s="5"/>
      <c r="Y6787" s="5"/>
      <c r="AJ6787"/>
      <c r="AV6787"/>
      <c r="BB6787" s="5"/>
    </row>
    <row r="6788" spans="1:54" x14ac:dyDescent="0.2">
      <c r="A6788" s="5"/>
      <c r="Y6788" s="5"/>
      <c r="AJ6788"/>
      <c r="AV6788"/>
      <c r="BB6788" s="5"/>
    </row>
    <row r="6789" spans="1:54" x14ac:dyDescent="0.2">
      <c r="A6789" s="5"/>
      <c r="Y6789" s="5"/>
      <c r="AJ6789"/>
      <c r="AV6789"/>
      <c r="BB6789" s="5"/>
    </row>
    <row r="6790" spans="1:54" x14ac:dyDescent="0.2">
      <c r="A6790" s="5"/>
      <c r="Y6790" s="5"/>
      <c r="AJ6790"/>
      <c r="AV6790"/>
      <c r="BB6790" s="5"/>
    </row>
    <row r="6791" spans="1:54" x14ac:dyDescent="0.2">
      <c r="A6791" s="5"/>
      <c r="Y6791" s="5"/>
      <c r="AJ6791"/>
      <c r="AV6791"/>
      <c r="BB6791" s="5"/>
    </row>
    <row r="6792" spans="1:54" x14ac:dyDescent="0.2">
      <c r="A6792" s="5"/>
      <c r="Y6792" s="5"/>
      <c r="AJ6792"/>
      <c r="AV6792"/>
      <c r="BB6792" s="5"/>
    </row>
    <row r="6793" spans="1:54" x14ac:dyDescent="0.2">
      <c r="A6793" s="5"/>
      <c r="Y6793" s="5"/>
      <c r="AJ6793"/>
      <c r="AV6793"/>
      <c r="BB6793" s="5"/>
    </row>
    <row r="6794" spans="1:54" x14ac:dyDescent="0.2">
      <c r="A6794" s="5"/>
      <c r="Y6794" s="5"/>
      <c r="AJ6794"/>
      <c r="AV6794"/>
      <c r="BB6794" s="5"/>
    </row>
    <row r="6795" spans="1:54" x14ac:dyDescent="0.2">
      <c r="A6795" s="5"/>
      <c r="Y6795" s="5"/>
      <c r="AJ6795"/>
      <c r="AV6795"/>
      <c r="BB6795" s="5"/>
    </row>
    <row r="6796" spans="1:54" x14ac:dyDescent="0.2">
      <c r="A6796" s="5"/>
      <c r="Y6796" s="5"/>
      <c r="AJ6796"/>
      <c r="AV6796"/>
      <c r="BB6796" s="5"/>
    </row>
    <row r="6797" spans="1:54" x14ac:dyDescent="0.2">
      <c r="A6797" s="5"/>
      <c r="Y6797" s="5"/>
      <c r="AJ6797"/>
      <c r="AV6797"/>
      <c r="BB6797" s="5"/>
    </row>
    <row r="6798" spans="1:54" x14ac:dyDescent="0.2">
      <c r="A6798" s="5"/>
      <c r="Y6798" s="5"/>
      <c r="AJ6798"/>
      <c r="AV6798"/>
      <c r="BB6798" s="5"/>
    </row>
    <row r="6799" spans="1:54" x14ac:dyDescent="0.2">
      <c r="A6799" s="5"/>
      <c r="Y6799" s="5"/>
      <c r="AJ6799"/>
      <c r="AV6799"/>
      <c r="BB6799" s="5"/>
    </row>
    <row r="6800" spans="1:54" x14ac:dyDescent="0.2">
      <c r="A6800" s="5"/>
      <c r="Y6800" s="5"/>
      <c r="AJ6800"/>
      <c r="AV6800"/>
      <c r="BB6800" s="5"/>
    </row>
    <row r="6801" spans="1:54" x14ac:dyDescent="0.2">
      <c r="A6801" s="5"/>
      <c r="Y6801" s="5"/>
      <c r="AJ6801"/>
      <c r="AV6801"/>
      <c r="BB6801" s="5"/>
    </row>
    <row r="6802" spans="1:54" x14ac:dyDescent="0.2">
      <c r="A6802" s="5"/>
      <c r="Y6802" s="5"/>
      <c r="AJ6802"/>
      <c r="AV6802"/>
      <c r="BB6802" s="5"/>
    </row>
    <row r="6803" spans="1:54" x14ac:dyDescent="0.2">
      <c r="A6803" s="5"/>
      <c r="Y6803" s="5"/>
      <c r="AJ6803"/>
      <c r="AV6803"/>
      <c r="BB6803" s="5"/>
    </row>
    <row r="6804" spans="1:54" x14ac:dyDescent="0.2">
      <c r="A6804" s="5"/>
      <c r="Y6804" s="5"/>
      <c r="AJ6804"/>
      <c r="AV6804"/>
      <c r="BB6804" s="5"/>
    </row>
    <row r="6805" spans="1:54" x14ac:dyDescent="0.2">
      <c r="A6805" s="5"/>
      <c r="Y6805" s="5"/>
      <c r="AJ6805"/>
      <c r="AV6805"/>
      <c r="BB6805" s="5"/>
    </row>
    <row r="6806" spans="1:54" x14ac:dyDescent="0.2">
      <c r="A6806" s="5"/>
      <c r="Y6806" s="5"/>
      <c r="AJ6806"/>
      <c r="AV6806"/>
      <c r="BB6806" s="5"/>
    </row>
    <row r="6807" spans="1:54" x14ac:dyDescent="0.2">
      <c r="A6807" s="5"/>
      <c r="Y6807" s="5"/>
      <c r="AJ6807"/>
      <c r="AV6807"/>
      <c r="BB6807" s="5"/>
    </row>
    <row r="6808" spans="1:54" x14ac:dyDescent="0.2">
      <c r="A6808" s="5"/>
      <c r="Y6808" s="5"/>
      <c r="AJ6808"/>
      <c r="AV6808"/>
      <c r="BB6808" s="5"/>
    </row>
    <row r="6809" spans="1:54" x14ac:dyDescent="0.2">
      <c r="A6809" s="5"/>
      <c r="Y6809" s="5"/>
      <c r="AJ6809"/>
      <c r="AV6809"/>
      <c r="BB6809" s="5"/>
    </row>
    <row r="6810" spans="1:54" x14ac:dyDescent="0.2">
      <c r="A6810" s="5"/>
      <c r="Y6810" s="5"/>
      <c r="AJ6810"/>
      <c r="AV6810"/>
      <c r="BB6810" s="5"/>
    </row>
    <row r="6811" spans="1:54" x14ac:dyDescent="0.2">
      <c r="A6811" s="5"/>
      <c r="Y6811" s="5"/>
      <c r="AJ6811"/>
      <c r="AV6811"/>
      <c r="BB6811" s="5"/>
    </row>
    <row r="6812" spans="1:54" x14ac:dyDescent="0.2">
      <c r="A6812" s="5"/>
      <c r="Y6812" s="5"/>
      <c r="AJ6812"/>
      <c r="AV6812"/>
      <c r="BB6812" s="5"/>
    </row>
    <row r="6813" spans="1:54" x14ac:dyDescent="0.2">
      <c r="A6813" s="5"/>
      <c r="Y6813" s="5"/>
      <c r="AJ6813"/>
      <c r="AV6813"/>
      <c r="BB6813" s="5"/>
    </row>
    <row r="6814" spans="1:54" x14ac:dyDescent="0.2">
      <c r="A6814" s="5"/>
      <c r="Y6814" s="5"/>
      <c r="AJ6814"/>
      <c r="AV6814"/>
      <c r="BB6814" s="5"/>
    </row>
    <row r="6815" spans="1:54" x14ac:dyDescent="0.2">
      <c r="A6815" s="5"/>
      <c r="Y6815" s="5"/>
      <c r="AJ6815"/>
      <c r="AV6815"/>
      <c r="BB6815" s="5"/>
    </row>
    <row r="6816" spans="1:54" x14ac:dyDescent="0.2">
      <c r="A6816" s="5"/>
      <c r="Y6816" s="5"/>
      <c r="AJ6816"/>
      <c r="AV6816"/>
      <c r="BB6816" s="5"/>
    </row>
    <row r="6817" spans="1:54" x14ac:dyDescent="0.2">
      <c r="A6817" s="5"/>
      <c r="Y6817" s="5"/>
      <c r="AJ6817"/>
      <c r="AV6817"/>
      <c r="BB6817" s="5"/>
    </row>
    <row r="6818" spans="1:54" x14ac:dyDescent="0.2">
      <c r="A6818" s="5"/>
      <c r="Y6818" s="5"/>
      <c r="AJ6818"/>
      <c r="AV6818"/>
      <c r="BB6818" s="5"/>
    </row>
    <row r="6819" spans="1:54" x14ac:dyDescent="0.2">
      <c r="A6819" s="5"/>
      <c r="Y6819" s="5"/>
      <c r="AJ6819"/>
      <c r="AV6819"/>
      <c r="BB6819" s="5"/>
    </row>
    <row r="6820" spans="1:54" x14ac:dyDescent="0.2">
      <c r="A6820" s="5"/>
      <c r="Y6820" s="5"/>
      <c r="AJ6820"/>
      <c r="AV6820"/>
      <c r="BB6820" s="5"/>
    </row>
    <row r="6821" spans="1:54" x14ac:dyDescent="0.2">
      <c r="A6821" s="5"/>
      <c r="Y6821" s="5"/>
      <c r="AJ6821"/>
      <c r="AV6821"/>
      <c r="BB6821" s="5"/>
    </row>
    <row r="6822" spans="1:54" x14ac:dyDescent="0.2">
      <c r="A6822" s="5"/>
      <c r="Y6822" s="5"/>
      <c r="AJ6822"/>
      <c r="AV6822"/>
      <c r="BB6822" s="5"/>
    </row>
    <row r="6823" spans="1:54" x14ac:dyDescent="0.2">
      <c r="A6823" s="5"/>
      <c r="Y6823" s="5"/>
      <c r="AJ6823"/>
      <c r="AV6823"/>
      <c r="BB6823" s="5"/>
    </row>
    <row r="6824" spans="1:54" x14ac:dyDescent="0.2">
      <c r="A6824" s="5"/>
      <c r="Y6824" s="5"/>
      <c r="AJ6824"/>
      <c r="AV6824"/>
      <c r="BB6824" s="5"/>
    </row>
    <row r="6825" spans="1:54" x14ac:dyDescent="0.2">
      <c r="A6825" s="5"/>
      <c r="Y6825" s="5"/>
      <c r="AJ6825"/>
      <c r="AV6825"/>
      <c r="BB6825" s="5"/>
    </row>
    <row r="6826" spans="1:54" x14ac:dyDescent="0.2">
      <c r="A6826" s="5"/>
      <c r="Y6826" s="5"/>
      <c r="AJ6826"/>
      <c r="AV6826"/>
      <c r="BB6826" s="5"/>
    </row>
    <row r="6827" spans="1:54" x14ac:dyDescent="0.2">
      <c r="A6827" s="5"/>
      <c r="Y6827" s="5"/>
      <c r="AJ6827"/>
      <c r="AV6827"/>
      <c r="BB6827" s="5"/>
    </row>
    <row r="6828" spans="1:54" x14ac:dyDescent="0.2">
      <c r="A6828" s="5"/>
      <c r="Y6828" s="5"/>
      <c r="AJ6828"/>
      <c r="AV6828"/>
      <c r="BB6828" s="5"/>
    </row>
    <row r="6829" spans="1:54" x14ac:dyDescent="0.2">
      <c r="A6829" s="5"/>
      <c r="Y6829" s="5"/>
      <c r="AJ6829"/>
      <c r="AV6829"/>
      <c r="BB6829" s="5"/>
    </row>
    <row r="6830" spans="1:54" x14ac:dyDescent="0.2">
      <c r="A6830" s="5"/>
      <c r="Y6830" s="5"/>
      <c r="AJ6830"/>
      <c r="AV6830"/>
      <c r="BB6830" s="5"/>
    </row>
    <row r="6831" spans="1:54" x14ac:dyDescent="0.2">
      <c r="A6831" s="5"/>
      <c r="Y6831" s="5"/>
      <c r="AJ6831"/>
      <c r="AV6831"/>
      <c r="BB6831" s="5"/>
    </row>
    <row r="6832" spans="1:54" x14ac:dyDescent="0.2">
      <c r="A6832" s="5"/>
      <c r="Y6832" s="5"/>
      <c r="AJ6832"/>
      <c r="AV6832"/>
      <c r="BB6832" s="5"/>
    </row>
    <row r="6833" spans="1:54" x14ac:dyDescent="0.2">
      <c r="A6833" s="5"/>
      <c r="Y6833" s="5"/>
      <c r="AJ6833"/>
      <c r="AV6833"/>
      <c r="BB6833" s="5"/>
    </row>
    <row r="6834" spans="1:54" x14ac:dyDescent="0.2">
      <c r="A6834" s="5"/>
      <c r="Y6834" s="5"/>
      <c r="AJ6834"/>
      <c r="AV6834"/>
      <c r="BB6834" s="5"/>
    </row>
    <row r="6835" spans="1:54" x14ac:dyDescent="0.2">
      <c r="A6835" s="5"/>
      <c r="Y6835" s="5"/>
      <c r="AJ6835"/>
      <c r="AV6835"/>
      <c r="BB6835" s="5"/>
    </row>
    <row r="6836" spans="1:54" x14ac:dyDescent="0.2">
      <c r="A6836" s="5"/>
      <c r="Y6836" s="5"/>
      <c r="AJ6836"/>
      <c r="AV6836"/>
      <c r="BB6836" s="5"/>
    </row>
    <row r="6837" spans="1:54" x14ac:dyDescent="0.2">
      <c r="A6837" s="5"/>
      <c r="Y6837" s="5"/>
      <c r="AJ6837"/>
      <c r="AV6837"/>
      <c r="BB6837" s="5"/>
    </row>
    <row r="6838" spans="1:54" x14ac:dyDescent="0.2">
      <c r="A6838" s="5"/>
      <c r="Y6838" s="5"/>
      <c r="AJ6838"/>
      <c r="AV6838"/>
      <c r="BB6838" s="5"/>
    </row>
    <row r="6839" spans="1:54" x14ac:dyDescent="0.2">
      <c r="A6839" s="5"/>
      <c r="Y6839" s="5"/>
      <c r="AJ6839"/>
      <c r="AV6839"/>
      <c r="BB6839" s="5"/>
    </row>
    <row r="6840" spans="1:54" x14ac:dyDescent="0.2">
      <c r="A6840" s="5"/>
      <c r="Y6840" s="5"/>
      <c r="AJ6840"/>
      <c r="AV6840"/>
      <c r="BB6840" s="5"/>
    </row>
    <row r="6841" spans="1:54" x14ac:dyDescent="0.2">
      <c r="A6841" s="5"/>
      <c r="Y6841" s="5"/>
      <c r="AJ6841"/>
      <c r="AV6841"/>
      <c r="BB6841" s="5"/>
    </row>
    <row r="6842" spans="1:54" x14ac:dyDescent="0.2">
      <c r="A6842" s="5"/>
      <c r="Y6842" s="5"/>
      <c r="AJ6842"/>
      <c r="AV6842"/>
      <c r="BB6842" s="5"/>
    </row>
    <row r="6843" spans="1:54" x14ac:dyDescent="0.2">
      <c r="A6843" s="5"/>
      <c r="Y6843" s="5"/>
      <c r="AJ6843"/>
      <c r="AV6843"/>
      <c r="BB6843" s="5"/>
    </row>
    <row r="6844" spans="1:54" x14ac:dyDescent="0.2">
      <c r="A6844" s="5"/>
      <c r="Y6844" s="5"/>
      <c r="AJ6844"/>
      <c r="AV6844"/>
      <c r="BB6844" s="5"/>
    </row>
    <row r="6845" spans="1:54" x14ac:dyDescent="0.2">
      <c r="A6845" s="5"/>
      <c r="Y6845" s="5"/>
      <c r="AJ6845"/>
      <c r="AV6845"/>
      <c r="BB6845" s="5"/>
    </row>
    <row r="6846" spans="1:54" x14ac:dyDescent="0.2">
      <c r="A6846" s="5"/>
      <c r="Y6846" s="5"/>
      <c r="AJ6846"/>
      <c r="AV6846"/>
      <c r="BB6846" s="5"/>
    </row>
    <row r="6847" spans="1:54" x14ac:dyDescent="0.2">
      <c r="A6847" s="5"/>
      <c r="Y6847" s="5"/>
      <c r="AJ6847"/>
      <c r="AV6847"/>
      <c r="BB6847" s="5"/>
    </row>
    <row r="6848" spans="1:54" x14ac:dyDescent="0.2">
      <c r="A6848" s="5"/>
      <c r="Y6848" s="5"/>
      <c r="AJ6848"/>
      <c r="AV6848"/>
      <c r="BB6848" s="5"/>
    </row>
    <row r="6849" spans="1:54" x14ac:dyDescent="0.2">
      <c r="A6849" s="5"/>
      <c r="Y6849" s="5"/>
      <c r="AJ6849"/>
      <c r="AV6849"/>
      <c r="BB6849" s="5"/>
    </row>
    <row r="6850" spans="1:54" x14ac:dyDescent="0.2">
      <c r="A6850" s="5"/>
      <c r="Y6850" s="5"/>
      <c r="AJ6850"/>
      <c r="AV6850"/>
      <c r="BB6850" s="5"/>
    </row>
    <row r="6851" spans="1:54" x14ac:dyDescent="0.2">
      <c r="A6851" s="5"/>
      <c r="Y6851" s="5"/>
      <c r="AJ6851"/>
      <c r="AV6851"/>
      <c r="BB6851" s="5"/>
    </row>
    <row r="6852" spans="1:54" x14ac:dyDescent="0.2">
      <c r="A6852" s="5"/>
      <c r="Y6852" s="5"/>
      <c r="AJ6852"/>
      <c r="AV6852"/>
      <c r="BB6852" s="5"/>
    </row>
    <row r="6853" spans="1:54" x14ac:dyDescent="0.2">
      <c r="A6853" s="5"/>
      <c r="Y6853" s="5"/>
      <c r="AJ6853"/>
      <c r="AV6853"/>
      <c r="BB6853" s="5"/>
    </row>
    <row r="6854" spans="1:54" x14ac:dyDescent="0.2">
      <c r="A6854" s="5"/>
      <c r="Y6854" s="5"/>
      <c r="AJ6854"/>
      <c r="AV6854"/>
      <c r="BB6854" s="5"/>
    </row>
    <row r="6855" spans="1:54" x14ac:dyDescent="0.2">
      <c r="A6855" s="5"/>
      <c r="Y6855" s="5"/>
      <c r="AJ6855"/>
      <c r="AV6855"/>
      <c r="BB6855" s="5"/>
    </row>
    <row r="6856" spans="1:54" x14ac:dyDescent="0.2">
      <c r="A6856" s="5"/>
      <c r="Y6856" s="5"/>
      <c r="AJ6856"/>
      <c r="AV6856"/>
      <c r="BB6856" s="5"/>
    </row>
    <row r="6857" spans="1:54" x14ac:dyDescent="0.2">
      <c r="A6857" s="5"/>
      <c r="Y6857" s="5"/>
      <c r="AJ6857"/>
      <c r="AV6857"/>
      <c r="BB6857" s="5"/>
    </row>
    <row r="6858" spans="1:54" x14ac:dyDescent="0.2">
      <c r="A6858" s="5"/>
      <c r="Y6858" s="5"/>
      <c r="AJ6858"/>
      <c r="AV6858"/>
      <c r="BB6858" s="5"/>
    </row>
    <row r="6859" spans="1:54" x14ac:dyDescent="0.2">
      <c r="A6859" s="5"/>
      <c r="Y6859" s="5"/>
      <c r="AJ6859"/>
      <c r="AV6859"/>
      <c r="BB6859" s="5"/>
    </row>
    <row r="6860" spans="1:54" x14ac:dyDescent="0.2">
      <c r="A6860" s="5"/>
      <c r="Y6860" s="5"/>
      <c r="AJ6860"/>
      <c r="AV6860"/>
      <c r="BB6860" s="5"/>
    </row>
    <row r="6861" spans="1:54" x14ac:dyDescent="0.2">
      <c r="A6861" s="5"/>
      <c r="Y6861" s="5"/>
      <c r="AJ6861"/>
      <c r="AV6861"/>
      <c r="BB6861" s="5"/>
    </row>
    <row r="6862" spans="1:54" x14ac:dyDescent="0.2">
      <c r="A6862" s="5"/>
      <c r="Y6862" s="5"/>
      <c r="AJ6862"/>
      <c r="AV6862"/>
      <c r="BB6862" s="5"/>
    </row>
    <row r="6863" spans="1:54" x14ac:dyDescent="0.2">
      <c r="A6863" s="5"/>
      <c r="Y6863" s="5"/>
      <c r="AJ6863"/>
      <c r="AV6863"/>
      <c r="BB6863" s="5"/>
    </row>
    <row r="6864" spans="1:54" x14ac:dyDescent="0.2">
      <c r="A6864" s="5"/>
      <c r="Y6864" s="5"/>
      <c r="AJ6864"/>
      <c r="AV6864"/>
      <c r="BB6864" s="5"/>
    </row>
    <row r="6865" spans="1:54" x14ac:dyDescent="0.2">
      <c r="A6865" s="5"/>
      <c r="Y6865" s="5"/>
      <c r="AJ6865"/>
      <c r="AV6865"/>
      <c r="BB6865" s="5"/>
    </row>
    <row r="6866" spans="1:54" x14ac:dyDescent="0.2">
      <c r="A6866" s="5"/>
      <c r="Y6866" s="5"/>
      <c r="AJ6866"/>
      <c r="AV6866"/>
      <c r="BB6866" s="5"/>
    </row>
    <row r="6867" spans="1:54" x14ac:dyDescent="0.2">
      <c r="A6867" s="5"/>
      <c r="Y6867" s="5"/>
      <c r="AJ6867"/>
      <c r="AV6867"/>
      <c r="BB6867" s="5"/>
    </row>
    <row r="6868" spans="1:54" x14ac:dyDescent="0.2">
      <c r="A6868" s="5"/>
      <c r="Y6868" s="5"/>
      <c r="AJ6868"/>
      <c r="AV6868"/>
      <c r="BB6868" s="5"/>
    </row>
    <row r="6869" spans="1:54" x14ac:dyDescent="0.2">
      <c r="A6869" s="5"/>
      <c r="Y6869" s="5"/>
      <c r="AJ6869"/>
      <c r="AV6869"/>
      <c r="BB6869" s="5"/>
    </row>
    <row r="6870" spans="1:54" x14ac:dyDescent="0.2">
      <c r="A6870" s="5"/>
      <c r="Y6870" s="5"/>
      <c r="AJ6870"/>
      <c r="AV6870"/>
      <c r="BB6870" s="5"/>
    </row>
    <row r="6871" spans="1:54" x14ac:dyDescent="0.2">
      <c r="A6871" s="5"/>
      <c r="Y6871" s="5"/>
      <c r="AJ6871"/>
      <c r="AV6871"/>
      <c r="BB6871" s="5"/>
    </row>
    <row r="6872" spans="1:54" x14ac:dyDescent="0.2">
      <c r="A6872" s="5"/>
      <c r="Y6872" s="5"/>
      <c r="AJ6872"/>
      <c r="AV6872"/>
      <c r="BB6872" s="5"/>
    </row>
    <row r="6873" spans="1:54" x14ac:dyDescent="0.2">
      <c r="A6873" s="5"/>
      <c r="Y6873" s="5"/>
      <c r="AJ6873"/>
      <c r="AV6873"/>
      <c r="BB6873" s="5"/>
    </row>
    <row r="6874" spans="1:54" x14ac:dyDescent="0.2">
      <c r="A6874" s="5"/>
      <c r="Y6874" s="5"/>
      <c r="AJ6874"/>
      <c r="AV6874"/>
      <c r="BB6874" s="5"/>
    </row>
    <row r="6875" spans="1:54" x14ac:dyDescent="0.2">
      <c r="A6875" s="5"/>
      <c r="Y6875" s="5"/>
      <c r="AJ6875"/>
      <c r="AV6875"/>
      <c r="BB6875" s="5"/>
    </row>
    <row r="6876" spans="1:54" x14ac:dyDescent="0.2">
      <c r="A6876" s="5"/>
      <c r="Y6876" s="5"/>
      <c r="AJ6876"/>
      <c r="AV6876"/>
      <c r="BB6876" s="5"/>
    </row>
    <row r="6877" spans="1:54" x14ac:dyDescent="0.2">
      <c r="A6877" s="5"/>
      <c r="Y6877" s="5"/>
      <c r="AJ6877"/>
      <c r="AV6877"/>
      <c r="BB6877" s="5"/>
    </row>
    <row r="6878" spans="1:54" x14ac:dyDescent="0.2">
      <c r="A6878" s="5"/>
      <c r="Y6878" s="5"/>
      <c r="AJ6878"/>
      <c r="AV6878"/>
      <c r="BB6878" s="5"/>
    </row>
    <row r="6879" spans="1:54" x14ac:dyDescent="0.2">
      <c r="A6879" s="5"/>
      <c r="Y6879" s="5"/>
      <c r="AJ6879"/>
      <c r="AV6879"/>
      <c r="BB6879" s="5"/>
    </row>
    <row r="6880" spans="1:54" x14ac:dyDescent="0.2">
      <c r="A6880" s="5"/>
      <c r="Y6880" s="5"/>
      <c r="AJ6880"/>
      <c r="AV6880"/>
      <c r="BB6880" s="5"/>
    </row>
    <row r="6881" spans="1:54" x14ac:dyDescent="0.2">
      <c r="A6881" s="5"/>
      <c r="Y6881" s="5"/>
      <c r="AJ6881"/>
      <c r="AV6881"/>
      <c r="BB6881" s="5"/>
    </row>
    <row r="6882" spans="1:54" x14ac:dyDescent="0.2">
      <c r="A6882" s="5"/>
      <c r="Y6882" s="5"/>
      <c r="AJ6882"/>
      <c r="AV6882"/>
      <c r="BB6882" s="5"/>
    </row>
    <row r="6883" spans="1:54" x14ac:dyDescent="0.2">
      <c r="A6883" s="5"/>
      <c r="Y6883" s="5"/>
      <c r="AJ6883"/>
      <c r="AV6883"/>
      <c r="BB6883" s="5"/>
    </row>
    <row r="6884" spans="1:54" x14ac:dyDescent="0.2">
      <c r="A6884" s="5"/>
      <c r="Y6884" s="5"/>
      <c r="AJ6884"/>
      <c r="AV6884"/>
      <c r="BB6884" s="5"/>
    </row>
    <row r="6885" spans="1:54" x14ac:dyDescent="0.2">
      <c r="A6885" s="5"/>
      <c r="Y6885" s="5"/>
      <c r="AJ6885"/>
      <c r="AV6885"/>
      <c r="BB6885" s="5"/>
    </row>
    <row r="6886" spans="1:54" x14ac:dyDescent="0.2">
      <c r="A6886" s="5"/>
      <c r="Y6886" s="5"/>
      <c r="AJ6886"/>
      <c r="AV6886"/>
      <c r="BB6886" s="5"/>
    </row>
    <row r="6887" spans="1:54" x14ac:dyDescent="0.2">
      <c r="A6887" s="5"/>
      <c r="Y6887" s="5"/>
      <c r="AJ6887"/>
      <c r="AV6887"/>
      <c r="BB6887" s="5"/>
    </row>
    <row r="6888" spans="1:54" x14ac:dyDescent="0.2">
      <c r="A6888" s="5"/>
      <c r="Y6888" s="5"/>
      <c r="AJ6888"/>
      <c r="AV6888"/>
      <c r="BB6888" s="5"/>
    </row>
    <row r="6889" spans="1:54" x14ac:dyDescent="0.2">
      <c r="A6889" s="5"/>
      <c r="Y6889" s="5"/>
      <c r="AJ6889"/>
      <c r="AV6889"/>
      <c r="BB6889" s="5"/>
    </row>
    <row r="6890" spans="1:54" x14ac:dyDescent="0.2">
      <c r="A6890" s="5"/>
      <c r="Y6890" s="5"/>
      <c r="AJ6890"/>
      <c r="AV6890"/>
      <c r="BB6890" s="5"/>
    </row>
    <row r="6891" spans="1:54" x14ac:dyDescent="0.2">
      <c r="A6891" s="5"/>
      <c r="Y6891" s="5"/>
      <c r="AJ6891"/>
      <c r="AV6891"/>
      <c r="BB6891" s="5"/>
    </row>
    <row r="6892" spans="1:54" x14ac:dyDescent="0.2">
      <c r="A6892" s="5"/>
      <c r="Y6892" s="5"/>
      <c r="AJ6892"/>
      <c r="AV6892"/>
      <c r="BB6892" s="5"/>
    </row>
    <row r="6893" spans="1:54" x14ac:dyDescent="0.2">
      <c r="A6893" s="5"/>
      <c r="Y6893" s="5"/>
      <c r="AJ6893"/>
      <c r="AV6893"/>
      <c r="BB6893" s="5"/>
    </row>
    <row r="6894" spans="1:54" x14ac:dyDescent="0.2">
      <c r="A6894" s="5"/>
      <c r="Y6894" s="5"/>
      <c r="AJ6894"/>
      <c r="AV6894"/>
      <c r="BB6894" s="5"/>
    </row>
    <row r="6895" spans="1:54" x14ac:dyDescent="0.2">
      <c r="A6895" s="5"/>
      <c r="Y6895" s="5"/>
      <c r="AJ6895"/>
      <c r="AV6895"/>
      <c r="BB6895" s="5"/>
    </row>
    <row r="6896" spans="1:54" x14ac:dyDescent="0.2">
      <c r="A6896" s="5"/>
      <c r="Y6896" s="5"/>
      <c r="AJ6896"/>
      <c r="AV6896"/>
      <c r="BB6896" s="5"/>
    </row>
    <row r="6897" spans="1:54" x14ac:dyDescent="0.2">
      <c r="A6897" s="5"/>
      <c r="Y6897" s="5"/>
      <c r="AJ6897"/>
      <c r="AV6897"/>
      <c r="BB6897" s="5"/>
    </row>
    <row r="6898" spans="1:54" x14ac:dyDescent="0.2">
      <c r="A6898" s="5"/>
      <c r="Y6898" s="5"/>
      <c r="AJ6898"/>
      <c r="AV6898"/>
      <c r="BB6898" s="5"/>
    </row>
    <row r="6899" spans="1:54" x14ac:dyDescent="0.2">
      <c r="A6899" s="5"/>
      <c r="Y6899" s="5"/>
      <c r="AJ6899"/>
      <c r="AV6899"/>
      <c r="BB6899" s="5"/>
    </row>
    <row r="6900" spans="1:54" x14ac:dyDescent="0.2">
      <c r="A6900" s="5"/>
      <c r="Y6900" s="5"/>
      <c r="AJ6900"/>
      <c r="AV6900"/>
      <c r="BB6900" s="5"/>
    </row>
    <row r="6901" spans="1:54" x14ac:dyDescent="0.2">
      <c r="A6901" s="5"/>
      <c r="Y6901" s="5"/>
      <c r="AJ6901"/>
      <c r="AV6901"/>
      <c r="BB6901" s="5"/>
    </row>
    <row r="6902" spans="1:54" x14ac:dyDescent="0.2">
      <c r="A6902" s="5"/>
      <c r="Y6902" s="5"/>
      <c r="AJ6902"/>
      <c r="AV6902"/>
      <c r="BB6902" s="5"/>
    </row>
    <row r="6903" spans="1:54" x14ac:dyDescent="0.2">
      <c r="A6903" s="5"/>
      <c r="Y6903" s="5"/>
      <c r="AJ6903"/>
      <c r="AV6903"/>
      <c r="BB6903" s="5"/>
    </row>
    <row r="6904" spans="1:54" x14ac:dyDescent="0.2">
      <c r="A6904" s="5"/>
      <c r="Y6904" s="5"/>
      <c r="AJ6904"/>
      <c r="AV6904"/>
      <c r="BB6904" s="5"/>
    </row>
    <row r="6905" spans="1:54" x14ac:dyDescent="0.2">
      <c r="A6905" s="5"/>
      <c r="Y6905" s="5"/>
      <c r="AJ6905"/>
      <c r="AV6905"/>
      <c r="BB6905" s="5"/>
    </row>
    <row r="6906" spans="1:54" x14ac:dyDescent="0.2">
      <c r="A6906" s="5"/>
      <c r="Y6906" s="5"/>
      <c r="AJ6906"/>
      <c r="AV6906"/>
      <c r="BB6906" s="5"/>
    </row>
    <row r="6907" spans="1:54" x14ac:dyDescent="0.2">
      <c r="A6907" s="5"/>
      <c r="Y6907" s="5"/>
      <c r="AJ6907"/>
      <c r="AV6907"/>
      <c r="BB6907" s="5"/>
    </row>
    <row r="6908" spans="1:54" x14ac:dyDescent="0.2">
      <c r="A6908" s="5"/>
      <c r="Y6908" s="5"/>
      <c r="AJ6908"/>
      <c r="AV6908"/>
      <c r="BB6908" s="5"/>
    </row>
    <row r="6909" spans="1:54" x14ac:dyDescent="0.2">
      <c r="A6909" s="5"/>
      <c r="Y6909" s="5"/>
      <c r="AJ6909"/>
      <c r="AV6909"/>
      <c r="BB6909" s="5"/>
    </row>
    <row r="6910" spans="1:54" x14ac:dyDescent="0.2">
      <c r="A6910" s="5"/>
      <c r="Y6910" s="5"/>
      <c r="AJ6910"/>
      <c r="AV6910"/>
      <c r="BB6910" s="5"/>
    </row>
    <row r="6911" spans="1:54" x14ac:dyDescent="0.2">
      <c r="A6911" s="5"/>
      <c r="Y6911" s="5"/>
      <c r="AJ6911"/>
      <c r="AV6911"/>
      <c r="BB6911" s="5"/>
    </row>
    <row r="6912" spans="1:54" x14ac:dyDescent="0.2">
      <c r="A6912" s="5"/>
      <c r="Y6912" s="5"/>
      <c r="AJ6912"/>
      <c r="AV6912"/>
      <c r="BB6912" s="5"/>
    </row>
    <row r="6913" spans="1:54" x14ac:dyDescent="0.2">
      <c r="A6913" s="5"/>
      <c r="Y6913" s="5"/>
      <c r="AJ6913"/>
      <c r="AV6913"/>
      <c r="BB6913" s="5"/>
    </row>
    <row r="6914" spans="1:54" x14ac:dyDescent="0.2">
      <c r="A6914" s="5"/>
      <c r="Y6914" s="5"/>
      <c r="AJ6914"/>
      <c r="AV6914"/>
      <c r="BB6914" s="5"/>
    </row>
    <row r="6915" spans="1:54" x14ac:dyDescent="0.2">
      <c r="A6915" s="5"/>
      <c r="Y6915" s="5"/>
      <c r="AJ6915"/>
      <c r="AV6915"/>
      <c r="BB6915" s="5"/>
    </row>
    <row r="6916" spans="1:54" x14ac:dyDescent="0.2">
      <c r="A6916" s="5"/>
      <c r="Y6916" s="5"/>
      <c r="AJ6916"/>
      <c r="AV6916"/>
      <c r="BB6916" s="5"/>
    </row>
    <row r="6917" spans="1:54" x14ac:dyDescent="0.2">
      <c r="A6917" s="5"/>
      <c r="Y6917" s="5"/>
      <c r="AJ6917"/>
      <c r="AV6917"/>
      <c r="BB6917" s="5"/>
    </row>
    <row r="6918" spans="1:54" x14ac:dyDescent="0.2">
      <c r="A6918" s="5"/>
      <c r="Y6918" s="5"/>
      <c r="AJ6918"/>
      <c r="AV6918"/>
      <c r="BB6918" s="5"/>
    </row>
    <row r="6919" spans="1:54" x14ac:dyDescent="0.2">
      <c r="A6919" s="5"/>
      <c r="Y6919" s="5"/>
      <c r="AJ6919"/>
      <c r="AV6919"/>
      <c r="BB6919" s="5"/>
    </row>
    <row r="6920" spans="1:54" x14ac:dyDescent="0.2">
      <c r="A6920" s="5"/>
      <c r="Y6920" s="5"/>
      <c r="AJ6920"/>
      <c r="AV6920"/>
      <c r="BB6920" s="5"/>
    </row>
    <row r="6921" spans="1:54" x14ac:dyDescent="0.2">
      <c r="A6921" s="5"/>
      <c r="Y6921" s="5"/>
      <c r="AJ6921"/>
      <c r="AV6921"/>
      <c r="BB6921" s="5"/>
    </row>
    <row r="6922" spans="1:54" x14ac:dyDescent="0.2">
      <c r="A6922" s="5"/>
      <c r="Y6922" s="5"/>
      <c r="AJ6922"/>
      <c r="AV6922"/>
      <c r="BB6922" s="5"/>
    </row>
    <row r="6923" spans="1:54" x14ac:dyDescent="0.2">
      <c r="A6923" s="5"/>
      <c r="Y6923" s="5"/>
      <c r="AJ6923"/>
      <c r="AV6923"/>
      <c r="BB6923" s="5"/>
    </row>
    <row r="6924" spans="1:54" x14ac:dyDescent="0.2">
      <c r="A6924" s="5"/>
      <c r="Y6924" s="5"/>
      <c r="AJ6924"/>
      <c r="AV6924"/>
      <c r="BB6924" s="5"/>
    </row>
    <row r="6925" spans="1:54" x14ac:dyDescent="0.2">
      <c r="A6925" s="5"/>
      <c r="Y6925" s="5"/>
      <c r="AJ6925"/>
      <c r="AV6925"/>
      <c r="BB6925" s="5"/>
    </row>
    <row r="6926" spans="1:54" x14ac:dyDescent="0.2">
      <c r="A6926" s="5"/>
      <c r="Y6926" s="5"/>
      <c r="AJ6926"/>
      <c r="AV6926"/>
      <c r="BB6926" s="5"/>
    </row>
    <row r="6927" spans="1:54" x14ac:dyDescent="0.2">
      <c r="A6927" s="5"/>
      <c r="Y6927" s="5"/>
      <c r="AJ6927"/>
      <c r="AV6927"/>
      <c r="BB6927" s="5"/>
    </row>
    <row r="6928" spans="1:54" x14ac:dyDescent="0.2">
      <c r="A6928" s="5"/>
      <c r="Y6928" s="5"/>
      <c r="AJ6928"/>
      <c r="AV6928"/>
      <c r="BB6928" s="5"/>
    </row>
    <row r="6929" spans="1:54" x14ac:dyDescent="0.2">
      <c r="A6929" s="5"/>
      <c r="Y6929" s="5"/>
      <c r="AJ6929"/>
      <c r="AV6929"/>
      <c r="BB6929" s="5"/>
    </row>
    <row r="6930" spans="1:54" x14ac:dyDescent="0.2">
      <c r="A6930" s="5"/>
      <c r="Y6930" s="5"/>
      <c r="AJ6930"/>
      <c r="AV6930"/>
      <c r="BB6930" s="5"/>
    </row>
    <row r="6931" spans="1:54" x14ac:dyDescent="0.2">
      <c r="A6931" s="5"/>
      <c r="Y6931" s="5"/>
      <c r="AJ6931"/>
      <c r="AV6931"/>
      <c r="BB6931" s="5"/>
    </row>
    <row r="6932" spans="1:54" x14ac:dyDescent="0.2">
      <c r="A6932" s="5"/>
      <c r="Y6932" s="5"/>
      <c r="AJ6932"/>
      <c r="AV6932"/>
      <c r="BB6932" s="5"/>
    </row>
    <row r="6933" spans="1:54" x14ac:dyDescent="0.2">
      <c r="A6933" s="5"/>
      <c r="Y6933" s="5"/>
      <c r="AJ6933"/>
      <c r="AV6933"/>
      <c r="BB6933" s="5"/>
    </row>
    <row r="6934" spans="1:54" x14ac:dyDescent="0.2">
      <c r="A6934" s="5"/>
      <c r="Y6934" s="5"/>
      <c r="AJ6934"/>
      <c r="AV6934"/>
      <c r="BB6934" s="5"/>
    </row>
    <row r="6935" spans="1:54" x14ac:dyDescent="0.2">
      <c r="A6935" s="5"/>
      <c r="Y6935" s="5"/>
      <c r="AJ6935"/>
      <c r="AV6935"/>
      <c r="BB6935" s="5"/>
    </row>
    <row r="6936" spans="1:54" x14ac:dyDescent="0.2">
      <c r="A6936" s="5"/>
      <c r="Y6936" s="5"/>
      <c r="AJ6936"/>
      <c r="AV6936"/>
      <c r="BB6936" s="5"/>
    </row>
    <row r="6937" spans="1:54" x14ac:dyDescent="0.2">
      <c r="A6937" s="5"/>
      <c r="Y6937" s="5"/>
      <c r="AJ6937"/>
      <c r="AV6937"/>
      <c r="BB6937" s="5"/>
    </row>
    <row r="6938" spans="1:54" x14ac:dyDescent="0.2">
      <c r="A6938" s="5"/>
      <c r="Y6938" s="5"/>
      <c r="AJ6938"/>
      <c r="AV6938"/>
      <c r="BB6938" s="5"/>
    </row>
    <row r="6939" spans="1:54" x14ac:dyDescent="0.2">
      <c r="A6939" s="5"/>
      <c r="Y6939" s="5"/>
      <c r="AJ6939"/>
      <c r="AV6939"/>
      <c r="BB6939" s="5"/>
    </row>
    <row r="6940" spans="1:54" x14ac:dyDescent="0.2">
      <c r="A6940" s="5"/>
      <c r="Y6940" s="5"/>
      <c r="AJ6940"/>
      <c r="AV6940"/>
      <c r="BB6940" s="5"/>
    </row>
    <row r="6941" spans="1:54" x14ac:dyDescent="0.2">
      <c r="A6941" s="5"/>
      <c r="Y6941" s="5"/>
      <c r="AJ6941"/>
      <c r="AV6941"/>
      <c r="BB6941" s="5"/>
    </row>
    <row r="6942" spans="1:54" x14ac:dyDescent="0.2">
      <c r="A6942" s="5"/>
      <c r="Y6942" s="5"/>
      <c r="AJ6942"/>
      <c r="AV6942"/>
      <c r="BB6942" s="5"/>
    </row>
    <row r="6943" spans="1:54" x14ac:dyDescent="0.2">
      <c r="A6943" s="5"/>
      <c r="Y6943" s="5"/>
      <c r="AJ6943"/>
      <c r="AV6943"/>
      <c r="BB6943" s="5"/>
    </row>
    <row r="6944" spans="1:54" x14ac:dyDescent="0.2">
      <c r="A6944" s="5"/>
      <c r="Y6944" s="5"/>
      <c r="AJ6944"/>
      <c r="AV6944"/>
      <c r="BB6944" s="5"/>
    </row>
    <row r="6945" spans="1:54" x14ac:dyDescent="0.2">
      <c r="A6945" s="5"/>
      <c r="Y6945" s="5"/>
      <c r="AJ6945"/>
      <c r="AV6945"/>
      <c r="BB6945" s="5"/>
    </row>
    <row r="6946" spans="1:54" x14ac:dyDescent="0.2">
      <c r="A6946" s="5"/>
      <c r="Y6946" s="5"/>
      <c r="AJ6946"/>
      <c r="AV6946"/>
      <c r="BB6946" s="5"/>
    </row>
    <row r="6947" spans="1:54" x14ac:dyDescent="0.2">
      <c r="A6947" s="5"/>
      <c r="Y6947" s="5"/>
      <c r="AJ6947"/>
      <c r="AV6947"/>
      <c r="BB6947" s="5"/>
    </row>
    <row r="6948" spans="1:54" x14ac:dyDescent="0.2">
      <c r="A6948" s="5"/>
      <c r="Y6948" s="5"/>
      <c r="AJ6948"/>
      <c r="AV6948"/>
      <c r="BB6948" s="5"/>
    </row>
    <row r="6949" spans="1:54" x14ac:dyDescent="0.2">
      <c r="A6949" s="5"/>
      <c r="Y6949" s="5"/>
      <c r="AJ6949"/>
      <c r="AV6949"/>
      <c r="BB6949" s="5"/>
    </row>
    <row r="6950" spans="1:54" x14ac:dyDescent="0.2">
      <c r="A6950" s="5"/>
      <c r="Y6950" s="5"/>
      <c r="AJ6950"/>
      <c r="AV6950"/>
      <c r="BB6950" s="5"/>
    </row>
    <row r="6951" spans="1:54" x14ac:dyDescent="0.2">
      <c r="A6951" s="5"/>
      <c r="Y6951" s="5"/>
      <c r="AJ6951"/>
      <c r="AV6951"/>
      <c r="BB6951" s="5"/>
    </row>
    <row r="6952" spans="1:54" x14ac:dyDescent="0.2">
      <c r="A6952" s="5"/>
      <c r="Y6952" s="5"/>
      <c r="AJ6952"/>
      <c r="AV6952"/>
      <c r="BB6952" s="5"/>
    </row>
    <row r="6953" spans="1:54" x14ac:dyDescent="0.2">
      <c r="A6953" s="5"/>
      <c r="Y6953" s="5"/>
      <c r="AJ6953"/>
      <c r="AV6953"/>
      <c r="BB6953" s="5"/>
    </row>
    <row r="6954" spans="1:54" x14ac:dyDescent="0.2">
      <c r="A6954" s="5"/>
      <c r="Y6954" s="5"/>
      <c r="AJ6954"/>
      <c r="AV6954"/>
      <c r="BB6954" s="5"/>
    </row>
    <row r="6955" spans="1:54" x14ac:dyDescent="0.2">
      <c r="A6955" s="5"/>
      <c r="Y6955" s="5"/>
      <c r="AJ6955"/>
      <c r="AV6955"/>
      <c r="BB6955" s="5"/>
    </row>
    <row r="6956" spans="1:54" x14ac:dyDescent="0.2">
      <c r="A6956" s="5"/>
      <c r="Y6956" s="5"/>
      <c r="AJ6956"/>
      <c r="AV6956"/>
      <c r="BB6956" s="5"/>
    </row>
    <row r="6957" spans="1:54" x14ac:dyDescent="0.2">
      <c r="A6957" s="5"/>
      <c r="Y6957" s="5"/>
      <c r="AJ6957"/>
      <c r="AV6957"/>
      <c r="BB6957" s="5"/>
    </row>
    <row r="6958" spans="1:54" x14ac:dyDescent="0.2">
      <c r="A6958" s="5"/>
      <c r="Y6958" s="5"/>
      <c r="AJ6958"/>
      <c r="AV6958"/>
      <c r="BB6958" s="5"/>
    </row>
    <row r="6959" spans="1:54" x14ac:dyDescent="0.2">
      <c r="A6959" s="5"/>
      <c r="Y6959" s="5"/>
      <c r="AJ6959"/>
      <c r="AV6959"/>
      <c r="BB6959" s="5"/>
    </row>
    <row r="6960" spans="1:54" x14ac:dyDescent="0.2">
      <c r="A6960" s="5"/>
      <c r="Y6960" s="5"/>
      <c r="AJ6960"/>
      <c r="AV6960"/>
      <c r="BB6960" s="5"/>
    </row>
    <row r="6961" spans="1:54" x14ac:dyDescent="0.2">
      <c r="A6961" s="5"/>
      <c r="Y6961" s="5"/>
      <c r="AJ6961"/>
      <c r="AV6961"/>
      <c r="BB6961" s="5"/>
    </row>
    <row r="6962" spans="1:54" x14ac:dyDescent="0.2">
      <c r="A6962" s="5"/>
      <c r="Y6962" s="5"/>
      <c r="AJ6962"/>
      <c r="AV6962"/>
      <c r="BB6962" s="5"/>
    </row>
    <row r="6963" spans="1:54" x14ac:dyDescent="0.2">
      <c r="A6963" s="5"/>
      <c r="Y6963" s="5"/>
      <c r="AJ6963"/>
      <c r="AV6963"/>
      <c r="BB6963" s="5"/>
    </row>
    <row r="6964" spans="1:54" x14ac:dyDescent="0.2">
      <c r="A6964" s="5"/>
      <c r="Y6964" s="5"/>
      <c r="AJ6964"/>
      <c r="AV6964"/>
      <c r="BB6964" s="5"/>
    </row>
    <row r="6965" spans="1:54" x14ac:dyDescent="0.2">
      <c r="A6965" s="5"/>
      <c r="Y6965" s="5"/>
      <c r="AJ6965"/>
      <c r="AV6965"/>
      <c r="BB6965" s="5"/>
    </row>
    <row r="6966" spans="1:54" x14ac:dyDescent="0.2">
      <c r="A6966" s="5"/>
      <c r="Y6966" s="5"/>
      <c r="AJ6966"/>
      <c r="AV6966"/>
      <c r="BB6966" s="5"/>
    </row>
    <row r="6967" spans="1:54" x14ac:dyDescent="0.2">
      <c r="A6967" s="5"/>
      <c r="Y6967" s="5"/>
      <c r="AJ6967"/>
      <c r="AV6967"/>
      <c r="BB6967" s="5"/>
    </row>
    <row r="6968" spans="1:54" x14ac:dyDescent="0.2">
      <c r="A6968" s="5"/>
      <c r="Y6968" s="5"/>
      <c r="AJ6968"/>
      <c r="AV6968"/>
      <c r="BB6968" s="5"/>
    </row>
    <row r="6969" spans="1:54" x14ac:dyDescent="0.2">
      <c r="A6969" s="5"/>
      <c r="Y6969" s="5"/>
      <c r="AJ6969"/>
      <c r="AV6969"/>
      <c r="BB6969" s="5"/>
    </row>
    <row r="6970" spans="1:54" x14ac:dyDescent="0.2">
      <c r="A6970" s="5"/>
      <c r="Y6970" s="5"/>
      <c r="AJ6970"/>
      <c r="AV6970"/>
      <c r="BB6970" s="5"/>
    </row>
    <row r="6971" spans="1:54" x14ac:dyDescent="0.2">
      <c r="A6971" s="5"/>
      <c r="Y6971" s="5"/>
      <c r="AJ6971"/>
      <c r="AV6971"/>
      <c r="BB6971" s="5"/>
    </row>
    <row r="6972" spans="1:54" x14ac:dyDescent="0.2">
      <c r="A6972" s="5"/>
      <c r="Y6972" s="5"/>
      <c r="AJ6972"/>
      <c r="AV6972"/>
      <c r="BB6972" s="5"/>
    </row>
    <row r="6973" spans="1:54" x14ac:dyDescent="0.2">
      <c r="A6973" s="5"/>
      <c r="Y6973" s="5"/>
      <c r="AJ6973"/>
      <c r="AV6973"/>
      <c r="BB6973" s="5"/>
    </row>
    <row r="6974" spans="1:54" x14ac:dyDescent="0.2">
      <c r="A6974" s="5"/>
      <c r="Y6974" s="5"/>
      <c r="AJ6974"/>
      <c r="AV6974"/>
      <c r="BB6974" s="5"/>
    </row>
    <row r="6975" spans="1:54" x14ac:dyDescent="0.2">
      <c r="A6975" s="5"/>
      <c r="Y6975" s="5"/>
      <c r="AJ6975"/>
      <c r="AV6975"/>
      <c r="BB6975" s="5"/>
    </row>
    <row r="6976" spans="1:54" x14ac:dyDescent="0.2">
      <c r="A6976" s="5"/>
      <c r="Y6976" s="5"/>
      <c r="AJ6976"/>
      <c r="AV6976"/>
      <c r="BB6976" s="5"/>
    </row>
    <row r="6977" spans="1:54" x14ac:dyDescent="0.2">
      <c r="A6977" s="5"/>
      <c r="Y6977" s="5"/>
      <c r="AJ6977"/>
      <c r="AV6977"/>
      <c r="BB6977" s="5"/>
    </row>
    <row r="6978" spans="1:54" x14ac:dyDescent="0.2">
      <c r="A6978" s="5"/>
      <c r="Y6978" s="5"/>
      <c r="AJ6978"/>
      <c r="AV6978"/>
      <c r="BB6978" s="5"/>
    </row>
    <row r="6979" spans="1:54" x14ac:dyDescent="0.2">
      <c r="A6979" s="5"/>
      <c r="Y6979" s="5"/>
      <c r="AJ6979"/>
      <c r="AV6979"/>
      <c r="BB6979" s="5"/>
    </row>
    <row r="6980" spans="1:54" x14ac:dyDescent="0.2">
      <c r="A6980" s="5"/>
      <c r="Y6980" s="5"/>
      <c r="AJ6980"/>
      <c r="AV6980"/>
      <c r="BB6980" s="5"/>
    </row>
    <row r="6981" spans="1:54" x14ac:dyDescent="0.2">
      <c r="A6981" s="5"/>
      <c r="Y6981" s="5"/>
      <c r="AJ6981"/>
      <c r="AV6981"/>
      <c r="BB6981" s="5"/>
    </row>
    <row r="6982" spans="1:54" x14ac:dyDescent="0.2">
      <c r="A6982" s="5"/>
      <c r="Y6982" s="5"/>
      <c r="AJ6982"/>
      <c r="AV6982"/>
      <c r="BB6982" s="5"/>
    </row>
    <row r="6983" spans="1:54" x14ac:dyDescent="0.2">
      <c r="A6983" s="5"/>
      <c r="Y6983" s="5"/>
      <c r="AJ6983"/>
      <c r="AV6983"/>
      <c r="BB6983" s="5"/>
    </row>
    <row r="6984" spans="1:54" x14ac:dyDescent="0.2">
      <c r="A6984" s="5"/>
      <c r="Y6984" s="5"/>
      <c r="AJ6984"/>
      <c r="AV6984"/>
      <c r="BB6984" s="5"/>
    </row>
    <row r="6985" spans="1:54" x14ac:dyDescent="0.2">
      <c r="A6985" s="5"/>
      <c r="Y6985" s="5"/>
      <c r="AJ6985"/>
      <c r="AV6985"/>
      <c r="BB6985" s="5"/>
    </row>
    <row r="6986" spans="1:54" x14ac:dyDescent="0.2">
      <c r="A6986" s="5"/>
      <c r="Y6986" s="5"/>
      <c r="AJ6986"/>
      <c r="AV6986"/>
      <c r="BB6986" s="5"/>
    </row>
    <row r="6987" spans="1:54" x14ac:dyDescent="0.2">
      <c r="A6987" s="5"/>
      <c r="Y6987" s="5"/>
      <c r="AJ6987"/>
      <c r="AV6987"/>
      <c r="BB6987" s="5"/>
    </row>
    <row r="6988" spans="1:54" x14ac:dyDescent="0.2">
      <c r="A6988" s="5"/>
      <c r="Y6988" s="5"/>
      <c r="AJ6988"/>
      <c r="AV6988"/>
      <c r="BB6988" s="5"/>
    </row>
    <row r="6989" spans="1:54" x14ac:dyDescent="0.2">
      <c r="A6989" s="5"/>
      <c r="Y6989" s="5"/>
      <c r="AJ6989"/>
      <c r="AV6989"/>
      <c r="BB6989" s="5"/>
    </row>
    <row r="6990" spans="1:54" x14ac:dyDescent="0.2">
      <c r="A6990" s="5"/>
      <c r="Y6990" s="5"/>
      <c r="AJ6990"/>
      <c r="AV6990"/>
      <c r="BB6990" s="5"/>
    </row>
    <row r="6991" spans="1:54" x14ac:dyDescent="0.2">
      <c r="A6991" s="5"/>
      <c r="Y6991" s="5"/>
      <c r="AJ6991"/>
      <c r="AV6991"/>
      <c r="BB6991" s="5"/>
    </row>
    <row r="6992" spans="1:54" x14ac:dyDescent="0.2">
      <c r="A6992" s="5"/>
      <c r="Y6992" s="5"/>
      <c r="AJ6992"/>
      <c r="AV6992"/>
      <c r="BB6992" s="5"/>
    </row>
    <row r="6993" spans="1:54" x14ac:dyDescent="0.2">
      <c r="A6993" s="5"/>
      <c r="Y6993" s="5"/>
      <c r="AJ6993"/>
      <c r="AV6993"/>
      <c r="BB6993" s="5"/>
    </row>
    <row r="6994" spans="1:54" x14ac:dyDescent="0.2">
      <c r="A6994" s="5"/>
      <c r="Y6994" s="5"/>
      <c r="AJ6994"/>
      <c r="AV6994"/>
      <c r="BB6994" s="5"/>
    </row>
    <row r="6995" spans="1:54" x14ac:dyDescent="0.2">
      <c r="A6995" s="5"/>
      <c r="Y6995" s="5"/>
      <c r="AJ6995"/>
      <c r="AV6995"/>
      <c r="BB6995" s="5"/>
    </row>
    <row r="6996" spans="1:54" x14ac:dyDescent="0.2">
      <c r="A6996" s="5"/>
      <c r="Y6996" s="5"/>
      <c r="AJ6996"/>
      <c r="AV6996"/>
      <c r="BB6996" s="5"/>
    </row>
    <row r="6997" spans="1:54" x14ac:dyDescent="0.2">
      <c r="A6997" s="5"/>
      <c r="Y6997" s="5"/>
      <c r="AJ6997"/>
      <c r="AV6997"/>
      <c r="BB6997" s="5"/>
    </row>
    <row r="6998" spans="1:54" x14ac:dyDescent="0.2">
      <c r="A6998" s="5"/>
      <c r="Y6998" s="5"/>
      <c r="AJ6998"/>
      <c r="AV6998"/>
      <c r="BB6998" s="5"/>
    </row>
    <row r="6999" spans="1:54" x14ac:dyDescent="0.2">
      <c r="A6999" s="5"/>
      <c r="Y6999" s="5"/>
      <c r="AJ6999"/>
      <c r="AV6999"/>
      <c r="BB6999" s="5"/>
    </row>
    <row r="7000" spans="1:54" x14ac:dyDescent="0.2">
      <c r="A7000" s="5"/>
      <c r="Y7000" s="5"/>
      <c r="AJ7000"/>
      <c r="AV7000"/>
      <c r="BB7000" s="5"/>
    </row>
    <row r="7001" spans="1:54" x14ac:dyDescent="0.2">
      <c r="A7001" s="5"/>
      <c r="Y7001" s="5"/>
      <c r="AJ7001"/>
      <c r="AV7001"/>
      <c r="BB7001" s="5"/>
    </row>
    <row r="7002" spans="1:54" x14ac:dyDescent="0.2">
      <c r="A7002" s="5"/>
      <c r="Y7002" s="5"/>
      <c r="AJ7002"/>
      <c r="AV7002"/>
      <c r="BB7002" s="5"/>
    </row>
    <row r="7003" spans="1:54" x14ac:dyDescent="0.2">
      <c r="A7003" s="5"/>
      <c r="Y7003" s="5"/>
      <c r="AJ7003"/>
      <c r="AV7003"/>
      <c r="BB7003" s="5"/>
    </row>
    <row r="7004" spans="1:54" x14ac:dyDescent="0.2">
      <c r="A7004" s="5"/>
      <c r="Y7004" s="5"/>
      <c r="AJ7004"/>
      <c r="AV7004"/>
      <c r="BB7004" s="5"/>
    </row>
    <row r="7005" spans="1:54" x14ac:dyDescent="0.2">
      <c r="A7005" s="5"/>
      <c r="Y7005" s="5"/>
      <c r="AJ7005"/>
      <c r="AV7005"/>
      <c r="BB7005" s="5"/>
    </row>
    <row r="7006" spans="1:54" x14ac:dyDescent="0.2">
      <c r="A7006" s="5"/>
      <c r="Y7006" s="5"/>
      <c r="AJ7006"/>
      <c r="AV7006"/>
      <c r="BB7006" s="5"/>
    </row>
    <row r="7007" spans="1:54" x14ac:dyDescent="0.2">
      <c r="A7007" s="5"/>
      <c r="Y7007" s="5"/>
      <c r="AJ7007"/>
      <c r="AV7007"/>
      <c r="BB7007" s="5"/>
    </row>
    <row r="7008" spans="1:54" x14ac:dyDescent="0.2">
      <c r="A7008" s="5"/>
      <c r="Y7008" s="5"/>
      <c r="AJ7008"/>
      <c r="AV7008"/>
      <c r="BB7008" s="5"/>
    </row>
    <row r="7009" spans="1:54" x14ac:dyDescent="0.2">
      <c r="A7009" s="5"/>
      <c r="Y7009" s="5"/>
      <c r="AJ7009"/>
      <c r="AV7009"/>
      <c r="BB7009" s="5"/>
    </row>
    <row r="7010" spans="1:54" x14ac:dyDescent="0.2">
      <c r="A7010" s="5"/>
      <c r="Y7010" s="5"/>
      <c r="AJ7010"/>
      <c r="AV7010"/>
      <c r="BB7010" s="5"/>
    </row>
    <row r="7011" spans="1:54" x14ac:dyDescent="0.2">
      <c r="A7011" s="5"/>
      <c r="Y7011" s="5"/>
      <c r="AJ7011"/>
      <c r="AV7011"/>
      <c r="BB7011" s="5"/>
    </row>
    <row r="7012" spans="1:54" x14ac:dyDescent="0.2">
      <c r="A7012" s="5"/>
      <c r="Y7012" s="5"/>
      <c r="AJ7012"/>
      <c r="AV7012"/>
      <c r="BB7012" s="5"/>
    </row>
    <row r="7013" spans="1:54" x14ac:dyDescent="0.2">
      <c r="A7013" s="5"/>
      <c r="Y7013" s="5"/>
      <c r="AJ7013"/>
      <c r="AV7013"/>
      <c r="BB7013" s="5"/>
    </row>
    <row r="7014" spans="1:54" x14ac:dyDescent="0.2">
      <c r="A7014" s="5"/>
      <c r="Y7014" s="5"/>
      <c r="AJ7014"/>
      <c r="AV7014"/>
      <c r="BB7014" s="5"/>
    </row>
    <row r="7015" spans="1:54" x14ac:dyDescent="0.2">
      <c r="A7015" s="5"/>
      <c r="Y7015" s="5"/>
      <c r="AJ7015"/>
      <c r="AV7015"/>
      <c r="BB7015" s="5"/>
    </row>
    <row r="7016" spans="1:54" x14ac:dyDescent="0.2">
      <c r="A7016" s="5"/>
      <c r="Y7016" s="5"/>
      <c r="AJ7016"/>
      <c r="AV7016"/>
      <c r="BB7016" s="5"/>
    </row>
    <row r="7017" spans="1:54" x14ac:dyDescent="0.2">
      <c r="A7017" s="5"/>
      <c r="Y7017" s="5"/>
      <c r="AJ7017"/>
      <c r="AV7017"/>
      <c r="BB7017" s="5"/>
    </row>
    <row r="7018" spans="1:54" x14ac:dyDescent="0.2">
      <c r="A7018" s="5"/>
      <c r="Y7018" s="5"/>
      <c r="AJ7018"/>
      <c r="AV7018"/>
      <c r="BB7018" s="5"/>
    </row>
    <row r="7019" spans="1:54" x14ac:dyDescent="0.2">
      <c r="A7019" s="5"/>
      <c r="Y7019" s="5"/>
      <c r="AJ7019"/>
      <c r="AV7019"/>
      <c r="BB7019" s="5"/>
    </row>
    <row r="7020" spans="1:54" x14ac:dyDescent="0.2">
      <c r="A7020" s="5"/>
      <c r="Y7020" s="5"/>
      <c r="AJ7020"/>
      <c r="AV7020"/>
      <c r="BB7020" s="5"/>
    </row>
    <row r="7021" spans="1:54" x14ac:dyDescent="0.2">
      <c r="A7021" s="5"/>
      <c r="Y7021" s="5"/>
      <c r="AJ7021"/>
      <c r="AV7021"/>
      <c r="BB7021" s="5"/>
    </row>
    <row r="7022" spans="1:54" x14ac:dyDescent="0.2">
      <c r="A7022" s="5"/>
      <c r="Y7022" s="5"/>
      <c r="AJ7022"/>
      <c r="AV7022"/>
      <c r="BB7022" s="5"/>
    </row>
    <row r="7023" spans="1:54" x14ac:dyDescent="0.2">
      <c r="A7023" s="5"/>
      <c r="Y7023" s="5"/>
      <c r="AJ7023"/>
      <c r="AV7023"/>
      <c r="BB7023" s="5"/>
    </row>
    <row r="7024" spans="1:54" x14ac:dyDescent="0.2">
      <c r="A7024" s="5"/>
      <c r="Y7024" s="5"/>
      <c r="AJ7024"/>
      <c r="AV7024"/>
      <c r="BB7024" s="5"/>
    </row>
    <row r="7025" spans="1:54" x14ac:dyDescent="0.2">
      <c r="A7025" s="5"/>
      <c r="Y7025" s="5"/>
      <c r="AJ7025"/>
      <c r="AV7025"/>
      <c r="BB7025" s="5"/>
    </row>
    <row r="7026" spans="1:54" x14ac:dyDescent="0.2">
      <c r="A7026" s="5"/>
      <c r="Y7026" s="5"/>
      <c r="AJ7026"/>
      <c r="AV7026"/>
      <c r="BB7026" s="5"/>
    </row>
    <row r="7027" spans="1:54" x14ac:dyDescent="0.2">
      <c r="A7027" s="5"/>
      <c r="Y7027" s="5"/>
      <c r="AJ7027"/>
      <c r="AV7027"/>
      <c r="BB7027" s="5"/>
    </row>
    <row r="7028" spans="1:54" x14ac:dyDescent="0.2">
      <c r="A7028" s="5"/>
      <c r="Y7028" s="5"/>
      <c r="AJ7028"/>
      <c r="AV7028"/>
      <c r="BB7028" s="5"/>
    </row>
    <row r="7029" spans="1:54" x14ac:dyDescent="0.2">
      <c r="A7029" s="5"/>
      <c r="Y7029" s="5"/>
      <c r="AJ7029"/>
      <c r="AV7029"/>
      <c r="BB7029" s="5"/>
    </row>
    <row r="7030" spans="1:54" x14ac:dyDescent="0.2">
      <c r="A7030" s="5"/>
      <c r="Y7030" s="5"/>
      <c r="AJ7030"/>
      <c r="AV7030"/>
      <c r="BB7030" s="5"/>
    </row>
    <row r="7031" spans="1:54" x14ac:dyDescent="0.2">
      <c r="A7031" s="5"/>
      <c r="Y7031" s="5"/>
      <c r="AJ7031"/>
      <c r="AV7031"/>
      <c r="BB7031" s="5"/>
    </row>
    <row r="7032" spans="1:54" x14ac:dyDescent="0.2">
      <c r="A7032" s="5"/>
      <c r="Y7032" s="5"/>
      <c r="AJ7032"/>
      <c r="AV7032"/>
      <c r="BB7032" s="5"/>
    </row>
    <row r="7033" spans="1:54" x14ac:dyDescent="0.2">
      <c r="A7033" s="5"/>
      <c r="Y7033" s="5"/>
      <c r="AJ7033"/>
      <c r="AV7033"/>
      <c r="BB7033" s="5"/>
    </row>
    <row r="7034" spans="1:54" x14ac:dyDescent="0.2">
      <c r="A7034" s="5"/>
      <c r="Y7034" s="5"/>
      <c r="AJ7034"/>
      <c r="AV7034"/>
      <c r="BB7034" s="5"/>
    </row>
    <row r="7035" spans="1:54" x14ac:dyDescent="0.2">
      <c r="A7035" s="5"/>
      <c r="Y7035" s="5"/>
      <c r="AJ7035"/>
      <c r="AV7035"/>
      <c r="BB7035" s="5"/>
    </row>
    <row r="7036" spans="1:54" x14ac:dyDescent="0.2">
      <c r="A7036" s="5"/>
      <c r="Y7036" s="5"/>
      <c r="AJ7036"/>
      <c r="AV7036"/>
      <c r="BB7036" s="5"/>
    </row>
    <row r="7037" spans="1:54" x14ac:dyDescent="0.2">
      <c r="A7037" s="5"/>
      <c r="Y7037" s="5"/>
      <c r="AJ7037"/>
      <c r="AV7037"/>
      <c r="BB7037" s="5"/>
    </row>
    <row r="7038" spans="1:54" x14ac:dyDescent="0.2">
      <c r="A7038" s="5"/>
      <c r="Y7038" s="5"/>
      <c r="AJ7038"/>
      <c r="AV7038"/>
      <c r="BB7038" s="5"/>
    </row>
    <row r="7039" spans="1:54" x14ac:dyDescent="0.2">
      <c r="A7039" s="5"/>
      <c r="Y7039" s="5"/>
      <c r="AJ7039"/>
      <c r="AV7039"/>
      <c r="BB7039" s="5"/>
    </row>
    <row r="7040" spans="1:54" x14ac:dyDescent="0.2">
      <c r="A7040" s="5"/>
      <c r="Y7040" s="5"/>
      <c r="AJ7040"/>
      <c r="AV7040"/>
      <c r="BB7040" s="5"/>
    </row>
    <row r="7041" spans="1:54" x14ac:dyDescent="0.2">
      <c r="A7041" s="5"/>
      <c r="Y7041" s="5"/>
      <c r="AJ7041"/>
      <c r="AV7041"/>
      <c r="BB7041" s="5"/>
    </row>
    <row r="7042" spans="1:54" x14ac:dyDescent="0.2">
      <c r="A7042" s="5"/>
      <c r="Y7042" s="5"/>
      <c r="AJ7042"/>
      <c r="AV7042"/>
      <c r="BB7042" s="5"/>
    </row>
    <row r="7043" spans="1:54" x14ac:dyDescent="0.2">
      <c r="A7043" s="5"/>
      <c r="Y7043" s="5"/>
      <c r="AJ7043"/>
      <c r="AV7043"/>
      <c r="BB7043" s="5"/>
    </row>
    <row r="7044" spans="1:54" x14ac:dyDescent="0.2">
      <c r="A7044" s="5"/>
      <c r="Y7044" s="5"/>
      <c r="AJ7044"/>
      <c r="AV7044"/>
      <c r="BB7044" s="5"/>
    </row>
    <row r="7045" spans="1:54" x14ac:dyDescent="0.2">
      <c r="A7045" s="5"/>
      <c r="Y7045" s="5"/>
      <c r="AJ7045"/>
      <c r="AV7045"/>
      <c r="BB7045" s="5"/>
    </row>
    <row r="7046" spans="1:54" x14ac:dyDescent="0.2">
      <c r="A7046" s="5"/>
      <c r="Y7046" s="5"/>
      <c r="AJ7046"/>
      <c r="AV7046"/>
      <c r="BB7046" s="5"/>
    </row>
    <row r="7047" spans="1:54" x14ac:dyDescent="0.2">
      <c r="A7047" s="5"/>
      <c r="Y7047" s="5"/>
      <c r="AJ7047"/>
      <c r="AV7047"/>
      <c r="BB7047" s="5"/>
    </row>
    <row r="7048" spans="1:54" x14ac:dyDescent="0.2">
      <c r="A7048" s="5"/>
      <c r="Y7048" s="5"/>
      <c r="AJ7048"/>
      <c r="AV7048"/>
      <c r="BB7048" s="5"/>
    </row>
    <row r="7049" spans="1:54" x14ac:dyDescent="0.2">
      <c r="A7049" s="5"/>
      <c r="Y7049" s="5"/>
      <c r="AJ7049"/>
      <c r="AV7049"/>
      <c r="BB7049" s="5"/>
    </row>
    <row r="7050" spans="1:54" x14ac:dyDescent="0.2">
      <c r="A7050" s="5"/>
      <c r="Y7050" s="5"/>
      <c r="AJ7050"/>
      <c r="AV7050"/>
      <c r="BB7050" s="5"/>
    </row>
    <row r="7051" spans="1:54" x14ac:dyDescent="0.2">
      <c r="A7051" s="5"/>
      <c r="Y7051" s="5"/>
      <c r="AJ7051"/>
      <c r="AV7051"/>
      <c r="BB7051" s="5"/>
    </row>
    <row r="7052" spans="1:54" x14ac:dyDescent="0.2">
      <c r="A7052" s="5"/>
      <c r="Y7052" s="5"/>
      <c r="AJ7052"/>
      <c r="AV7052"/>
      <c r="BB7052" s="5"/>
    </row>
    <row r="7053" spans="1:54" x14ac:dyDescent="0.2">
      <c r="A7053" s="5"/>
      <c r="Y7053" s="5"/>
      <c r="AJ7053"/>
      <c r="AV7053"/>
      <c r="BB7053" s="5"/>
    </row>
    <row r="7054" spans="1:54" x14ac:dyDescent="0.2">
      <c r="A7054" s="5"/>
      <c r="Y7054" s="5"/>
      <c r="AJ7054"/>
      <c r="AV7054"/>
      <c r="BB7054" s="5"/>
    </row>
    <row r="7055" spans="1:54" x14ac:dyDescent="0.2">
      <c r="A7055" s="5"/>
      <c r="Y7055" s="5"/>
      <c r="AJ7055"/>
      <c r="AV7055"/>
      <c r="BB7055" s="5"/>
    </row>
    <row r="7056" spans="1:54" x14ac:dyDescent="0.2">
      <c r="A7056" s="5"/>
      <c r="Y7056" s="5"/>
      <c r="AJ7056"/>
      <c r="AV7056"/>
      <c r="BB7056" s="5"/>
    </row>
    <row r="7057" spans="1:54" x14ac:dyDescent="0.2">
      <c r="A7057" s="5"/>
      <c r="Y7057" s="5"/>
      <c r="AJ7057"/>
      <c r="AV7057"/>
      <c r="BB7057" s="5"/>
    </row>
    <row r="7058" spans="1:54" x14ac:dyDescent="0.2">
      <c r="A7058" s="5"/>
      <c r="Y7058" s="5"/>
      <c r="AJ7058"/>
      <c r="AV7058"/>
      <c r="BB7058" s="5"/>
    </row>
    <row r="7059" spans="1:54" x14ac:dyDescent="0.2">
      <c r="A7059" s="5"/>
      <c r="Y7059" s="5"/>
      <c r="AJ7059"/>
      <c r="AV7059"/>
      <c r="BB7059" s="5"/>
    </row>
    <row r="7060" spans="1:54" x14ac:dyDescent="0.2">
      <c r="A7060" s="5"/>
      <c r="Y7060" s="5"/>
      <c r="AJ7060"/>
      <c r="AV7060"/>
      <c r="BB7060" s="5"/>
    </row>
    <row r="7061" spans="1:54" x14ac:dyDescent="0.2">
      <c r="A7061" s="5"/>
      <c r="Y7061" s="5"/>
      <c r="AJ7061"/>
      <c r="AV7061"/>
      <c r="BB7061" s="5"/>
    </row>
    <row r="7062" spans="1:54" x14ac:dyDescent="0.2">
      <c r="A7062" s="5"/>
      <c r="Y7062" s="5"/>
      <c r="AJ7062"/>
      <c r="AV7062"/>
      <c r="BB7062" s="5"/>
    </row>
    <row r="7063" spans="1:54" x14ac:dyDescent="0.2">
      <c r="A7063" s="5"/>
      <c r="Y7063" s="5"/>
      <c r="AJ7063"/>
      <c r="AV7063"/>
      <c r="BB7063" s="5"/>
    </row>
    <row r="7064" spans="1:54" x14ac:dyDescent="0.2">
      <c r="A7064" s="5"/>
      <c r="Y7064" s="5"/>
      <c r="AJ7064"/>
      <c r="AV7064"/>
      <c r="BB7064" s="5"/>
    </row>
    <row r="7065" spans="1:54" x14ac:dyDescent="0.2">
      <c r="A7065" s="5"/>
      <c r="Y7065" s="5"/>
      <c r="AJ7065"/>
      <c r="AV7065"/>
      <c r="BB7065" s="5"/>
    </row>
    <row r="7066" spans="1:54" x14ac:dyDescent="0.2">
      <c r="A7066" s="5"/>
      <c r="Y7066" s="5"/>
      <c r="AJ7066"/>
      <c r="AV7066"/>
      <c r="BB7066" s="5"/>
    </row>
    <row r="7067" spans="1:54" x14ac:dyDescent="0.2">
      <c r="A7067" s="5"/>
      <c r="Y7067" s="5"/>
      <c r="AJ7067"/>
      <c r="AV7067"/>
      <c r="BB7067" s="5"/>
    </row>
    <row r="7068" spans="1:54" x14ac:dyDescent="0.2">
      <c r="A7068" s="5"/>
      <c r="Y7068" s="5"/>
      <c r="AJ7068"/>
      <c r="AV7068"/>
      <c r="BB7068" s="5"/>
    </row>
    <row r="7069" spans="1:54" x14ac:dyDescent="0.2">
      <c r="A7069" s="5"/>
      <c r="Y7069" s="5"/>
      <c r="AJ7069"/>
      <c r="AV7069"/>
      <c r="BB7069" s="5"/>
    </row>
    <row r="7070" spans="1:54" x14ac:dyDescent="0.2">
      <c r="A7070" s="5"/>
      <c r="Y7070" s="5"/>
      <c r="AJ7070"/>
      <c r="AV7070"/>
      <c r="BB7070" s="5"/>
    </row>
    <row r="7071" spans="1:54" x14ac:dyDescent="0.2">
      <c r="A7071" s="5"/>
      <c r="Y7071" s="5"/>
      <c r="AJ7071"/>
      <c r="AV7071"/>
      <c r="BB7071" s="5"/>
    </row>
    <row r="7072" spans="1:54" x14ac:dyDescent="0.2">
      <c r="A7072" s="5"/>
      <c r="Y7072" s="5"/>
      <c r="AJ7072"/>
      <c r="AV7072"/>
      <c r="BB7072" s="5"/>
    </row>
    <row r="7073" spans="1:54" x14ac:dyDescent="0.2">
      <c r="A7073" s="5"/>
      <c r="Y7073" s="5"/>
      <c r="AJ7073"/>
      <c r="AV7073"/>
      <c r="BB7073" s="5"/>
    </row>
    <row r="7074" spans="1:54" x14ac:dyDescent="0.2">
      <c r="A7074" s="5"/>
      <c r="Y7074" s="5"/>
      <c r="AJ7074"/>
      <c r="AV7074"/>
      <c r="BB7074" s="5"/>
    </row>
    <row r="7075" spans="1:54" x14ac:dyDescent="0.2">
      <c r="A7075" s="5"/>
      <c r="Y7075" s="5"/>
      <c r="AJ7075"/>
      <c r="AV7075"/>
      <c r="BB7075" s="5"/>
    </row>
    <row r="7076" spans="1:54" x14ac:dyDescent="0.2">
      <c r="A7076" s="5"/>
      <c r="Y7076" s="5"/>
      <c r="AJ7076"/>
      <c r="AV7076"/>
      <c r="BB7076" s="5"/>
    </row>
    <row r="7077" spans="1:54" x14ac:dyDescent="0.2">
      <c r="A7077" s="5"/>
      <c r="Y7077" s="5"/>
      <c r="AJ7077"/>
      <c r="AV7077"/>
      <c r="BB7077" s="5"/>
    </row>
    <row r="7078" spans="1:54" x14ac:dyDescent="0.2">
      <c r="A7078" s="5"/>
      <c r="Y7078" s="5"/>
      <c r="AJ7078"/>
      <c r="AV7078"/>
      <c r="BB7078" s="5"/>
    </row>
    <row r="7079" spans="1:54" x14ac:dyDescent="0.2">
      <c r="A7079" s="5"/>
      <c r="Y7079" s="5"/>
      <c r="AJ7079"/>
      <c r="AV7079"/>
      <c r="BB7079" s="5"/>
    </row>
    <row r="7080" spans="1:54" x14ac:dyDescent="0.2">
      <c r="A7080" s="5"/>
      <c r="Y7080" s="5"/>
      <c r="AJ7080"/>
      <c r="AV7080"/>
      <c r="BB7080" s="5"/>
    </row>
    <row r="7081" spans="1:54" x14ac:dyDescent="0.2">
      <c r="A7081" s="5"/>
      <c r="Y7081" s="5"/>
      <c r="AJ7081"/>
      <c r="AV7081"/>
      <c r="BB7081" s="5"/>
    </row>
    <row r="7082" spans="1:54" x14ac:dyDescent="0.2">
      <c r="A7082" s="5"/>
      <c r="Y7082" s="5"/>
      <c r="AJ7082"/>
      <c r="AV7082"/>
      <c r="BB7082" s="5"/>
    </row>
    <row r="7083" spans="1:54" x14ac:dyDescent="0.2">
      <c r="A7083" s="5"/>
      <c r="Y7083" s="5"/>
      <c r="AJ7083"/>
      <c r="AV7083"/>
      <c r="BB7083" s="5"/>
    </row>
    <row r="7084" spans="1:54" x14ac:dyDescent="0.2">
      <c r="A7084" s="5"/>
      <c r="Y7084" s="5"/>
      <c r="AJ7084"/>
      <c r="AV7084"/>
      <c r="BB7084" s="5"/>
    </row>
    <row r="7085" spans="1:54" x14ac:dyDescent="0.2">
      <c r="A7085" s="5"/>
      <c r="Y7085" s="5"/>
      <c r="AJ7085"/>
      <c r="AV7085"/>
      <c r="BB7085" s="5"/>
    </row>
    <row r="7086" spans="1:54" x14ac:dyDescent="0.2">
      <c r="A7086" s="5"/>
      <c r="Y7086" s="5"/>
      <c r="AJ7086"/>
      <c r="AV7086"/>
      <c r="BB7086" s="5"/>
    </row>
    <row r="7087" spans="1:54" x14ac:dyDescent="0.2">
      <c r="A7087" s="5"/>
      <c r="Y7087" s="5"/>
      <c r="AJ7087"/>
      <c r="AV7087"/>
      <c r="BB7087" s="5"/>
    </row>
    <row r="7088" spans="1:54" x14ac:dyDescent="0.2">
      <c r="A7088" s="5"/>
      <c r="Y7088" s="5"/>
      <c r="AJ7088"/>
      <c r="AV7088"/>
      <c r="BB7088" s="5"/>
    </row>
    <row r="7089" spans="1:54" x14ac:dyDescent="0.2">
      <c r="A7089" s="5"/>
      <c r="Y7089" s="5"/>
      <c r="AJ7089"/>
      <c r="AV7089"/>
      <c r="BB7089" s="5"/>
    </row>
    <row r="7090" spans="1:54" x14ac:dyDescent="0.2">
      <c r="A7090" s="5"/>
      <c r="Y7090" s="5"/>
      <c r="AJ7090"/>
      <c r="AV7090"/>
      <c r="BB7090" s="5"/>
    </row>
    <row r="7091" spans="1:54" x14ac:dyDescent="0.2">
      <c r="A7091" s="5"/>
      <c r="Y7091" s="5"/>
      <c r="AJ7091"/>
      <c r="AV7091"/>
      <c r="BB7091" s="5"/>
    </row>
    <row r="7092" spans="1:54" x14ac:dyDescent="0.2">
      <c r="A7092" s="5"/>
      <c r="Y7092" s="5"/>
      <c r="AJ7092"/>
      <c r="AV7092"/>
      <c r="BB7092" s="5"/>
    </row>
    <row r="7093" spans="1:54" x14ac:dyDescent="0.2">
      <c r="A7093" s="5"/>
      <c r="Y7093" s="5"/>
      <c r="AJ7093"/>
      <c r="AV7093"/>
      <c r="BB7093" s="5"/>
    </row>
    <row r="7094" spans="1:54" x14ac:dyDescent="0.2">
      <c r="A7094" s="5"/>
      <c r="Y7094" s="5"/>
      <c r="AJ7094"/>
      <c r="AV7094"/>
      <c r="BB7094" s="5"/>
    </row>
    <row r="7095" spans="1:54" x14ac:dyDescent="0.2">
      <c r="A7095" s="5"/>
      <c r="Y7095" s="5"/>
      <c r="AJ7095"/>
      <c r="AV7095"/>
      <c r="BB7095" s="5"/>
    </row>
    <row r="7096" spans="1:54" x14ac:dyDescent="0.2">
      <c r="A7096" s="5"/>
      <c r="Y7096" s="5"/>
      <c r="AJ7096"/>
      <c r="AV7096"/>
      <c r="BB7096" s="5"/>
    </row>
    <row r="7097" spans="1:54" x14ac:dyDescent="0.2">
      <c r="A7097" s="5"/>
      <c r="Y7097" s="5"/>
      <c r="AJ7097"/>
      <c r="AV7097"/>
      <c r="BB7097" s="5"/>
    </row>
    <row r="7098" spans="1:54" x14ac:dyDescent="0.2">
      <c r="A7098" s="5"/>
      <c r="Y7098" s="5"/>
      <c r="AJ7098"/>
      <c r="AV7098"/>
      <c r="BB7098" s="5"/>
    </row>
    <row r="7099" spans="1:54" x14ac:dyDescent="0.2">
      <c r="A7099" s="5"/>
      <c r="Y7099" s="5"/>
      <c r="AJ7099"/>
      <c r="AV7099"/>
      <c r="BB7099" s="5"/>
    </row>
    <row r="7100" spans="1:54" x14ac:dyDescent="0.2">
      <c r="A7100" s="5"/>
      <c r="Y7100" s="5"/>
      <c r="AJ7100"/>
      <c r="AV7100"/>
      <c r="BB7100" s="5"/>
    </row>
    <row r="7101" spans="1:54" x14ac:dyDescent="0.2">
      <c r="A7101" s="5"/>
      <c r="Y7101" s="5"/>
      <c r="AJ7101"/>
      <c r="AV7101"/>
      <c r="BB7101" s="5"/>
    </row>
    <row r="7102" spans="1:54" x14ac:dyDescent="0.2">
      <c r="A7102" s="5"/>
      <c r="Y7102" s="5"/>
      <c r="AJ7102"/>
      <c r="AV7102"/>
      <c r="BB7102" s="5"/>
    </row>
    <row r="7103" spans="1:54" x14ac:dyDescent="0.2">
      <c r="A7103" s="5"/>
      <c r="Y7103" s="5"/>
      <c r="AJ7103"/>
      <c r="AV7103"/>
      <c r="BB7103" s="5"/>
    </row>
    <row r="7104" spans="1:54" x14ac:dyDescent="0.2">
      <c r="A7104" s="5"/>
      <c r="Y7104" s="5"/>
      <c r="AJ7104"/>
      <c r="AV7104"/>
      <c r="BB7104" s="5"/>
    </row>
    <row r="7105" spans="1:54" x14ac:dyDescent="0.2">
      <c r="A7105" s="5"/>
      <c r="Y7105" s="5"/>
      <c r="AJ7105"/>
      <c r="AV7105"/>
      <c r="BB7105" s="5"/>
    </row>
    <row r="7106" spans="1:54" x14ac:dyDescent="0.2">
      <c r="A7106" s="5"/>
      <c r="Y7106" s="5"/>
      <c r="AJ7106"/>
      <c r="AV7106"/>
      <c r="BB7106" s="5"/>
    </row>
    <row r="7107" spans="1:54" x14ac:dyDescent="0.2">
      <c r="A7107" s="5"/>
      <c r="Y7107" s="5"/>
      <c r="AJ7107"/>
      <c r="AV7107"/>
      <c r="BB7107" s="5"/>
    </row>
    <row r="7108" spans="1:54" x14ac:dyDescent="0.2">
      <c r="A7108" s="5"/>
      <c r="Y7108" s="5"/>
      <c r="AJ7108"/>
      <c r="AV7108"/>
      <c r="BB7108" s="5"/>
    </row>
    <row r="7109" spans="1:54" x14ac:dyDescent="0.2">
      <c r="A7109" s="5"/>
      <c r="Y7109" s="5"/>
      <c r="AJ7109"/>
      <c r="AV7109"/>
      <c r="BB7109" s="5"/>
    </row>
    <row r="7110" spans="1:54" x14ac:dyDescent="0.2">
      <c r="A7110" s="5"/>
      <c r="Y7110" s="5"/>
      <c r="AJ7110"/>
      <c r="AV7110"/>
      <c r="BB7110" s="5"/>
    </row>
    <row r="7111" spans="1:54" x14ac:dyDescent="0.2">
      <c r="A7111" s="5"/>
      <c r="Y7111" s="5"/>
      <c r="AJ7111"/>
      <c r="AV7111"/>
      <c r="BB7111" s="5"/>
    </row>
    <row r="7112" spans="1:54" x14ac:dyDescent="0.2">
      <c r="A7112" s="5"/>
      <c r="Y7112" s="5"/>
      <c r="AJ7112"/>
      <c r="AV7112"/>
      <c r="BB7112" s="5"/>
    </row>
    <row r="7113" spans="1:54" x14ac:dyDescent="0.2">
      <c r="A7113" s="5"/>
      <c r="Y7113" s="5"/>
      <c r="AJ7113"/>
      <c r="AV7113"/>
      <c r="BB7113" s="5"/>
    </row>
    <row r="7114" spans="1:54" x14ac:dyDescent="0.2">
      <c r="A7114" s="5"/>
      <c r="Y7114" s="5"/>
      <c r="AJ7114"/>
      <c r="AV7114"/>
      <c r="BB7114" s="5"/>
    </row>
    <row r="7115" spans="1:54" x14ac:dyDescent="0.2">
      <c r="A7115" s="5"/>
      <c r="Y7115" s="5"/>
      <c r="AJ7115"/>
      <c r="AV7115"/>
      <c r="BB7115" s="5"/>
    </row>
    <row r="7116" spans="1:54" x14ac:dyDescent="0.2">
      <c r="A7116" s="5"/>
      <c r="Y7116" s="5"/>
      <c r="AJ7116"/>
      <c r="AV7116"/>
      <c r="BB7116" s="5"/>
    </row>
    <row r="7117" spans="1:54" x14ac:dyDescent="0.2">
      <c r="A7117" s="5"/>
      <c r="Y7117" s="5"/>
      <c r="AJ7117"/>
      <c r="AV7117"/>
      <c r="BB7117" s="5"/>
    </row>
    <row r="7118" spans="1:54" x14ac:dyDescent="0.2">
      <c r="A7118" s="5"/>
      <c r="Y7118" s="5"/>
      <c r="AJ7118"/>
      <c r="AV7118"/>
      <c r="BB7118" s="5"/>
    </row>
    <row r="7119" spans="1:54" x14ac:dyDescent="0.2">
      <c r="A7119" s="5"/>
      <c r="Y7119" s="5"/>
      <c r="AJ7119"/>
      <c r="AV7119"/>
      <c r="BB7119" s="5"/>
    </row>
    <row r="7120" spans="1:54" x14ac:dyDescent="0.2">
      <c r="A7120" s="5"/>
      <c r="Y7120" s="5"/>
      <c r="AJ7120"/>
      <c r="AV7120"/>
      <c r="BB7120" s="5"/>
    </row>
    <row r="7121" spans="1:54" x14ac:dyDescent="0.2">
      <c r="A7121" s="5"/>
      <c r="Y7121" s="5"/>
      <c r="AJ7121"/>
      <c r="AV7121"/>
      <c r="BB7121" s="5"/>
    </row>
    <row r="7122" spans="1:54" x14ac:dyDescent="0.2">
      <c r="A7122" s="5"/>
      <c r="Y7122" s="5"/>
      <c r="AJ7122"/>
      <c r="AV7122"/>
      <c r="BB7122" s="5"/>
    </row>
    <row r="7123" spans="1:54" x14ac:dyDescent="0.2">
      <c r="A7123" s="5"/>
      <c r="Y7123" s="5"/>
      <c r="AJ7123"/>
      <c r="AV7123"/>
      <c r="BB7123" s="5"/>
    </row>
    <row r="7124" spans="1:54" x14ac:dyDescent="0.2">
      <c r="A7124" s="5"/>
      <c r="Y7124" s="5"/>
      <c r="AJ7124"/>
      <c r="AV7124"/>
      <c r="BB7124" s="5"/>
    </row>
    <row r="7125" spans="1:54" x14ac:dyDescent="0.2">
      <c r="A7125" s="5"/>
      <c r="Y7125" s="5"/>
      <c r="AJ7125"/>
      <c r="AV7125"/>
      <c r="BB7125" s="5"/>
    </row>
    <row r="7126" spans="1:54" x14ac:dyDescent="0.2">
      <c r="A7126" s="5"/>
      <c r="Y7126" s="5"/>
      <c r="AJ7126"/>
      <c r="AV7126"/>
      <c r="BB7126" s="5"/>
    </row>
    <row r="7127" spans="1:54" x14ac:dyDescent="0.2">
      <c r="A7127" s="5"/>
      <c r="Y7127" s="5"/>
      <c r="AJ7127"/>
      <c r="AV7127"/>
      <c r="BB7127" s="5"/>
    </row>
    <row r="7128" spans="1:54" x14ac:dyDescent="0.2">
      <c r="A7128" s="5"/>
      <c r="Y7128" s="5"/>
      <c r="AJ7128"/>
      <c r="AV7128"/>
      <c r="BB7128" s="5"/>
    </row>
    <row r="7129" spans="1:54" x14ac:dyDescent="0.2">
      <c r="A7129" s="5"/>
      <c r="Y7129" s="5"/>
      <c r="AJ7129"/>
      <c r="AV7129"/>
      <c r="BB7129" s="5"/>
    </row>
    <row r="7130" spans="1:54" x14ac:dyDescent="0.2">
      <c r="A7130" s="5"/>
      <c r="Y7130" s="5"/>
      <c r="AJ7130"/>
      <c r="AV7130"/>
      <c r="BB7130" s="5"/>
    </row>
    <row r="7131" spans="1:54" x14ac:dyDescent="0.2">
      <c r="A7131" s="5"/>
      <c r="Y7131" s="5"/>
      <c r="AJ7131"/>
      <c r="AV7131"/>
      <c r="BB7131" s="5"/>
    </row>
    <row r="7132" spans="1:54" x14ac:dyDescent="0.2">
      <c r="A7132" s="5"/>
      <c r="Y7132" s="5"/>
      <c r="AJ7132"/>
      <c r="AV7132"/>
      <c r="BB7132" s="5"/>
    </row>
    <row r="7133" spans="1:54" x14ac:dyDescent="0.2">
      <c r="A7133" s="5"/>
      <c r="Y7133" s="5"/>
      <c r="AJ7133"/>
      <c r="AV7133"/>
      <c r="BB7133" s="5"/>
    </row>
    <row r="7134" spans="1:54" x14ac:dyDescent="0.2">
      <c r="A7134" s="5"/>
      <c r="Y7134" s="5"/>
      <c r="AJ7134"/>
      <c r="AV7134"/>
      <c r="BB7134" s="5"/>
    </row>
    <row r="7135" spans="1:54" x14ac:dyDescent="0.2">
      <c r="A7135" s="5"/>
      <c r="Y7135" s="5"/>
      <c r="AJ7135"/>
      <c r="AV7135"/>
      <c r="BB7135" s="5"/>
    </row>
    <row r="7136" spans="1:54" x14ac:dyDescent="0.2">
      <c r="A7136" s="5"/>
      <c r="Y7136" s="5"/>
      <c r="AJ7136"/>
      <c r="AV7136"/>
      <c r="BB7136" s="5"/>
    </row>
    <row r="7137" spans="1:54" x14ac:dyDescent="0.2">
      <c r="A7137" s="5"/>
      <c r="Y7137" s="5"/>
      <c r="AJ7137"/>
      <c r="AV7137"/>
      <c r="BB7137" s="5"/>
    </row>
    <row r="7138" spans="1:54" x14ac:dyDescent="0.2">
      <c r="A7138" s="5"/>
      <c r="Y7138" s="5"/>
      <c r="AJ7138"/>
      <c r="AV7138"/>
      <c r="BB7138" s="5"/>
    </row>
    <row r="7139" spans="1:54" x14ac:dyDescent="0.2">
      <c r="A7139" s="5"/>
      <c r="Y7139" s="5"/>
      <c r="AJ7139"/>
      <c r="AV7139"/>
      <c r="BB7139" s="5"/>
    </row>
    <row r="7140" spans="1:54" x14ac:dyDescent="0.2">
      <c r="A7140" s="5"/>
      <c r="Y7140" s="5"/>
      <c r="AJ7140"/>
      <c r="AV7140"/>
      <c r="BB7140" s="5"/>
    </row>
    <row r="7141" spans="1:54" x14ac:dyDescent="0.2">
      <c r="A7141" s="5"/>
      <c r="Y7141" s="5"/>
      <c r="AJ7141"/>
      <c r="AV7141"/>
      <c r="BB7141" s="5"/>
    </row>
    <row r="7142" spans="1:54" x14ac:dyDescent="0.2">
      <c r="A7142" s="5"/>
      <c r="Y7142" s="5"/>
      <c r="AJ7142"/>
      <c r="AV7142"/>
      <c r="BB7142" s="5"/>
    </row>
    <row r="7143" spans="1:54" x14ac:dyDescent="0.2">
      <c r="A7143" s="5"/>
      <c r="Y7143" s="5"/>
      <c r="AJ7143"/>
      <c r="AV7143"/>
      <c r="BB7143" s="5"/>
    </row>
    <row r="7144" spans="1:54" x14ac:dyDescent="0.2">
      <c r="A7144" s="5"/>
      <c r="Y7144" s="5"/>
      <c r="AJ7144"/>
      <c r="AV7144"/>
      <c r="BB7144" s="5"/>
    </row>
    <row r="7145" spans="1:54" x14ac:dyDescent="0.2">
      <c r="A7145" s="5"/>
      <c r="Y7145" s="5"/>
      <c r="AJ7145"/>
      <c r="AV7145"/>
      <c r="BB7145" s="5"/>
    </row>
    <row r="7146" spans="1:54" x14ac:dyDescent="0.2">
      <c r="A7146" s="5"/>
      <c r="Y7146" s="5"/>
      <c r="AJ7146"/>
      <c r="AV7146"/>
      <c r="BB7146" s="5"/>
    </row>
    <row r="7147" spans="1:54" x14ac:dyDescent="0.2">
      <c r="A7147" s="5"/>
      <c r="Y7147" s="5"/>
      <c r="AJ7147"/>
      <c r="AV7147"/>
      <c r="BB7147" s="5"/>
    </row>
    <row r="7148" spans="1:54" x14ac:dyDescent="0.2">
      <c r="A7148" s="5"/>
      <c r="Y7148" s="5"/>
      <c r="AJ7148"/>
      <c r="AV7148"/>
      <c r="BB7148" s="5"/>
    </row>
    <row r="7149" spans="1:54" x14ac:dyDescent="0.2">
      <c r="A7149" s="5"/>
      <c r="Y7149" s="5"/>
      <c r="AJ7149"/>
      <c r="AV7149"/>
      <c r="BB7149" s="5"/>
    </row>
    <row r="7150" spans="1:54" x14ac:dyDescent="0.2">
      <c r="A7150" s="5"/>
      <c r="Y7150" s="5"/>
      <c r="AJ7150"/>
      <c r="AV7150"/>
      <c r="BB7150" s="5"/>
    </row>
    <row r="7151" spans="1:54" x14ac:dyDescent="0.2">
      <c r="A7151" s="5"/>
      <c r="Y7151" s="5"/>
      <c r="AJ7151"/>
      <c r="AV7151"/>
      <c r="BB7151" s="5"/>
    </row>
    <row r="7152" spans="1:54" x14ac:dyDescent="0.2">
      <c r="A7152" s="5"/>
      <c r="Y7152" s="5"/>
      <c r="AJ7152"/>
      <c r="AV7152"/>
      <c r="BB7152" s="5"/>
    </row>
    <row r="7153" spans="1:54" x14ac:dyDescent="0.2">
      <c r="A7153" s="5"/>
      <c r="Y7153" s="5"/>
      <c r="AJ7153"/>
      <c r="AV7153"/>
      <c r="BB7153" s="5"/>
    </row>
    <row r="7154" spans="1:54" x14ac:dyDescent="0.2">
      <c r="A7154" s="5"/>
      <c r="Y7154" s="5"/>
      <c r="AJ7154"/>
      <c r="AV7154"/>
      <c r="BB7154" s="5"/>
    </row>
    <row r="7155" spans="1:54" x14ac:dyDescent="0.2">
      <c r="A7155" s="5"/>
      <c r="Y7155" s="5"/>
      <c r="AJ7155"/>
      <c r="AV7155"/>
      <c r="BB7155" s="5"/>
    </row>
    <row r="7156" spans="1:54" x14ac:dyDescent="0.2">
      <c r="A7156" s="5"/>
      <c r="Y7156" s="5"/>
      <c r="AJ7156"/>
      <c r="AV7156"/>
      <c r="BB7156" s="5"/>
    </row>
    <row r="7157" spans="1:54" x14ac:dyDescent="0.2">
      <c r="A7157" s="5"/>
      <c r="Y7157" s="5"/>
      <c r="AJ7157"/>
      <c r="AV7157"/>
      <c r="BB7157" s="5"/>
    </row>
    <row r="7158" spans="1:54" x14ac:dyDescent="0.2">
      <c r="A7158" s="5"/>
      <c r="Y7158" s="5"/>
      <c r="AJ7158"/>
      <c r="AV7158"/>
      <c r="BB7158" s="5"/>
    </row>
    <row r="7159" spans="1:54" x14ac:dyDescent="0.2">
      <c r="A7159" s="5"/>
      <c r="Y7159" s="5"/>
      <c r="AJ7159"/>
      <c r="AV7159"/>
      <c r="BB7159" s="5"/>
    </row>
    <row r="7160" spans="1:54" x14ac:dyDescent="0.2">
      <c r="A7160" s="5"/>
      <c r="Y7160" s="5"/>
      <c r="AJ7160"/>
      <c r="AV7160"/>
      <c r="BB7160" s="5"/>
    </row>
    <row r="7161" spans="1:54" x14ac:dyDescent="0.2">
      <c r="A7161" s="5"/>
      <c r="Y7161" s="5"/>
      <c r="AJ7161"/>
      <c r="AV7161"/>
      <c r="BB7161" s="5"/>
    </row>
    <row r="7162" spans="1:54" x14ac:dyDescent="0.2">
      <c r="A7162" s="5"/>
      <c r="Y7162" s="5"/>
      <c r="AJ7162"/>
      <c r="AV7162"/>
      <c r="BB7162" s="5"/>
    </row>
    <row r="7163" spans="1:54" x14ac:dyDescent="0.2">
      <c r="A7163" s="5"/>
      <c r="Y7163" s="5"/>
      <c r="AJ7163"/>
      <c r="AV7163"/>
      <c r="BB7163" s="5"/>
    </row>
    <row r="7164" spans="1:54" x14ac:dyDescent="0.2">
      <c r="A7164" s="5"/>
      <c r="Y7164" s="5"/>
      <c r="AJ7164"/>
      <c r="AV7164"/>
      <c r="BB7164" s="5"/>
    </row>
    <row r="7165" spans="1:54" x14ac:dyDescent="0.2">
      <c r="A7165" s="5"/>
      <c r="Y7165" s="5"/>
      <c r="AJ7165"/>
      <c r="AV7165"/>
      <c r="BB7165" s="5"/>
    </row>
    <row r="7166" spans="1:54" x14ac:dyDescent="0.2">
      <c r="A7166" s="5"/>
      <c r="Y7166" s="5"/>
      <c r="AJ7166"/>
      <c r="AV7166"/>
      <c r="BB7166" s="5"/>
    </row>
    <row r="7167" spans="1:54" x14ac:dyDescent="0.2">
      <c r="A7167" s="5"/>
      <c r="Y7167" s="5"/>
      <c r="AJ7167"/>
      <c r="AV7167"/>
      <c r="BB7167" s="5"/>
    </row>
    <row r="7168" spans="1:54" x14ac:dyDescent="0.2">
      <c r="A7168" s="5"/>
      <c r="Y7168" s="5"/>
      <c r="AJ7168"/>
      <c r="AV7168"/>
      <c r="BB7168" s="5"/>
    </row>
    <row r="7169" spans="1:54" x14ac:dyDescent="0.2">
      <c r="A7169" s="5"/>
      <c r="Y7169" s="5"/>
      <c r="AJ7169"/>
      <c r="AV7169"/>
      <c r="BB7169" s="5"/>
    </row>
    <row r="7170" spans="1:54" x14ac:dyDescent="0.2">
      <c r="A7170" s="5"/>
      <c r="Y7170" s="5"/>
      <c r="AJ7170"/>
      <c r="AV7170"/>
      <c r="BB7170" s="5"/>
    </row>
    <row r="7171" spans="1:54" x14ac:dyDescent="0.2">
      <c r="A7171" s="5"/>
      <c r="Y7171" s="5"/>
      <c r="AJ7171"/>
      <c r="AV7171"/>
      <c r="BB7171" s="5"/>
    </row>
    <row r="7172" spans="1:54" x14ac:dyDescent="0.2">
      <c r="A7172" s="5"/>
      <c r="Y7172" s="5"/>
      <c r="AJ7172"/>
      <c r="AV7172"/>
      <c r="BB7172" s="5"/>
    </row>
    <row r="7173" spans="1:54" x14ac:dyDescent="0.2">
      <c r="A7173" s="5"/>
      <c r="Y7173" s="5"/>
      <c r="AJ7173"/>
      <c r="AV7173"/>
      <c r="BB7173" s="5"/>
    </row>
    <row r="7174" spans="1:54" x14ac:dyDescent="0.2">
      <c r="A7174" s="5"/>
      <c r="Y7174" s="5"/>
      <c r="AJ7174"/>
      <c r="AV7174"/>
      <c r="BB7174" s="5"/>
    </row>
    <row r="7175" spans="1:54" x14ac:dyDescent="0.2">
      <c r="A7175" s="5"/>
      <c r="Y7175" s="5"/>
      <c r="AJ7175"/>
      <c r="AV7175"/>
      <c r="BB7175" s="5"/>
    </row>
    <row r="7176" spans="1:54" x14ac:dyDescent="0.2">
      <c r="A7176" s="5"/>
      <c r="Y7176" s="5"/>
      <c r="AJ7176"/>
      <c r="AV7176"/>
      <c r="BB7176" s="5"/>
    </row>
    <row r="7177" spans="1:54" x14ac:dyDescent="0.2">
      <c r="A7177" s="5"/>
      <c r="Y7177" s="5"/>
      <c r="AJ7177"/>
      <c r="AV7177"/>
      <c r="BB7177" s="5"/>
    </row>
    <row r="7178" spans="1:54" x14ac:dyDescent="0.2">
      <c r="A7178" s="5"/>
      <c r="Y7178" s="5"/>
      <c r="AJ7178"/>
      <c r="AV7178"/>
      <c r="BB7178" s="5"/>
    </row>
    <row r="7179" spans="1:54" x14ac:dyDescent="0.2">
      <c r="A7179" s="5"/>
      <c r="Y7179" s="5"/>
      <c r="AJ7179"/>
      <c r="AV7179"/>
      <c r="BB7179" s="5"/>
    </row>
    <row r="7180" spans="1:54" x14ac:dyDescent="0.2">
      <c r="A7180" s="5"/>
      <c r="Y7180" s="5"/>
      <c r="AJ7180"/>
      <c r="AV7180"/>
      <c r="BB7180" s="5"/>
    </row>
    <row r="7181" spans="1:54" x14ac:dyDescent="0.2">
      <c r="A7181" s="5"/>
      <c r="Y7181" s="5"/>
      <c r="AJ7181"/>
      <c r="AV7181"/>
      <c r="BB7181" s="5"/>
    </row>
    <row r="7182" spans="1:54" x14ac:dyDescent="0.2">
      <c r="A7182" s="5"/>
      <c r="Y7182" s="5"/>
      <c r="AJ7182"/>
      <c r="AV7182"/>
      <c r="BB7182" s="5"/>
    </row>
    <row r="7183" spans="1:54" x14ac:dyDescent="0.2">
      <c r="A7183" s="5"/>
      <c r="Y7183" s="5"/>
      <c r="AJ7183"/>
      <c r="AV7183"/>
      <c r="BB7183" s="5"/>
    </row>
    <row r="7184" spans="1:54" x14ac:dyDescent="0.2">
      <c r="A7184" s="5"/>
      <c r="Y7184" s="5"/>
      <c r="AJ7184"/>
      <c r="AV7184"/>
      <c r="BB7184" s="5"/>
    </row>
    <row r="7185" spans="1:54" x14ac:dyDescent="0.2">
      <c r="A7185" s="5"/>
      <c r="Y7185" s="5"/>
      <c r="AJ7185"/>
      <c r="AV7185"/>
      <c r="BB7185" s="5"/>
    </row>
    <row r="7186" spans="1:54" x14ac:dyDescent="0.2">
      <c r="A7186" s="5"/>
      <c r="Y7186" s="5"/>
      <c r="AJ7186"/>
      <c r="AV7186"/>
      <c r="BB7186" s="5"/>
    </row>
    <row r="7187" spans="1:54" x14ac:dyDescent="0.2">
      <c r="A7187" s="5"/>
      <c r="Y7187" s="5"/>
      <c r="AJ7187"/>
      <c r="AV7187"/>
      <c r="BB7187" s="5"/>
    </row>
    <row r="7188" spans="1:54" x14ac:dyDescent="0.2">
      <c r="A7188" s="5"/>
      <c r="Y7188" s="5"/>
      <c r="AJ7188"/>
      <c r="AV7188"/>
      <c r="BB7188" s="5"/>
    </row>
    <row r="7189" spans="1:54" x14ac:dyDescent="0.2">
      <c r="A7189" s="5"/>
      <c r="Y7189" s="5"/>
      <c r="AJ7189"/>
      <c r="AV7189"/>
      <c r="BB7189" s="5"/>
    </row>
    <row r="7190" spans="1:54" x14ac:dyDescent="0.2">
      <c r="A7190" s="5"/>
      <c r="Y7190" s="5"/>
      <c r="AJ7190"/>
      <c r="AV7190"/>
      <c r="BB7190" s="5"/>
    </row>
    <row r="7191" spans="1:54" x14ac:dyDescent="0.2">
      <c r="A7191" s="5"/>
      <c r="Y7191" s="5"/>
      <c r="AJ7191"/>
      <c r="AV7191"/>
      <c r="BB7191" s="5"/>
    </row>
    <row r="7192" spans="1:54" x14ac:dyDescent="0.2">
      <c r="A7192" s="5"/>
      <c r="Y7192" s="5"/>
      <c r="AJ7192"/>
      <c r="AV7192"/>
      <c r="BB7192" s="5"/>
    </row>
    <row r="7193" spans="1:54" x14ac:dyDescent="0.2">
      <c r="A7193" s="5"/>
      <c r="Y7193" s="5"/>
      <c r="AJ7193"/>
      <c r="AV7193"/>
      <c r="BB7193" s="5"/>
    </row>
    <row r="7194" spans="1:54" x14ac:dyDescent="0.2">
      <c r="A7194" s="5"/>
      <c r="Y7194" s="5"/>
      <c r="AJ7194"/>
      <c r="AV7194"/>
      <c r="BB7194" s="5"/>
    </row>
    <row r="7195" spans="1:54" x14ac:dyDescent="0.2">
      <c r="A7195" s="5"/>
      <c r="Y7195" s="5"/>
      <c r="AJ7195"/>
      <c r="AV7195"/>
      <c r="BB7195" s="5"/>
    </row>
    <row r="7196" spans="1:54" x14ac:dyDescent="0.2">
      <c r="A7196" s="5"/>
      <c r="Y7196" s="5"/>
      <c r="AJ7196"/>
      <c r="AV7196"/>
      <c r="BB7196" s="5"/>
    </row>
    <row r="7197" spans="1:54" x14ac:dyDescent="0.2">
      <c r="A7197" s="5"/>
      <c r="Y7197" s="5"/>
      <c r="AJ7197"/>
      <c r="AV7197"/>
      <c r="BB7197" s="5"/>
    </row>
    <row r="7198" spans="1:54" x14ac:dyDescent="0.2">
      <c r="A7198" s="5"/>
      <c r="Y7198" s="5"/>
      <c r="AJ7198"/>
      <c r="AV7198"/>
      <c r="BB7198" s="5"/>
    </row>
    <row r="7199" spans="1:54" x14ac:dyDescent="0.2">
      <c r="A7199" s="5"/>
      <c r="Y7199" s="5"/>
      <c r="AJ7199"/>
      <c r="AV7199"/>
      <c r="BB7199" s="5"/>
    </row>
    <row r="7200" spans="1:54" x14ac:dyDescent="0.2">
      <c r="A7200" s="5"/>
      <c r="Y7200" s="5"/>
      <c r="AJ7200"/>
      <c r="AV7200"/>
      <c r="BB7200" s="5"/>
    </row>
    <row r="7201" spans="1:54" x14ac:dyDescent="0.2">
      <c r="A7201" s="5"/>
      <c r="Y7201" s="5"/>
      <c r="AJ7201"/>
      <c r="AV7201"/>
      <c r="BB7201" s="5"/>
    </row>
    <row r="7202" spans="1:54" x14ac:dyDescent="0.2">
      <c r="A7202" s="5"/>
      <c r="Y7202" s="5"/>
      <c r="AJ7202"/>
      <c r="AV7202"/>
      <c r="BB7202" s="5"/>
    </row>
    <row r="7203" spans="1:54" x14ac:dyDescent="0.2">
      <c r="A7203" s="5"/>
      <c r="Y7203" s="5"/>
      <c r="AJ7203"/>
      <c r="AV7203"/>
      <c r="BB7203" s="5"/>
    </row>
    <row r="7204" spans="1:54" x14ac:dyDescent="0.2">
      <c r="A7204" s="5"/>
      <c r="Y7204" s="5"/>
      <c r="AJ7204"/>
      <c r="AV7204"/>
      <c r="BB7204" s="5"/>
    </row>
    <row r="7205" spans="1:54" x14ac:dyDescent="0.2">
      <c r="A7205" s="5"/>
      <c r="Y7205" s="5"/>
      <c r="AJ7205"/>
      <c r="AV7205"/>
      <c r="BB7205" s="5"/>
    </row>
    <row r="7206" spans="1:54" x14ac:dyDescent="0.2">
      <c r="A7206" s="5"/>
      <c r="Y7206" s="5"/>
      <c r="AJ7206"/>
      <c r="AV7206"/>
      <c r="BB7206" s="5"/>
    </row>
    <row r="7207" spans="1:54" x14ac:dyDescent="0.2">
      <c r="A7207" s="5"/>
      <c r="Y7207" s="5"/>
      <c r="AJ7207"/>
      <c r="AV7207"/>
      <c r="BB7207" s="5"/>
    </row>
    <row r="7208" spans="1:54" x14ac:dyDescent="0.2">
      <c r="A7208" s="5"/>
      <c r="Y7208" s="5"/>
      <c r="AJ7208"/>
      <c r="AV7208"/>
      <c r="BB7208" s="5"/>
    </row>
    <row r="7209" spans="1:54" x14ac:dyDescent="0.2">
      <c r="A7209" s="5"/>
      <c r="Y7209" s="5"/>
      <c r="AJ7209"/>
      <c r="AV7209"/>
      <c r="BB7209" s="5"/>
    </row>
    <row r="7210" spans="1:54" x14ac:dyDescent="0.2">
      <c r="A7210" s="5"/>
      <c r="Y7210" s="5"/>
      <c r="AJ7210"/>
      <c r="AV7210"/>
      <c r="BB7210" s="5"/>
    </row>
    <row r="7211" spans="1:54" x14ac:dyDescent="0.2">
      <c r="A7211" s="5"/>
      <c r="Y7211" s="5"/>
      <c r="AJ7211"/>
      <c r="AV7211"/>
      <c r="BB7211" s="5"/>
    </row>
    <row r="7212" spans="1:54" x14ac:dyDescent="0.2">
      <c r="A7212" s="5"/>
      <c r="Y7212" s="5"/>
      <c r="AJ7212"/>
      <c r="AV7212"/>
      <c r="BB7212" s="5"/>
    </row>
    <row r="7213" spans="1:54" x14ac:dyDescent="0.2">
      <c r="A7213" s="5"/>
      <c r="Y7213" s="5"/>
      <c r="AJ7213"/>
      <c r="AV7213"/>
      <c r="BB7213" s="5"/>
    </row>
    <row r="7214" spans="1:54" x14ac:dyDescent="0.2">
      <c r="A7214" s="5"/>
      <c r="Y7214" s="5"/>
      <c r="AJ7214"/>
      <c r="AV7214"/>
      <c r="BB7214" s="5"/>
    </row>
    <row r="7215" spans="1:54" x14ac:dyDescent="0.2">
      <c r="A7215" s="5"/>
      <c r="Y7215" s="5"/>
      <c r="AJ7215"/>
      <c r="AV7215"/>
      <c r="BB7215" s="5"/>
    </row>
    <row r="7216" spans="1:54" x14ac:dyDescent="0.2">
      <c r="A7216" s="5"/>
      <c r="Y7216" s="5"/>
      <c r="AJ7216"/>
      <c r="AV7216"/>
      <c r="BB7216" s="5"/>
    </row>
    <row r="7217" spans="1:54" x14ac:dyDescent="0.2">
      <c r="A7217" s="5"/>
      <c r="Y7217" s="5"/>
      <c r="AJ7217"/>
      <c r="AV7217"/>
      <c r="BB7217" s="5"/>
    </row>
    <row r="7218" spans="1:54" x14ac:dyDescent="0.2">
      <c r="A7218" s="5"/>
      <c r="Y7218" s="5"/>
      <c r="AJ7218"/>
      <c r="AV7218"/>
      <c r="BB7218" s="5"/>
    </row>
    <row r="7219" spans="1:54" x14ac:dyDescent="0.2">
      <c r="A7219" s="5"/>
      <c r="Y7219" s="5"/>
      <c r="AJ7219"/>
      <c r="AV7219"/>
      <c r="BB7219" s="5"/>
    </row>
    <row r="7220" spans="1:54" x14ac:dyDescent="0.2">
      <c r="A7220" s="5"/>
      <c r="Y7220" s="5"/>
      <c r="AJ7220"/>
      <c r="AV7220"/>
      <c r="BB7220" s="5"/>
    </row>
    <row r="7221" spans="1:54" x14ac:dyDescent="0.2">
      <c r="A7221" s="5"/>
      <c r="Y7221" s="5"/>
      <c r="AJ7221"/>
      <c r="AV7221"/>
      <c r="BB7221" s="5"/>
    </row>
    <row r="7222" spans="1:54" x14ac:dyDescent="0.2">
      <c r="A7222" s="5"/>
      <c r="Y7222" s="5"/>
      <c r="AJ7222"/>
      <c r="AV7222"/>
      <c r="BB7222" s="5"/>
    </row>
    <row r="7223" spans="1:54" x14ac:dyDescent="0.2">
      <c r="A7223" s="5"/>
      <c r="Y7223" s="5"/>
      <c r="AJ7223"/>
      <c r="AV7223"/>
      <c r="BB7223" s="5"/>
    </row>
    <row r="7224" spans="1:54" x14ac:dyDescent="0.2">
      <c r="A7224" s="5"/>
      <c r="Y7224" s="5"/>
      <c r="AJ7224"/>
      <c r="AV7224"/>
      <c r="BB7224" s="5"/>
    </row>
    <row r="7225" spans="1:54" x14ac:dyDescent="0.2">
      <c r="A7225" s="5"/>
      <c r="Y7225" s="5"/>
      <c r="AJ7225"/>
      <c r="AV7225"/>
      <c r="BB7225" s="5"/>
    </row>
  </sheetData>
  <mergeCells count="5">
    <mergeCell ref="BB1:BL1"/>
    <mergeCell ref="A1:K1"/>
    <mergeCell ref="Y1:AI1"/>
    <mergeCell ref="AK1:AU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7225"/>
  <sheetViews>
    <sheetView topLeftCell="V1" workbookViewId="0">
      <selection activeCell="AG24" sqref="AG24"/>
    </sheetView>
  </sheetViews>
  <sheetFormatPr baseColWidth="10" defaultColWidth="8.83203125" defaultRowHeight="15" x14ac:dyDescent="0.2"/>
  <cols>
    <col min="1" max="1" width="10.1640625" customWidth="1"/>
    <col min="2" max="11" width="7.5" customWidth="1"/>
    <col min="12" max="12" width="0.6640625" style="1" customWidth="1"/>
    <col min="13" max="13" width="9.83203125" bestFit="1" customWidth="1"/>
    <col min="14" max="22" width="8.1640625" customWidth="1"/>
    <col min="23" max="23" width="7.6640625" customWidth="1"/>
    <col min="24" max="24" width="0.5" style="1" customWidth="1"/>
    <col min="25" max="25" width="0.5" style="17" customWidth="1"/>
    <col min="26" max="26" width="11.33203125" bestFit="1" customWidth="1"/>
    <col min="27" max="27" width="0.5" style="17" customWidth="1"/>
    <col min="28" max="28" width="9.83203125" bestFit="1" customWidth="1"/>
    <col min="39" max="39" width="0.6640625" style="1" customWidth="1"/>
    <col min="40" max="40" width="11.33203125" customWidth="1"/>
    <col min="41" max="41" width="13.5" bestFit="1" customWidth="1"/>
    <col min="42" max="42" width="24" customWidth="1"/>
  </cols>
  <sheetData>
    <row r="1" spans="1:42" ht="19" x14ac:dyDescent="0.25">
      <c r="A1" s="52" t="s">
        <v>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M1" s="52" t="s">
        <v>10</v>
      </c>
      <c r="N1" s="52"/>
      <c r="O1" s="52"/>
      <c r="P1" s="52"/>
      <c r="Q1" s="52"/>
      <c r="R1" s="52"/>
      <c r="S1" s="52"/>
      <c r="T1" s="52"/>
      <c r="U1" s="52"/>
      <c r="V1" s="52"/>
      <c r="W1" s="52"/>
      <c r="Z1" s="18" t="s">
        <v>27</v>
      </c>
      <c r="AB1" s="52" t="s">
        <v>30</v>
      </c>
      <c r="AC1" s="52"/>
      <c r="AD1" s="52"/>
      <c r="AE1" s="52"/>
      <c r="AF1" s="52"/>
      <c r="AG1" s="52"/>
      <c r="AH1" s="52"/>
      <c r="AI1" s="52"/>
      <c r="AJ1" s="52"/>
      <c r="AK1" s="52"/>
      <c r="AL1" s="52"/>
      <c r="AN1" s="54" t="s">
        <v>31</v>
      </c>
      <c r="AO1" s="55"/>
      <c r="AP1" s="55"/>
    </row>
    <row r="2" spans="1:4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Z2" s="6"/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O2" s="7" t="s">
        <v>16</v>
      </c>
      <c r="AP2" s="6" t="s">
        <v>13</v>
      </c>
    </row>
    <row r="3" spans="1:42" x14ac:dyDescent="0.2">
      <c r="A3" s="5">
        <v>40908</v>
      </c>
      <c r="B3" s="3">
        <f ca="1">0.5*VLOOKUP($A3,Value!$BB$3:$BL$15,2) + 0.5*VLOOKUP($A3,Momentum!$AZ$3:$BJ$27,2)</f>
        <v>-3.5226237936762765E-3</v>
      </c>
      <c r="C3" s="3">
        <f ca="1">0.5*VLOOKUP($A3,Value!$BB$3:$BL$15,3) + 0.5*VLOOKUP($A3,Momentum!$AZ$3:$BJ$27,3)</f>
        <v>-7.3373133682520849E-3</v>
      </c>
      <c r="D3" s="3">
        <f ca="1">0.5*VLOOKUP($A3,Value!$BB$3:$BL$15,4) + 0.5*VLOOKUP($A3,Momentum!$AZ$3:$BJ$27,4)</f>
        <v>5.5235201810128823E-3</v>
      </c>
      <c r="E3" s="3">
        <f ca="1">0.5*VLOOKUP($A3,Value!$BB$3:$BL$15,5) + 0.5*VLOOKUP($A3,Momentum!$AZ$3:$BJ$27,5)</f>
        <v>-1.0069365054721181E-4</v>
      </c>
      <c r="F3" s="3">
        <f ca="1">0.5*VLOOKUP($A3,Value!$BB$3:$BL$15,6) + 0.5*VLOOKUP($A3,Momentum!$AZ$3:$BJ$27,6)</f>
        <v>5.4189663943862683E-3</v>
      </c>
      <c r="G3" s="3">
        <f ca="1">0.5*VLOOKUP($A3,Value!$BB$3:$BL$15,7) + 0.5*VLOOKUP($A3,Momentum!$AZ$3:$BJ$27,7)</f>
        <v>1.9601197945266307E-2</v>
      </c>
      <c r="H3" s="3">
        <f ca="1">0.5*VLOOKUP($A3,Value!$BB$3:$BL$15,8) + 0.5*VLOOKUP($A3,Momentum!$AZ$3:$BJ$27,8)</f>
        <v>-3.5676413691742639E-3</v>
      </c>
      <c r="I3" s="3">
        <f ca="1">0.5*VLOOKUP($A3,Value!$BB$3:$BL$15,9) + 0.5*VLOOKUP($A3,Momentum!$AZ$3:$BJ$27,9)</f>
        <v>-2.8633104179067941E-2</v>
      </c>
      <c r="J3" s="3">
        <f ca="1">0.5*VLOOKUP($A3,Value!$BB$3:$BL$15,10) + 0.5*VLOOKUP($A3,Momentum!$AZ$3:$BJ$27,10)</f>
        <v>1.6581960289732034E-3</v>
      </c>
      <c r="K3" s="3">
        <f ca="1">0.5*VLOOKUP($A3,Value!$BB$3:$BL$15,11) + 0.5*VLOOKUP($A3,Momentum!$AZ$3:$BJ$27,11)</f>
        <v>1.0959495811079103E-2</v>
      </c>
      <c r="M3" s="5">
        <v>40908</v>
      </c>
      <c r="N3" s="3">
        <v>-1.3260849665415075E-2</v>
      </c>
      <c r="O3" s="3">
        <v>-2.0157904789339653E-2</v>
      </c>
      <c r="P3" s="3">
        <v>-3.0941013589945499E-2</v>
      </c>
      <c r="Q3" s="3">
        <v>1.6869391672118539E-2</v>
      </c>
      <c r="R3" s="3">
        <v>4.1398935193683872E-3</v>
      </c>
      <c r="S3" s="3">
        <v>1.2776238713358978E-2</v>
      </c>
      <c r="T3" s="3">
        <v>-1.0112648876767549E-2</v>
      </c>
      <c r="U3" s="3">
        <v>-5.9568656997566194E-4</v>
      </c>
      <c r="V3" s="3">
        <v>3.7319925674086818E-2</v>
      </c>
      <c r="W3" s="3">
        <v>9.4670676029831036E-3</v>
      </c>
      <c r="Y3" s="1"/>
      <c r="Z3" s="12" cm="1">
        <f t="array" aca="1" ref="Z3" ca="1">SQRT(MMULT(B3:K3, MMULT('equity index returns'!FN469:FW478, TRANSPOSE(B3:K3))))</f>
        <v>4.4131059914755645E-3</v>
      </c>
      <c r="AB3" s="5">
        <v>40908</v>
      </c>
      <c r="AC3" s="20">
        <f ca="1">N3*0.05/$Z3</f>
        <v>-0.15024395166386184</v>
      </c>
      <c r="AD3" s="20">
        <f t="shared" ref="AD3:AL3" ca="1" si="0">O3*0.05/$Z3</f>
        <v>-0.22838681903717051</v>
      </c>
      <c r="AE3" s="20">
        <f t="shared" ca="1" si="0"/>
        <v>-0.35055824230951765</v>
      </c>
      <c r="AF3" s="20">
        <f t="shared" ca="1" si="0"/>
        <v>0.19112833121053246</v>
      </c>
      <c r="AG3" s="20">
        <f t="shared" ca="1" si="0"/>
        <v>4.6904533081293318E-2</v>
      </c>
      <c r="AH3" s="20">
        <f t="shared" ca="1" si="0"/>
        <v>0.14475336348184015</v>
      </c>
      <c r="AI3" s="20">
        <f t="shared" ca="1" si="0"/>
        <v>-0.11457518691258861</v>
      </c>
      <c r="AJ3" s="20">
        <f t="shared" ca="1" si="0"/>
        <v>-6.7490625777661007E-3</v>
      </c>
      <c r="AK3" s="20">
        <f t="shared" ca="1" si="0"/>
        <v>0.42283060667673361</v>
      </c>
      <c r="AL3" s="20">
        <f t="shared" ca="1" si="0"/>
        <v>0.10726082289061109</v>
      </c>
      <c r="AN3" s="5">
        <v>40908</v>
      </c>
      <c r="AP3">
        <v>1</v>
      </c>
    </row>
    <row r="4" spans="1:42" x14ac:dyDescent="0.2">
      <c r="A4" s="5">
        <v>40939</v>
      </c>
      <c r="B4" s="3">
        <f ca="1">0.5*VLOOKUP($A4,Value!$BB$3:$BL$15,2) + 0.5*VLOOKUP($A4,Momentum!$AZ$3:$BJ$27,2)</f>
        <v>-1.7091457983292183E-3</v>
      </c>
      <c r="C4" s="3">
        <f ca="1">0.5*VLOOKUP($A4,Value!$BB$3:$BL$15,2) + 0.5*VLOOKUP($A4,Momentum!$AZ$3:$BJ$27,2)</f>
        <v>-1.7091457983292183E-3</v>
      </c>
      <c r="D4" s="3">
        <f ca="1">0.5*VLOOKUP($A4,Value!$BB$3:$BL$15,2) + 0.5*VLOOKUP($A4,Momentum!$AZ$3:$BJ$27,2)</f>
        <v>-1.7091457983292183E-3</v>
      </c>
      <c r="E4" s="3">
        <f ca="1">0.5*VLOOKUP($A4,Value!$BB$3:$BL$15,2) + 0.5*VLOOKUP($A4,Momentum!$AZ$3:$BJ$27,2)</f>
        <v>-1.7091457983292183E-3</v>
      </c>
      <c r="F4" s="3">
        <f ca="1">0.5*VLOOKUP($A4,Value!$BB$3:$BL$15,2) + 0.5*VLOOKUP($A4,Momentum!$AZ$3:$BJ$27,2)</f>
        <v>-1.7091457983292183E-3</v>
      </c>
      <c r="G4" s="3">
        <f ca="1">0.5*VLOOKUP($A4,Value!$BB$3:$BL$15,2) + 0.5*VLOOKUP($A4,Momentum!$AZ$3:$BJ$27,2)</f>
        <v>-1.7091457983292183E-3</v>
      </c>
      <c r="H4" s="3">
        <f ca="1">0.5*VLOOKUP($A4,Value!$BB$3:$BL$15,2) + 0.5*VLOOKUP($A4,Momentum!$AZ$3:$BJ$27,2)</f>
        <v>-1.7091457983292183E-3</v>
      </c>
      <c r="I4" s="3">
        <f ca="1">0.5*VLOOKUP($A4,Value!$BB$3:$BL$15,2) + 0.5*VLOOKUP($A4,Momentum!$AZ$3:$BJ$27,2)</f>
        <v>-1.7091457983292183E-3</v>
      </c>
      <c r="J4" s="3">
        <f ca="1">0.5*VLOOKUP($A4,Value!$BB$3:$BL$15,2) + 0.5*VLOOKUP($A4,Momentum!$AZ$3:$BJ$27,2)</f>
        <v>-1.7091457983292183E-3</v>
      </c>
      <c r="K4" s="3">
        <f ca="1">0.5*VLOOKUP($A4,Value!$BB$3:$BL$15,2) + 0.5*VLOOKUP($A4,Momentum!$AZ$3:$BJ$27,2)</f>
        <v>-1.7091457983292183E-3</v>
      </c>
      <c r="M4" s="5">
        <v>40939</v>
      </c>
      <c r="N4" s="3">
        <v>4.9765450822159663E-2</v>
      </c>
      <c r="O4" s="3">
        <v>4.3784930669849897E-2</v>
      </c>
      <c r="P4" s="3">
        <v>9.763757194894751E-2</v>
      </c>
      <c r="Q4" s="3">
        <v>5.0095719148282036E-3</v>
      </c>
      <c r="R4" s="3">
        <v>4.6284821028629963E-2</v>
      </c>
      <c r="S4" s="3">
        <v>1.9593614881762589E-2</v>
      </c>
      <c r="T4" s="3">
        <v>5.4775781303772142E-2</v>
      </c>
      <c r="U4" s="3">
        <v>3.5836708153990759E-2</v>
      </c>
      <c r="V4" s="3">
        <v>2.3072719935916197E-2</v>
      </c>
      <c r="W4" s="3">
        <v>4.7094302953504918E-2</v>
      </c>
      <c r="Y4" s="1"/>
      <c r="Z4" s="12" cm="1">
        <f t="array" aca="1" ref="Z4" ca="1">SQRT(MMULT(B4:K4, MMULT('equity index returns'!FC470:FL479, TRANSPOSE(B4:K4))))</f>
        <v>2.906795555054846E-3</v>
      </c>
      <c r="AB4" s="5">
        <v>40939</v>
      </c>
      <c r="AC4" s="20">
        <f t="shared" ref="AC4:AC15" ca="1" si="1">N4*0.05/$Z4</f>
        <v>0.85601910900852263</v>
      </c>
      <c r="AD4" s="20">
        <f t="shared" ref="AD4:AD15" ca="1" si="2">O4*0.05/$Z4</f>
        <v>0.75314775051360228</v>
      </c>
      <c r="AE4" s="20">
        <f t="shared" ref="AE4:AE15" ca="1" si="3">P4*0.05/$Z4</f>
        <v>1.6794709173673767</v>
      </c>
      <c r="AF4" s="20">
        <f t="shared" ref="AF4:AF15" ca="1" si="4">Q4*0.05/$Z4</f>
        <v>8.6170007830731019E-2</v>
      </c>
      <c r="AG4" s="20">
        <f t="shared" ref="AG4:AG15" ca="1" si="5">R4*0.05/$Z4</f>
        <v>0.79614854488376041</v>
      </c>
      <c r="AH4" s="20">
        <f t="shared" ref="AH4:AH15" ca="1" si="6">S4*0.05/$Z4</f>
        <v>0.33703118280351324</v>
      </c>
      <c r="AI4" s="20">
        <f t="shared" ref="AI4:AI15" ca="1" si="7">T4*0.05/$Z4</f>
        <v>0.94220216500122289</v>
      </c>
      <c r="AJ4" s="20">
        <f t="shared" ref="AJ4:AJ15" ca="1" si="8">U4*0.05/$Z4</f>
        <v>0.61642980173943784</v>
      </c>
      <c r="AK4" s="20">
        <f t="shared" ref="AK4:AK15" ca="1" si="9">V4*0.05/$Z4</f>
        <v>0.39687551977629287</v>
      </c>
      <c r="AL4" s="20">
        <f t="shared" ref="AL4:AL15" ca="1" si="10">W4*0.05/$Z4</f>
        <v>0.81007250185877511</v>
      </c>
      <c r="AN4" s="5">
        <v>40939</v>
      </c>
      <c r="AO4" s="11">
        <f ca="1">SUMPRODUCT(AC3:AL3,N4:W4)</f>
        <v>-3.7450417645571374E-2</v>
      </c>
      <c r="AP4">
        <f t="shared" ref="AP4:AP16" ca="1" si="11">AP3*(1+AO4)</f>
        <v>0.96254958235442867</v>
      </c>
    </row>
    <row r="5" spans="1:42" x14ac:dyDescent="0.2">
      <c r="A5" s="5">
        <v>40968</v>
      </c>
      <c r="B5" s="3">
        <f ca="1">0.5*VLOOKUP($A5,Value!$BB$3:$BL$15,2) + 0.5*VLOOKUP($A5,Momentum!$AZ$3:$BJ$27,2)</f>
        <v>4.6239655138106527E-4</v>
      </c>
      <c r="C5" s="3">
        <f ca="1">0.5*VLOOKUP($A5,Value!$BB$3:$BL$15,2) + 0.5*VLOOKUP($A5,Momentum!$AZ$3:$BJ$27,2)</f>
        <v>4.6239655138106527E-4</v>
      </c>
      <c r="D5" s="3">
        <f ca="1">0.5*VLOOKUP($A5,Value!$BB$3:$BL$15,2) + 0.5*VLOOKUP($A5,Momentum!$AZ$3:$BJ$27,2)</f>
        <v>4.6239655138106527E-4</v>
      </c>
      <c r="E5" s="3">
        <f ca="1">0.5*VLOOKUP($A5,Value!$BB$3:$BL$15,2) + 0.5*VLOOKUP($A5,Momentum!$AZ$3:$BJ$27,2)</f>
        <v>4.6239655138106527E-4</v>
      </c>
      <c r="F5" s="3">
        <f ca="1">0.5*VLOOKUP($A5,Value!$BB$3:$BL$15,2) + 0.5*VLOOKUP($A5,Momentum!$AZ$3:$BJ$27,2)</f>
        <v>4.6239655138106527E-4</v>
      </c>
      <c r="G5" s="3">
        <f ca="1">0.5*VLOOKUP($A5,Value!$BB$3:$BL$15,2) + 0.5*VLOOKUP($A5,Momentum!$AZ$3:$BJ$27,2)</f>
        <v>4.6239655138106527E-4</v>
      </c>
      <c r="H5" s="3">
        <f ca="1">0.5*VLOOKUP($A5,Value!$BB$3:$BL$15,2) + 0.5*VLOOKUP($A5,Momentum!$AZ$3:$BJ$27,2)</f>
        <v>4.6239655138106527E-4</v>
      </c>
      <c r="I5" s="3">
        <f ca="1">0.5*VLOOKUP($A5,Value!$BB$3:$BL$15,2) + 0.5*VLOOKUP($A5,Momentum!$AZ$3:$BJ$27,2)</f>
        <v>4.6239655138106527E-4</v>
      </c>
      <c r="J5" s="3">
        <f ca="1">0.5*VLOOKUP($A5,Value!$BB$3:$BL$15,2) + 0.5*VLOOKUP($A5,Momentum!$AZ$3:$BJ$27,2)</f>
        <v>4.6239655138106527E-4</v>
      </c>
      <c r="K5" s="3">
        <f ca="1">0.5*VLOOKUP($A5,Value!$BB$3:$BL$15,2) + 0.5*VLOOKUP($A5,Momentum!$AZ$3:$BJ$27,2)</f>
        <v>4.6239655138106527E-4</v>
      </c>
      <c r="M5" s="5">
        <v>40968</v>
      </c>
      <c r="N5" s="3">
        <v>1.3699009317138966E-2</v>
      </c>
      <c r="O5" s="3">
        <v>1.7332672145749628E-2</v>
      </c>
      <c r="P5" s="3">
        <v>6.0784803495131046E-2</v>
      </c>
      <c r="Q5" s="3">
        <v>-3.8906554800194337E-3</v>
      </c>
      <c r="R5" s="3">
        <v>4.8250973461195112E-2</v>
      </c>
      <c r="S5" s="3">
        <v>3.9441351500854482E-2</v>
      </c>
      <c r="T5" s="3">
        <v>2.7715229293706178E-2</v>
      </c>
      <c r="U5" s="3">
        <v>0.11511138252154707</v>
      </c>
      <c r="V5" s="3">
        <v>2.1881377662065216E-2</v>
      </c>
      <c r="W5" s="3">
        <v>4.4058989223580314E-2</v>
      </c>
      <c r="Y5" s="1"/>
      <c r="Z5" s="12" cm="1">
        <f t="array" aca="1" ref="Z5" ca="1">SQRT(MMULT(B5:K5, MMULT('equity index returns'!ER471:FA480, TRANSPOSE(B5:K5))))</f>
        <v>7.9181304307007858E-4</v>
      </c>
      <c r="AB5" s="5">
        <v>40968</v>
      </c>
      <c r="AC5" s="20">
        <f t="shared" ca="1" si="1"/>
        <v>0.86504064545489878</v>
      </c>
      <c r="AD5" s="20">
        <f t="shared" ca="1" si="2"/>
        <v>1.0944927150066925</v>
      </c>
      <c r="AE5" s="20">
        <f t="shared" ca="1" si="3"/>
        <v>3.8383305268281211</v>
      </c>
      <c r="AF5" s="20">
        <f t="shared" ca="1" si="4"/>
        <v>-0.24568018385591908</v>
      </c>
      <c r="AG5" s="20">
        <f t="shared" ca="1" si="5"/>
        <v>3.0468665478224963</v>
      </c>
      <c r="AH5" s="20">
        <f t="shared" ca="1" si="6"/>
        <v>2.4905722282579124</v>
      </c>
      <c r="AI5" s="20">
        <f t="shared" ca="1" si="7"/>
        <v>1.7501119447493916</v>
      </c>
      <c r="AJ5" s="20">
        <f t="shared" ca="1" si="8"/>
        <v>7.2688485955743003</v>
      </c>
      <c r="AK5" s="20">
        <f t="shared" ca="1" si="9"/>
        <v>1.381726270713163</v>
      </c>
      <c r="AL5" s="20">
        <f t="shared" ca="1" si="10"/>
        <v>2.7821585921817733</v>
      </c>
      <c r="AN5" s="5">
        <v>40968</v>
      </c>
      <c r="AO5" s="11">
        <f t="shared" ref="AO5:AO16" ca="1" si="12">SUMPRODUCT(AC4:AL4,N5:W5)</f>
        <v>0.31968623083227204</v>
      </c>
      <c r="AP5">
        <f t="shared" ca="1" si="11"/>
        <v>1.2702634303264937</v>
      </c>
    </row>
    <row r="6" spans="1:42" x14ac:dyDescent="0.2">
      <c r="A6" s="5">
        <v>40999</v>
      </c>
      <c r="B6" s="3">
        <f ca="1">0.5*VLOOKUP($A6,Value!$BB$3:$BL$15,2) + 0.5*VLOOKUP($A6,Momentum!$AZ$3:$BJ$27,2)</f>
        <v>-8.100711653704018E-3</v>
      </c>
      <c r="C6" s="3">
        <f ca="1">0.5*VLOOKUP($A6,Value!$BB$3:$BL$15,2) + 0.5*VLOOKUP($A6,Momentum!$AZ$3:$BJ$27,2)</f>
        <v>-8.100711653704018E-3</v>
      </c>
      <c r="D6" s="3">
        <f ca="1">0.5*VLOOKUP($A6,Value!$BB$3:$BL$15,2) + 0.5*VLOOKUP($A6,Momentum!$AZ$3:$BJ$27,2)</f>
        <v>-8.100711653704018E-3</v>
      </c>
      <c r="E6" s="3">
        <f ca="1">0.5*VLOOKUP($A6,Value!$BB$3:$BL$15,2) + 0.5*VLOOKUP($A6,Momentum!$AZ$3:$BJ$27,2)</f>
        <v>-8.100711653704018E-3</v>
      </c>
      <c r="F6" s="3">
        <f ca="1">0.5*VLOOKUP($A6,Value!$BB$3:$BL$15,2) + 0.5*VLOOKUP($A6,Momentum!$AZ$3:$BJ$27,2)</f>
        <v>-8.100711653704018E-3</v>
      </c>
      <c r="G6" s="3">
        <f ca="1">0.5*VLOOKUP($A6,Value!$BB$3:$BL$15,2) + 0.5*VLOOKUP($A6,Momentum!$AZ$3:$BJ$27,2)</f>
        <v>-8.100711653704018E-3</v>
      </c>
      <c r="H6" s="3">
        <f ca="1">0.5*VLOOKUP($A6,Value!$BB$3:$BL$15,2) + 0.5*VLOOKUP($A6,Momentum!$AZ$3:$BJ$27,2)</f>
        <v>-8.100711653704018E-3</v>
      </c>
      <c r="I6" s="3">
        <f ca="1">0.5*VLOOKUP($A6,Value!$BB$3:$BL$15,2) + 0.5*VLOOKUP($A6,Momentum!$AZ$3:$BJ$27,2)</f>
        <v>-8.100711653704018E-3</v>
      </c>
      <c r="J6" s="3">
        <f ca="1">0.5*VLOOKUP($A6,Value!$BB$3:$BL$15,2) + 0.5*VLOOKUP($A6,Momentum!$AZ$3:$BJ$27,2)</f>
        <v>-8.100711653704018E-3</v>
      </c>
      <c r="K6" s="3">
        <f ca="1">0.5*VLOOKUP($A6,Value!$BB$3:$BL$15,2) + 0.5*VLOOKUP($A6,Momentum!$AZ$3:$BJ$27,2)</f>
        <v>-8.100711653704018E-3</v>
      </c>
      <c r="M6" s="5">
        <v>40999</v>
      </c>
      <c r="N6" s="3">
        <v>1.3734353866228011E-2</v>
      </c>
      <c r="O6" s="3">
        <v>-1.4972981886988812E-2</v>
      </c>
      <c r="P6" s="3">
        <v>1.3470959631540325E-2</v>
      </c>
      <c r="Q6" s="3">
        <v>-5.598156563855361E-2</v>
      </c>
      <c r="R6" s="3">
        <v>-1.9861004719172737E-3</v>
      </c>
      <c r="S6" s="3">
        <v>-1.2115498419619231E-2</v>
      </c>
      <c r="T6" s="3">
        <v>-2.0730427410122765E-2</v>
      </c>
      <c r="U6" s="3">
        <v>3.1086672085222977E-2</v>
      </c>
      <c r="V6" s="3">
        <v>1.3893968208075425E-2</v>
      </c>
      <c r="W6" s="3">
        <v>3.2022535816592645E-2</v>
      </c>
      <c r="Y6" s="1"/>
      <c r="Z6" s="12" cm="1">
        <f t="array" aca="1" ref="Z6" ca="1">SQRT(MMULT(B6:K6, MMULT('equity index returns'!EG472:EP481, TRANSPOSE(B6:K6))))</f>
        <v>1.3549337527441526E-2</v>
      </c>
      <c r="AB6" s="5">
        <v>40999</v>
      </c>
      <c r="AC6" s="20">
        <f t="shared" ca="1" si="1"/>
        <v>5.0682750497623115E-2</v>
      </c>
      <c r="AD6" s="20">
        <f t="shared" ca="1" si="2"/>
        <v>-5.5253557071199881E-2</v>
      </c>
      <c r="AE6" s="20">
        <f t="shared" ca="1" si="3"/>
        <v>4.9710768531146039E-2</v>
      </c>
      <c r="AF6" s="20">
        <f t="shared" ca="1" si="4"/>
        <v>-0.20658414304453607</v>
      </c>
      <c r="AG6" s="20">
        <f t="shared" ca="1" si="5"/>
        <v>-7.3291423580481956E-3</v>
      </c>
      <c r="AH6" s="20">
        <f t="shared" ca="1" si="6"/>
        <v>-4.4708822092156403E-2</v>
      </c>
      <c r="AI6" s="20">
        <f t="shared" ca="1" si="7"/>
        <v>-7.6499782251853082E-2</v>
      </c>
      <c r="AJ6" s="20">
        <f t="shared" ca="1" si="8"/>
        <v>0.11471657570808544</v>
      </c>
      <c r="AK6" s="20">
        <f t="shared" ca="1" si="9"/>
        <v>5.1271762106213377E-2</v>
      </c>
      <c r="AL6" s="20">
        <f t="shared" ca="1" si="10"/>
        <v>0.11817011625748225</v>
      </c>
      <c r="AN6" s="5">
        <v>40999</v>
      </c>
      <c r="AO6" s="11">
        <f t="shared" ca="1" si="12"/>
        <v>0.32269978281090744</v>
      </c>
      <c r="AP6">
        <f t="shared" ca="1" si="11"/>
        <v>1.6801771634054916</v>
      </c>
    </row>
    <row r="7" spans="1:42" x14ac:dyDescent="0.2">
      <c r="A7" s="5">
        <v>41029</v>
      </c>
      <c r="B7" s="3">
        <f ca="1">0.5*VLOOKUP($A7,Value!$BB$3:$BL$15,2) + 0.5*VLOOKUP($A7,Momentum!$AZ$3:$BJ$27,2)</f>
        <v>-6.4516505595102001E-3</v>
      </c>
      <c r="C7" s="3">
        <f ca="1">0.5*VLOOKUP($A7,Value!$BB$3:$BL$15,2) + 0.5*VLOOKUP($A7,Momentum!$AZ$3:$BJ$27,2)</f>
        <v>-6.4516505595102001E-3</v>
      </c>
      <c r="D7" s="3">
        <f ca="1">0.5*VLOOKUP($A7,Value!$BB$3:$BL$15,2) + 0.5*VLOOKUP($A7,Momentum!$AZ$3:$BJ$27,2)</f>
        <v>-6.4516505595102001E-3</v>
      </c>
      <c r="E7" s="3">
        <f ca="1">0.5*VLOOKUP($A7,Value!$BB$3:$BL$15,2) + 0.5*VLOOKUP($A7,Momentum!$AZ$3:$BJ$27,2)</f>
        <v>-6.4516505595102001E-3</v>
      </c>
      <c r="F7" s="3">
        <f ca="1">0.5*VLOOKUP($A7,Value!$BB$3:$BL$15,2) + 0.5*VLOOKUP($A7,Momentum!$AZ$3:$BJ$27,2)</f>
        <v>-6.4516505595102001E-3</v>
      </c>
      <c r="G7" s="3">
        <f ca="1">0.5*VLOOKUP($A7,Value!$BB$3:$BL$15,2) + 0.5*VLOOKUP($A7,Momentum!$AZ$3:$BJ$27,2)</f>
        <v>-6.4516505595102001E-3</v>
      </c>
      <c r="H7" s="3">
        <f ca="1">0.5*VLOOKUP($A7,Value!$BB$3:$BL$15,2) + 0.5*VLOOKUP($A7,Momentum!$AZ$3:$BJ$27,2)</f>
        <v>-6.4516505595102001E-3</v>
      </c>
      <c r="I7" s="3">
        <f ca="1">0.5*VLOOKUP($A7,Value!$BB$3:$BL$15,2) + 0.5*VLOOKUP($A7,Momentum!$AZ$3:$BJ$27,2)</f>
        <v>-6.4516505595102001E-3</v>
      </c>
      <c r="J7" s="3">
        <f ca="1">0.5*VLOOKUP($A7,Value!$BB$3:$BL$15,2) + 0.5*VLOOKUP($A7,Momentum!$AZ$3:$BJ$27,2)</f>
        <v>-6.4516505595102001E-3</v>
      </c>
      <c r="K7" s="3">
        <f ca="1">0.5*VLOOKUP($A7,Value!$BB$3:$BL$15,2) + 0.5*VLOOKUP($A7,Momentum!$AZ$3:$BJ$27,2)</f>
        <v>-6.4516505595102001E-3</v>
      </c>
      <c r="M7" s="5">
        <v>41029</v>
      </c>
      <c r="N7" s="3">
        <v>1.4412827186740307E-2</v>
      </c>
      <c r="O7" s="3">
        <v>-6.1041897660469857E-3</v>
      </c>
      <c r="P7" s="3">
        <v>-2.2139193635117294E-2</v>
      </c>
      <c r="Q7" s="3">
        <v>-0.11700267679323795</v>
      </c>
      <c r="R7" s="3">
        <v>-5.3185198205929929E-2</v>
      </c>
      <c r="S7" s="3">
        <v>-3.4421373752593354E-3</v>
      </c>
      <c r="T7" s="3">
        <v>-7.8661429373055203E-2</v>
      </c>
      <c r="U7" s="3">
        <v>-6.075283068134163E-2</v>
      </c>
      <c r="V7" s="3">
        <v>-3.3845954629353359E-2</v>
      </c>
      <c r="W7" s="3">
        <v>-6.0278071795777377E-3</v>
      </c>
      <c r="Y7" s="1"/>
      <c r="Z7" s="12" cm="1">
        <f t="array" aca="1" ref="Z7" ca="1">SQRT(MMULT(B7:K7, MMULT('equity index returns'!DV473:EE482, TRANSPOSE(B7:K7))))</f>
        <v>1.0170002307319332E-2</v>
      </c>
      <c r="AB7" s="5">
        <v>41029</v>
      </c>
      <c r="AC7" s="20">
        <f t="shared" ca="1" si="1"/>
        <v>7.0859507949016992E-2</v>
      </c>
      <c r="AD7" s="20">
        <f t="shared" ca="1" si="2"/>
        <v>-3.0010759002747776E-2</v>
      </c>
      <c r="AE7" s="20">
        <f t="shared" ca="1" si="3"/>
        <v>-0.10884556839866082</v>
      </c>
      <c r="AF7" s="20">
        <f t="shared" ca="1" si="4"/>
        <v>-0.57523426867381999</v>
      </c>
      <c r="AG7" s="20">
        <f t="shared" ca="1" si="5"/>
        <v>-0.26148075781483671</v>
      </c>
      <c r="AH7" s="20">
        <f t="shared" ca="1" si="6"/>
        <v>-1.6922992105823001E-2</v>
      </c>
      <c r="AI7" s="20">
        <f t="shared" ca="1" si="7"/>
        <v>-0.38673260337631743</v>
      </c>
      <c r="AJ7" s="20">
        <f t="shared" ca="1" si="8"/>
        <v>-0.29868641542793911</v>
      </c>
      <c r="AK7" s="20">
        <f t="shared" ca="1" si="9"/>
        <v>-0.16640091912759197</v>
      </c>
      <c r="AL7" s="20">
        <f t="shared" ca="1" si="10"/>
        <v>-2.9635230147585786E-2</v>
      </c>
      <c r="AN7" s="5">
        <v>41029</v>
      </c>
      <c r="AO7" s="11">
        <f t="shared" ca="1" si="12"/>
        <v>2.1282374216507815E-2</v>
      </c>
      <c r="AP7">
        <f t="shared" ca="1" si="11"/>
        <v>1.7159353225471179</v>
      </c>
    </row>
    <row r="8" spans="1:42" x14ac:dyDescent="0.2">
      <c r="A8" s="5">
        <v>41060</v>
      </c>
      <c r="B8" s="3">
        <f ca="1">0.5*VLOOKUP($A8,Value!$BB$3:$BL$15,2) + 0.5*VLOOKUP($A8,Momentum!$AZ$3:$BJ$27,2)</f>
        <v>-2.0295436200712643E-3</v>
      </c>
      <c r="C8" s="3">
        <f ca="1">0.5*VLOOKUP($A8,Value!$BB$3:$BL$15,2) + 0.5*VLOOKUP($A8,Momentum!$AZ$3:$BJ$27,2)</f>
        <v>-2.0295436200712643E-3</v>
      </c>
      <c r="D8" s="3">
        <f ca="1">0.5*VLOOKUP($A8,Value!$BB$3:$BL$15,2) + 0.5*VLOOKUP($A8,Momentum!$AZ$3:$BJ$27,2)</f>
        <v>-2.0295436200712643E-3</v>
      </c>
      <c r="E8" s="3">
        <f ca="1">0.5*VLOOKUP($A8,Value!$BB$3:$BL$15,2) + 0.5*VLOOKUP($A8,Momentum!$AZ$3:$BJ$27,2)</f>
        <v>-2.0295436200712643E-3</v>
      </c>
      <c r="F8" s="3">
        <f ca="1">0.5*VLOOKUP($A8,Value!$BB$3:$BL$15,2) + 0.5*VLOOKUP($A8,Momentum!$AZ$3:$BJ$27,2)</f>
        <v>-2.0295436200712643E-3</v>
      </c>
      <c r="G8" s="3">
        <f ca="1">0.5*VLOOKUP($A8,Value!$BB$3:$BL$15,2) + 0.5*VLOOKUP($A8,Momentum!$AZ$3:$BJ$27,2)</f>
        <v>-2.0295436200712643E-3</v>
      </c>
      <c r="H8" s="3">
        <f ca="1">0.5*VLOOKUP($A8,Value!$BB$3:$BL$15,2) + 0.5*VLOOKUP($A8,Momentum!$AZ$3:$BJ$27,2)</f>
        <v>-2.0295436200712643E-3</v>
      </c>
      <c r="I8" s="3">
        <f ca="1">0.5*VLOOKUP($A8,Value!$BB$3:$BL$15,2) + 0.5*VLOOKUP($A8,Momentum!$AZ$3:$BJ$27,2)</f>
        <v>-2.0295436200712643E-3</v>
      </c>
      <c r="J8" s="3">
        <f ca="1">0.5*VLOOKUP($A8,Value!$BB$3:$BL$15,2) + 0.5*VLOOKUP($A8,Momentum!$AZ$3:$BJ$27,2)</f>
        <v>-2.0295436200712643E-3</v>
      </c>
      <c r="K8" s="3">
        <f ca="1">0.5*VLOOKUP($A8,Value!$BB$3:$BL$15,2) + 0.5*VLOOKUP($A8,Momentum!$AZ$3:$BJ$27,2)</f>
        <v>-2.0295436200712643E-3</v>
      </c>
      <c r="M8" s="5">
        <v>41060</v>
      </c>
      <c r="N8" s="3">
        <v>-6.5420950455243654E-2</v>
      </c>
      <c r="O8" s="3">
        <v>-6.3739440017338111E-2</v>
      </c>
      <c r="P8" s="3">
        <v>-7.2738366276032473E-2</v>
      </c>
      <c r="Q8" s="3">
        <v>-0.11164096518356426</v>
      </c>
      <c r="R8" s="3">
        <v>-4.4565175616391506E-2</v>
      </c>
      <c r="S8" s="3">
        <v>-6.5907329236509438E-2</v>
      </c>
      <c r="T8" s="3">
        <v>-9.9221899616409037E-2</v>
      </c>
      <c r="U8" s="3">
        <v>-0.10555590071595633</v>
      </c>
      <c r="V8" s="3">
        <v>-4.0179779543567884E-2</v>
      </c>
      <c r="W8" s="3">
        <v>-6.1438513479467938E-2</v>
      </c>
      <c r="Y8" s="1"/>
      <c r="Z8" s="12" cm="1">
        <f t="array" aca="1" ref="Z8" ca="1">SQRT(MMULT(B8:K8, MMULT('equity index returns'!DK474:DT483, TRANSPOSE(B8:K8))))</f>
        <v>3.2234806173290958E-3</v>
      </c>
      <c r="AB8" s="5">
        <v>41060</v>
      </c>
      <c r="AC8" s="20">
        <f t="shared" ca="1" si="1"/>
        <v>-1.0147563801616712</v>
      </c>
      <c r="AD8" s="20">
        <f t="shared" ca="1" si="2"/>
        <v>-0.98867416287043153</v>
      </c>
      <c r="AE8" s="20">
        <f t="shared" ca="1" si="3"/>
        <v>-1.1282581611472797</v>
      </c>
      <c r="AF8" s="20">
        <f t="shared" ca="1" si="4"/>
        <v>-1.731683519103451</v>
      </c>
      <c r="AG8" s="20">
        <f t="shared" ca="1" si="5"/>
        <v>-0.69125862548721051</v>
      </c>
      <c r="AH8" s="20">
        <f t="shared" ca="1" si="6"/>
        <v>-1.0223006907843422</v>
      </c>
      <c r="AI8" s="20">
        <f t="shared" ca="1" si="7"/>
        <v>-1.539049111742792</v>
      </c>
      <c r="AJ8" s="20">
        <f t="shared" ca="1" si="8"/>
        <v>-1.6372969663366179</v>
      </c>
      <c r="AK8" s="20">
        <f t="shared" ca="1" si="9"/>
        <v>-0.62323594141633087</v>
      </c>
      <c r="AL8" s="20">
        <f t="shared" ca="1" si="10"/>
        <v>-0.95298406866759022</v>
      </c>
      <c r="AN8" s="5">
        <v>41060</v>
      </c>
      <c r="AO8" s="11">
        <f t="shared" ca="1" si="12"/>
        <v>0.16058956939833446</v>
      </c>
      <c r="AP8">
        <f t="shared" ca="1" si="11"/>
        <v>1.991496637110352</v>
      </c>
    </row>
    <row r="9" spans="1:42" x14ac:dyDescent="0.2">
      <c r="A9" s="5">
        <v>41090</v>
      </c>
      <c r="B9" s="3">
        <f ca="1">0.5*VLOOKUP($A9,Value!$BB$3:$BL$15,2) + 0.5*VLOOKUP($A9,Momentum!$AZ$3:$BJ$27,2)</f>
        <v>-3.4117198186871256E-3</v>
      </c>
      <c r="C9" s="3">
        <f ca="1">0.5*VLOOKUP($A9,Value!$BB$3:$BL$15,2) + 0.5*VLOOKUP($A9,Momentum!$AZ$3:$BJ$27,2)</f>
        <v>-3.4117198186871256E-3</v>
      </c>
      <c r="D9" s="3">
        <f ca="1">0.5*VLOOKUP($A9,Value!$BB$3:$BL$15,2) + 0.5*VLOOKUP($A9,Momentum!$AZ$3:$BJ$27,2)</f>
        <v>-3.4117198186871256E-3</v>
      </c>
      <c r="E9" s="3">
        <f ca="1">0.5*VLOOKUP($A9,Value!$BB$3:$BL$15,2) + 0.5*VLOOKUP($A9,Momentum!$AZ$3:$BJ$27,2)</f>
        <v>-3.4117198186871256E-3</v>
      </c>
      <c r="F9" s="3">
        <f ca="1">0.5*VLOOKUP($A9,Value!$BB$3:$BL$15,2) + 0.5*VLOOKUP($A9,Momentum!$AZ$3:$BJ$27,2)</f>
        <v>-3.4117198186871256E-3</v>
      </c>
      <c r="G9" s="3">
        <f ca="1">0.5*VLOOKUP($A9,Value!$BB$3:$BL$15,2) + 0.5*VLOOKUP($A9,Momentum!$AZ$3:$BJ$27,2)</f>
        <v>-3.4117198186871256E-3</v>
      </c>
      <c r="H9" s="3">
        <f ca="1">0.5*VLOOKUP($A9,Value!$BB$3:$BL$15,2) + 0.5*VLOOKUP($A9,Momentum!$AZ$3:$BJ$27,2)</f>
        <v>-3.4117198186871256E-3</v>
      </c>
      <c r="I9" s="3">
        <f ca="1">0.5*VLOOKUP($A9,Value!$BB$3:$BL$15,2) + 0.5*VLOOKUP($A9,Momentum!$AZ$3:$BJ$27,2)</f>
        <v>-3.4117198186871256E-3</v>
      </c>
      <c r="J9" s="3">
        <f ca="1">0.5*VLOOKUP($A9,Value!$BB$3:$BL$15,2) + 0.5*VLOOKUP($A9,Momentum!$AZ$3:$BJ$27,2)</f>
        <v>-3.4117198186871256E-3</v>
      </c>
      <c r="K9" s="3">
        <f ca="1">0.5*VLOOKUP($A9,Value!$BB$3:$BL$15,2) + 0.5*VLOOKUP($A9,Momentum!$AZ$3:$BJ$27,2)</f>
        <v>-3.4117198186871256E-3</v>
      </c>
      <c r="M9" s="5">
        <v>41090</v>
      </c>
      <c r="N9" s="3">
        <v>1.2487467073444725E-2</v>
      </c>
      <c r="O9" s="3">
        <v>1.3157012116509881E-2</v>
      </c>
      <c r="P9" s="3">
        <v>2.1472564826220619E-2</v>
      </c>
      <c r="Q9" s="3">
        <v>0.17923489724028108</v>
      </c>
      <c r="R9" s="3">
        <v>6.5217314848030838E-2</v>
      </c>
      <c r="S9" s="3">
        <v>5.0973547105879646E-2</v>
      </c>
      <c r="T9" s="3">
        <v>0.11949944220342856</v>
      </c>
      <c r="U9" s="3">
        <v>6.9924735018524808E-2</v>
      </c>
      <c r="V9" s="3">
        <v>5.4801547385386895E-2</v>
      </c>
      <c r="W9" s="3">
        <v>3.9542240593808842E-2</v>
      </c>
      <c r="Y9" s="1"/>
      <c r="Z9" s="12" cm="1">
        <f t="array" aca="1" ref="Z9" ca="1">SQRT(MMULT(B9:K9, MMULT('equity index returns'!CZ475:DI484, TRANSPOSE(B9:K9))))</f>
        <v>5.2004034882438223E-3</v>
      </c>
      <c r="AB9" s="5">
        <v>41090</v>
      </c>
      <c r="AC9" s="20">
        <f t="shared" ca="1" si="1"/>
        <v>0.1200624826676838</v>
      </c>
      <c r="AD9" s="20">
        <f t="shared" ca="1" si="2"/>
        <v>0.12649991626854523</v>
      </c>
      <c r="AE9" s="20">
        <f t="shared" ca="1" si="3"/>
        <v>0.20645095014994605</v>
      </c>
      <c r="AF9" s="20">
        <f t="shared" ca="1" si="4"/>
        <v>1.7232787575566446</v>
      </c>
      <c r="AG9" s="20">
        <f t="shared" ca="1" si="5"/>
        <v>0.62704091130104544</v>
      </c>
      <c r="AH9" s="20">
        <f t="shared" ca="1" si="6"/>
        <v>0.49009223246919092</v>
      </c>
      <c r="AI9" s="20">
        <f t="shared" ca="1" si="7"/>
        <v>1.1489439470761487</v>
      </c>
      <c r="AJ9" s="20">
        <f t="shared" ca="1" si="8"/>
        <v>0.67230105487582481</v>
      </c>
      <c r="AK9" s="20">
        <f t="shared" ca="1" si="9"/>
        <v>0.52689707163369925</v>
      </c>
      <c r="AL9" s="20">
        <f t="shared" ca="1" si="10"/>
        <v>0.38018435187961025</v>
      </c>
      <c r="AN9" s="5">
        <v>41090</v>
      </c>
      <c r="AO9" s="11">
        <f t="shared" ca="1" si="12"/>
        <v>-0.82771725896382398</v>
      </c>
      <c r="AP9">
        <f t="shared" ca="1" si="11"/>
        <v>0.3431004994056982</v>
      </c>
    </row>
    <row r="10" spans="1:42" x14ac:dyDescent="0.2">
      <c r="A10" s="5">
        <v>41121</v>
      </c>
      <c r="B10" s="3">
        <f ca="1">0.5*VLOOKUP($A10,Value!$BB$3:$BL$15,2) + 0.5*VLOOKUP($A10,Momentum!$AZ$3:$BJ$27,2)</f>
        <v>-2.8388336357900766E-3</v>
      </c>
      <c r="C10" s="3">
        <f ca="1">0.5*VLOOKUP($A10,Value!$BB$3:$BL$15,2) + 0.5*VLOOKUP($A10,Momentum!$AZ$3:$BJ$27,2)</f>
        <v>-2.8388336357900766E-3</v>
      </c>
      <c r="D10" s="3">
        <f ca="1">0.5*VLOOKUP($A10,Value!$BB$3:$BL$15,2) + 0.5*VLOOKUP($A10,Momentum!$AZ$3:$BJ$27,2)</f>
        <v>-2.8388336357900766E-3</v>
      </c>
      <c r="E10" s="3">
        <f ca="1">0.5*VLOOKUP($A10,Value!$BB$3:$BL$15,2) + 0.5*VLOOKUP($A10,Momentum!$AZ$3:$BJ$27,2)</f>
        <v>-2.8388336357900766E-3</v>
      </c>
      <c r="F10" s="3">
        <f ca="1">0.5*VLOOKUP($A10,Value!$BB$3:$BL$15,2) + 0.5*VLOOKUP($A10,Momentum!$AZ$3:$BJ$27,2)</f>
        <v>-2.8388336357900766E-3</v>
      </c>
      <c r="G10" s="3">
        <f ca="1">0.5*VLOOKUP($A10,Value!$BB$3:$BL$15,2) + 0.5*VLOOKUP($A10,Momentum!$AZ$3:$BJ$27,2)</f>
        <v>-2.8388336357900766E-3</v>
      </c>
      <c r="H10" s="3">
        <f ca="1">0.5*VLOOKUP($A10,Value!$BB$3:$BL$15,2) + 0.5*VLOOKUP($A10,Momentum!$AZ$3:$BJ$27,2)</f>
        <v>-2.8388336357900766E-3</v>
      </c>
      <c r="I10" s="3">
        <f ca="1">0.5*VLOOKUP($A10,Value!$BB$3:$BL$15,2) + 0.5*VLOOKUP($A10,Momentum!$AZ$3:$BJ$27,2)</f>
        <v>-2.8388336357900766E-3</v>
      </c>
      <c r="J10" s="3">
        <f ca="1">0.5*VLOOKUP($A10,Value!$BB$3:$BL$15,2) + 0.5*VLOOKUP($A10,Momentum!$AZ$3:$BJ$27,2)</f>
        <v>-2.8388336357900766E-3</v>
      </c>
      <c r="K10" s="3">
        <f ca="1">0.5*VLOOKUP($A10,Value!$BB$3:$BL$15,2) + 0.5*VLOOKUP($A10,Momentum!$AZ$3:$BJ$27,2)</f>
        <v>-2.8388336357900766E-3</v>
      </c>
      <c r="M10" s="5">
        <v>41121</v>
      </c>
      <c r="N10" s="3">
        <v>4.6597896657075699E-2</v>
      </c>
      <c r="O10" s="3">
        <v>5.1236607461493389E-3</v>
      </c>
      <c r="P10" s="3">
        <v>5.6433028393077178E-2</v>
      </c>
      <c r="Q10" s="3">
        <v>-3.9656674246302481E-2</v>
      </c>
      <c r="R10" s="3">
        <v>3.0992315375027779E-2</v>
      </c>
      <c r="S10" s="3">
        <v>1.2769821009398941E-2</v>
      </c>
      <c r="T10" s="3">
        <v>-2.5657327586206868E-2</v>
      </c>
      <c r="U10" s="3">
        <v>-4.4552499854202288E-2</v>
      </c>
      <c r="V10" s="3">
        <v>6.6670042554268782E-2</v>
      </c>
      <c r="W10" s="3">
        <v>1.3556711238960295E-2</v>
      </c>
      <c r="Y10" s="1"/>
      <c r="Z10" s="12" cm="1">
        <f t="array" aca="1" ref="Z10" ca="1">SQRT(MMULT(B10:K10, MMULT('equity index returns'!CO476:CX485, TRANSPOSE(B10:K10))))</f>
        <v>4.3477956889259248E-3</v>
      </c>
      <c r="AB10" s="5">
        <v>41121</v>
      </c>
      <c r="AC10" s="20">
        <f t="shared" ca="1" si="1"/>
        <v>0.53587955818350785</v>
      </c>
      <c r="AD10" s="20">
        <f t="shared" ca="1" si="2"/>
        <v>5.89225105402214E-2</v>
      </c>
      <c r="AE10" s="20">
        <f t="shared" ca="1" si="3"/>
        <v>0.6489843639250944</v>
      </c>
      <c r="AF10" s="20">
        <f t="shared" ca="1" si="4"/>
        <v>-0.45605494236205968</v>
      </c>
      <c r="AG10" s="20">
        <f t="shared" ca="1" si="5"/>
        <v>0.35641411869889511</v>
      </c>
      <c r="AH10" s="20">
        <f t="shared" ca="1" si="6"/>
        <v>0.14685396834451511</v>
      </c>
      <c r="AI10" s="20">
        <f t="shared" ca="1" si="7"/>
        <v>-0.29506133017654779</v>
      </c>
      <c r="AJ10" s="20">
        <f t="shared" ca="1" si="8"/>
        <v>-0.51235733049370236</v>
      </c>
      <c r="AK10" s="20">
        <f t="shared" ca="1" si="9"/>
        <v>0.76671084986906191</v>
      </c>
      <c r="AL10" s="20">
        <f t="shared" ca="1" si="10"/>
        <v>0.15590326925308365</v>
      </c>
      <c r="AN10" s="5">
        <v>41121</v>
      </c>
      <c r="AO10" s="11">
        <f t="shared" ca="1" si="12"/>
        <v>-4.3903434628590955E-2</v>
      </c>
      <c r="AP10">
        <f t="shared" ca="1" si="11"/>
        <v>0.32803720905900324</v>
      </c>
    </row>
    <row r="11" spans="1:42" x14ac:dyDescent="0.2">
      <c r="A11" s="5">
        <v>41152</v>
      </c>
      <c r="B11" s="3">
        <f ca="1">0.5*VLOOKUP($A11,Value!$BB$3:$BL$15,2) + 0.5*VLOOKUP($A11,Momentum!$AZ$3:$BJ$27,2)</f>
        <v>-1.0079424957428485E-2</v>
      </c>
      <c r="C11" s="3">
        <f ca="1">0.5*VLOOKUP($A11,Value!$BB$3:$BL$15,2) + 0.5*VLOOKUP($A11,Momentum!$AZ$3:$BJ$27,2)</f>
        <v>-1.0079424957428485E-2</v>
      </c>
      <c r="D11" s="3">
        <f ca="1">0.5*VLOOKUP($A11,Value!$BB$3:$BL$15,2) + 0.5*VLOOKUP($A11,Momentum!$AZ$3:$BJ$27,2)</f>
        <v>-1.0079424957428485E-2</v>
      </c>
      <c r="E11" s="3">
        <f ca="1">0.5*VLOOKUP($A11,Value!$BB$3:$BL$15,2) + 0.5*VLOOKUP($A11,Momentum!$AZ$3:$BJ$27,2)</f>
        <v>-1.0079424957428485E-2</v>
      </c>
      <c r="F11" s="3">
        <f ca="1">0.5*VLOOKUP($A11,Value!$BB$3:$BL$15,2) + 0.5*VLOOKUP($A11,Momentum!$AZ$3:$BJ$27,2)</f>
        <v>-1.0079424957428485E-2</v>
      </c>
      <c r="G11" s="3">
        <f ca="1">0.5*VLOOKUP($A11,Value!$BB$3:$BL$15,2) + 0.5*VLOOKUP($A11,Momentum!$AZ$3:$BJ$27,2)</f>
        <v>-1.0079424957428485E-2</v>
      </c>
      <c r="H11" s="3">
        <f ca="1">0.5*VLOOKUP($A11,Value!$BB$3:$BL$15,2) + 0.5*VLOOKUP($A11,Momentum!$AZ$3:$BJ$27,2)</f>
        <v>-1.0079424957428485E-2</v>
      </c>
      <c r="I11" s="3">
        <f ca="1">0.5*VLOOKUP($A11,Value!$BB$3:$BL$15,2) + 0.5*VLOOKUP($A11,Momentum!$AZ$3:$BJ$27,2)</f>
        <v>-1.0079424957428485E-2</v>
      </c>
      <c r="J11" s="3">
        <f ca="1">0.5*VLOOKUP($A11,Value!$BB$3:$BL$15,2) + 0.5*VLOOKUP($A11,Momentum!$AZ$3:$BJ$27,2)</f>
        <v>-1.0079424957428485E-2</v>
      </c>
      <c r="K11" s="3">
        <f ca="1">0.5*VLOOKUP($A11,Value!$BB$3:$BL$15,2) + 0.5*VLOOKUP($A11,Momentum!$AZ$3:$BJ$27,2)</f>
        <v>-1.0079424957428485E-2</v>
      </c>
      <c r="M11" s="5">
        <v>41152</v>
      </c>
      <c r="N11" s="3">
        <v>2.0467559829290716E-2</v>
      </c>
      <c r="O11" s="3">
        <v>2.6930392537057424E-2</v>
      </c>
      <c r="P11" s="3">
        <v>2.7850252214250082E-2</v>
      </c>
      <c r="Q11" s="3">
        <v>0.1058793732520722</v>
      </c>
      <c r="R11" s="3">
        <v>3.4306066774347999E-2</v>
      </c>
      <c r="S11" s="3">
        <v>1.9807182371607723E-2</v>
      </c>
      <c r="T11" s="3">
        <v>8.3925681443902223E-2</v>
      </c>
      <c r="U11" s="3">
        <v>-4.690753468831188E-3</v>
      </c>
      <c r="V11" s="3">
        <v>1.868954787814836E-2</v>
      </c>
      <c r="W11" s="3">
        <v>2.3471718430853716E-2</v>
      </c>
      <c r="Y11" s="1"/>
      <c r="Z11" s="12" cm="1">
        <f t="array" aca="1" ref="Z11" ca="1">SQRT(MMULT(B11:K11, MMULT('equity index returns'!CD477:CM486, TRANSPOSE(B11:K11))))</f>
        <v>1.5438200863622303E-2</v>
      </c>
      <c r="AB11" s="5">
        <v>41152</v>
      </c>
      <c r="AC11" s="20">
        <f t="shared" ca="1" si="1"/>
        <v>6.6288682243794708E-2</v>
      </c>
      <c r="AD11" s="20">
        <f t="shared" ca="1" si="2"/>
        <v>8.7219983646263696E-2</v>
      </c>
      <c r="AE11" s="20">
        <f t="shared" ca="1" si="3"/>
        <v>9.0199150990044552E-2</v>
      </c>
      <c r="AF11" s="20">
        <f t="shared" ca="1" si="4"/>
        <v>0.3429135758349936</v>
      </c>
      <c r="AG11" s="20">
        <f t="shared" ca="1" si="5"/>
        <v>0.11110772258179663</v>
      </c>
      <c r="AH11" s="20">
        <f t="shared" ca="1" si="6"/>
        <v>6.4149904987569645E-2</v>
      </c>
      <c r="AI11" s="20">
        <f t="shared" ca="1" si="7"/>
        <v>0.27181172918166885</v>
      </c>
      <c r="AJ11" s="20">
        <f t="shared" ca="1" si="8"/>
        <v>-1.5192034066236993E-2</v>
      </c>
      <c r="AK11" s="20">
        <f t="shared" ca="1" si="9"/>
        <v>6.0530200517689037E-2</v>
      </c>
      <c r="AL11" s="20">
        <f t="shared" ca="1" si="10"/>
        <v>7.6018308863182171E-2</v>
      </c>
      <c r="AN11" s="5">
        <v>41152</v>
      </c>
      <c r="AO11" s="11">
        <f t="shared" ca="1" si="12"/>
        <v>-6.8926346042905351E-3</v>
      </c>
      <c r="AP11">
        <f t="shared" ca="1" si="11"/>
        <v>0.32577616844034823</v>
      </c>
    </row>
    <row r="12" spans="1:42" x14ac:dyDescent="0.2">
      <c r="A12" s="5">
        <v>41182</v>
      </c>
      <c r="B12" s="3">
        <f ca="1">0.5*VLOOKUP($A12,Value!$BB$3:$BL$15,2) + 0.5*VLOOKUP($A12,Momentum!$AZ$3:$BJ$27,2)</f>
        <v>-1.0747250687313813E-2</v>
      </c>
      <c r="C12" s="3">
        <f ca="1">0.5*VLOOKUP($A12,Value!$BB$3:$BL$15,2) + 0.5*VLOOKUP($A12,Momentum!$AZ$3:$BJ$27,2)</f>
        <v>-1.0747250687313813E-2</v>
      </c>
      <c r="D12" s="3">
        <f ca="1">0.5*VLOOKUP($A12,Value!$BB$3:$BL$15,2) + 0.5*VLOOKUP($A12,Momentum!$AZ$3:$BJ$27,2)</f>
        <v>-1.0747250687313813E-2</v>
      </c>
      <c r="E12" s="3">
        <f ca="1">0.5*VLOOKUP($A12,Value!$BB$3:$BL$15,2) + 0.5*VLOOKUP($A12,Momentum!$AZ$3:$BJ$27,2)</f>
        <v>-1.0747250687313813E-2</v>
      </c>
      <c r="F12" s="3">
        <f ca="1">0.5*VLOOKUP($A12,Value!$BB$3:$BL$15,2) + 0.5*VLOOKUP($A12,Momentum!$AZ$3:$BJ$27,2)</f>
        <v>-1.0747250687313813E-2</v>
      </c>
      <c r="G12" s="3">
        <f ca="1">0.5*VLOOKUP($A12,Value!$BB$3:$BL$15,2) + 0.5*VLOOKUP($A12,Momentum!$AZ$3:$BJ$27,2)</f>
        <v>-1.0747250687313813E-2</v>
      </c>
      <c r="H12" s="3">
        <f ca="1">0.5*VLOOKUP($A12,Value!$BB$3:$BL$15,2) + 0.5*VLOOKUP($A12,Momentum!$AZ$3:$BJ$27,2)</f>
        <v>-1.0747250687313813E-2</v>
      </c>
      <c r="I12" s="3">
        <f ca="1">0.5*VLOOKUP($A12,Value!$BB$3:$BL$15,2) + 0.5*VLOOKUP($A12,Momentum!$AZ$3:$BJ$27,2)</f>
        <v>-1.0747250687313813E-2</v>
      </c>
      <c r="J12" s="3">
        <f ca="1">0.5*VLOOKUP($A12,Value!$BB$3:$BL$15,2) + 0.5*VLOOKUP($A12,Momentum!$AZ$3:$BJ$27,2)</f>
        <v>-1.0747250687313813E-2</v>
      </c>
      <c r="K12" s="3">
        <f ca="1">0.5*VLOOKUP($A12,Value!$BB$3:$BL$15,2) + 0.5*VLOOKUP($A12,Momentum!$AZ$3:$BJ$27,2)</f>
        <v>-1.0747250687313813E-2</v>
      </c>
      <c r="M12" s="5">
        <v>41182</v>
      </c>
      <c r="N12" s="3">
        <v>1.9996512292805413E-2</v>
      </c>
      <c r="O12" s="3">
        <v>3.4494552930609546E-2</v>
      </c>
      <c r="P12" s="3">
        <v>3.504208461533409E-2</v>
      </c>
      <c r="Q12" s="3">
        <v>3.575430440902716E-2</v>
      </c>
      <c r="R12" s="3">
        <v>-6.81434103944345E-3</v>
      </c>
      <c r="S12" s="3">
        <v>6.8144438822796971E-3</v>
      </c>
      <c r="T12" s="3">
        <v>5.3431298001074268E-3</v>
      </c>
      <c r="U12" s="3">
        <v>1.7459452391779484E-2</v>
      </c>
      <c r="V12" s="3">
        <v>-8.3949038394962594E-3</v>
      </c>
      <c r="W12" s="3">
        <v>2.5499295960159651E-2</v>
      </c>
      <c r="Y12" s="1"/>
      <c r="Z12" s="12" cm="1">
        <f t="array" aca="1" ref="Z12" ca="1">SQRT(MMULT(B12:K12, MMULT('equity index returns'!BS478:CB487, TRANSPOSE(B12:K12))))</f>
        <v>1.5852572167484185E-2</v>
      </c>
      <c r="AB12" s="5">
        <v>41182</v>
      </c>
      <c r="AC12" s="20">
        <f t="shared" ca="1" si="1"/>
        <v>6.3070245262220048E-2</v>
      </c>
      <c r="AD12" s="20">
        <f t="shared" ca="1" si="2"/>
        <v>0.10879796845007474</v>
      </c>
      <c r="AE12" s="20">
        <f t="shared" ca="1" si="3"/>
        <v>0.11052491748692445</v>
      </c>
      <c r="AF12" s="20">
        <f t="shared" ca="1" si="4"/>
        <v>0.11277130307712517</v>
      </c>
      <c r="AG12" s="20">
        <f t="shared" ca="1" si="5"/>
        <v>-2.1492856072343278E-2</v>
      </c>
      <c r="AH12" s="20">
        <f t="shared" ca="1" si="6"/>
        <v>2.1493180445054411E-2</v>
      </c>
      <c r="AI12" s="20">
        <f t="shared" ca="1" si="7"/>
        <v>1.6852564188500979E-2</v>
      </c>
      <c r="AJ12" s="20">
        <f t="shared" ca="1" si="8"/>
        <v>5.5068200312600478E-2</v>
      </c>
      <c r="AK12" s="20">
        <f t="shared" ca="1" si="9"/>
        <v>-2.6478049589691719E-2</v>
      </c>
      <c r="AL12" s="20">
        <f t="shared" ca="1" si="10"/>
        <v>8.0426367692122011E-2</v>
      </c>
      <c r="AN12" s="5">
        <v>41182</v>
      </c>
      <c r="AO12" s="11">
        <f t="shared" ca="1" si="12"/>
        <v>2.2052928361332037E-2</v>
      </c>
      <c r="AP12">
        <f t="shared" ca="1" si="11"/>
        <v>0.33296048694479247</v>
      </c>
    </row>
    <row r="13" spans="1:42" x14ac:dyDescent="0.2">
      <c r="A13" s="5">
        <v>41213</v>
      </c>
      <c r="B13" s="3">
        <f ca="1">0.5*VLOOKUP($A13,Value!$BB$3:$BL$15,2) + 0.5*VLOOKUP($A13,Momentum!$AZ$3:$BJ$27,2)</f>
        <v>-1.4620852248352037E-2</v>
      </c>
      <c r="C13" s="3">
        <f ca="1">0.5*VLOOKUP($A13,Value!$BB$3:$BL$15,2) + 0.5*VLOOKUP($A13,Momentum!$AZ$3:$BJ$27,2)</f>
        <v>-1.4620852248352037E-2</v>
      </c>
      <c r="D13" s="3">
        <f ca="1">0.5*VLOOKUP($A13,Value!$BB$3:$BL$15,2) + 0.5*VLOOKUP($A13,Momentum!$AZ$3:$BJ$27,2)</f>
        <v>-1.4620852248352037E-2</v>
      </c>
      <c r="E13" s="3">
        <f ca="1">0.5*VLOOKUP($A13,Value!$BB$3:$BL$15,2) + 0.5*VLOOKUP($A13,Momentum!$AZ$3:$BJ$27,2)</f>
        <v>-1.4620852248352037E-2</v>
      </c>
      <c r="F13" s="3">
        <f ca="1">0.5*VLOOKUP($A13,Value!$BB$3:$BL$15,2) + 0.5*VLOOKUP($A13,Momentum!$AZ$3:$BJ$27,2)</f>
        <v>-1.4620852248352037E-2</v>
      </c>
      <c r="G13" s="3">
        <f ca="1">0.5*VLOOKUP($A13,Value!$BB$3:$BL$15,2) + 0.5*VLOOKUP($A13,Momentum!$AZ$3:$BJ$27,2)</f>
        <v>-1.4620852248352037E-2</v>
      </c>
      <c r="H13" s="3">
        <f ca="1">0.5*VLOOKUP($A13,Value!$BB$3:$BL$15,2) + 0.5*VLOOKUP($A13,Momentum!$AZ$3:$BJ$27,2)</f>
        <v>-1.4620852248352037E-2</v>
      </c>
      <c r="I13" s="3">
        <f ca="1">0.5*VLOOKUP($A13,Value!$BB$3:$BL$15,2) + 0.5*VLOOKUP($A13,Momentum!$AZ$3:$BJ$27,2)</f>
        <v>-1.4620852248352037E-2</v>
      </c>
      <c r="J13" s="3">
        <f ca="1">0.5*VLOOKUP($A13,Value!$BB$3:$BL$15,2) + 0.5*VLOOKUP($A13,Momentum!$AZ$3:$BJ$27,2)</f>
        <v>-1.4620852248352037E-2</v>
      </c>
      <c r="K13" s="3">
        <f ca="1">0.5*VLOOKUP($A13,Value!$BB$3:$BL$15,2) + 0.5*VLOOKUP($A13,Momentum!$AZ$3:$BJ$27,2)</f>
        <v>-1.4620852248352037E-2</v>
      </c>
      <c r="M13" s="5">
        <v>41213</v>
      </c>
      <c r="N13" s="3">
        <v>2.9386033286209479E-2</v>
      </c>
      <c r="O13" s="3">
        <v>1.2587776006651952E-2</v>
      </c>
      <c r="P13" s="3">
        <v>9.3280786303968632E-3</v>
      </c>
      <c r="Q13" s="3">
        <v>2.3558531128800908E-2</v>
      </c>
      <c r="R13" s="3">
        <v>1.9559985090845E-2</v>
      </c>
      <c r="S13" s="3">
        <v>8.7089793542929339E-3</v>
      </c>
      <c r="T13" s="3">
        <v>2.6277889417607447E-2</v>
      </c>
      <c r="U13" s="3">
        <v>8.1335577491696842E-3</v>
      </c>
      <c r="V13" s="3">
        <v>2.5509877809927639E-2</v>
      </c>
      <c r="W13" s="3">
        <v>-1.8046547826763404E-2</v>
      </c>
      <c r="Y13" s="1"/>
      <c r="Z13" s="12" cm="1">
        <f t="array" aca="1" ref="Z13" ca="1">SQRT(MMULT(B13:K13, MMULT('equity index returns'!BH479:BQ488, TRANSPOSE(B13:K13))))</f>
        <v>2.1304579031657701E-2</v>
      </c>
      <c r="AB13" s="5">
        <v>41213</v>
      </c>
      <c r="AC13" s="20">
        <f t="shared" ca="1" si="1"/>
        <v>6.8966472518755428E-2</v>
      </c>
      <c r="AD13" s="20">
        <f t="shared" ca="1" si="2"/>
        <v>2.9542418998157748E-2</v>
      </c>
      <c r="AE13" s="20">
        <f t="shared" ca="1" si="3"/>
        <v>2.1892191853534713E-2</v>
      </c>
      <c r="AF13" s="20">
        <f t="shared" ca="1" si="4"/>
        <v>5.5289830167012291E-2</v>
      </c>
      <c r="AG13" s="20">
        <f t="shared" ca="1" si="5"/>
        <v>4.5905589267405129E-2</v>
      </c>
      <c r="AH13" s="20">
        <f t="shared" ca="1" si="6"/>
        <v>2.043921952494757E-2</v>
      </c>
      <c r="AI13" s="20">
        <f t="shared" ca="1" si="7"/>
        <v>6.1671928317756516E-2</v>
      </c>
      <c r="AJ13" s="20">
        <f t="shared" ca="1" si="8"/>
        <v>1.9088754903543417E-2</v>
      </c>
      <c r="AK13" s="20">
        <f t="shared" ca="1" si="9"/>
        <v>5.986947165682327E-2</v>
      </c>
      <c r="AL13" s="20">
        <f t="shared" ca="1" si="10"/>
        <v>-4.2353683215113055E-2</v>
      </c>
      <c r="AN13" s="5">
        <v>41213</v>
      </c>
      <c r="AO13" s="11">
        <f t="shared" ca="1" si="12"/>
        <v>5.4412839835736929E-3</v>
      </c>
      <c r="AP13">
        <f t="shared" ca="1" si="11"/>
        <v>0.33477221950956809</v>
      </c>
    </row>
    <row r="14" spans="1:42" x14ac:dyDescent="0.2">
      <c r="A14" s="5">
        <v>41243</v>
      </c>
      <c r="B14" s="3">
        <f ca="1">0.5*VLOOKUP($A14,Value!$BB$3:$BL$15,2) + 0.5*VLOOKUP($A14,Momentum!$AZ$3:$BJ$27,2)</f>
        <v>-1.4524402398752309E-2</v>
      </c>
      <c r="C14" s="3">
        <f ca="1">0.5*VLOOKUP($A14,Value!$BB$3:$BL$15,2) + 0.5*VLOOKUP($A14,Momentum!$AZ$3:$BJ$27,2)</f>
        <v>-1.4524402398752309E-2</v>
      </c>
      <c r="D14" s="3">
        <f ca="1">0.5*VLOOKUP($A14,Value!$BB$3:$BL$15,2) + 0.5*VLOOKUP($A14,Momentum!$AZ$3:$BJ$27,2)</f>
        <v>-1.4524402398752309E-2</v>
      </c>
      <c r="E14" s="3">
        <f ca="1">0.5*VLOOKUP($A14,Value!$BB$3:$BL$15,2) + 0.5*VLOOKUP($A14,Momentum!$AZ$3:$BJ$27,2)</f>
        <v>-1.4524402398752309E-2</v>
      </c>
      <c r="F14" s="3">
        <f ca="1">0.5*VLOOKUP($A14,Value!$BB$3:$BL$15,2) + 0.5*VLOOKUP($A14,Momentum!$AZ$3:$BJ$27,2)</f>
        <v>-1.4524402398752309E-2</v>
      </c>
      <c r="G14" s="3">
        <f ca="1">0.5*VLOOKUP($A14,Value!$BB$3:$BL$15,2) + 0.5*VLOOKUP($A14,Momentum!$AZ$3:$BJ$27,2)</f>
        <v>-1.4524402398752309E-2</v>
      </c>
      <c r="H14" s="3">
        <f ca="1">0.5*VLOOKUP($A14,Value!$BB$3:$BL$15,2) + 0.5*VLOOKUP($A14,Momentum!$AZ$3:$BJ$27,2)</f>
        <v>-1.4524402398752309E-2</v>
      </c>
      <c r="I14" s="3">
        <f ca="1">0.5*VLOOKUP($A14,Value!$BB$3:$BL$15,2) + 0.5*VLOOKUP($A14,Momentum!$AZ$3:$BJ$27,2)</f>
        <v>-1.4524402398752309E-2</v>
      </c>
      <c r="J14" s="3">
        <f ca="1">0.5*VLOOKUP($A14,Value!$BB$3:$BL$15,2) + 0.5*VLOOKUP($A14,Momentum!$AZ$3:$BJ$27,2)</f>
        <v>-1.4524402398752309E-2</v>
      </c>
      <c r="K14" s="3">
        <f ca="1">0.5*VLOOKUP($A14,Value!$BB$3:$BL$15,2) + 0.5*VLOOKUP($A14,Momentum!$AZ$3:$BJ$27,2)</f>
        <v>-1.4524402398752309E-2</v>
      </c>
      <c r="M14" s="5">
        <v>41243</v>
      </c>
      <c r="N14" s="3">
        <v>5.2917673424106582E-3</v>
      </c>
      <c r="O14" s="3">
        <v>-1.0441911491694933E-2</v>
      </c>
      <c r="P14" s="3">
        <v>2.2308502798262797E-2</v>
      </c>
      <c r="Q14" s="3">
        <v>1.4884287736951052E-2</v>
      </c>
      <c r="R14" s="3">
        <v>3.8527314307598148E-2</v>
      </c>
      <c r="S14" s="3">
        <v>1.9600042782678795E-2</v>
      </c>
      <c r="T14" s="3">
        <v>1.7186972428417269E-2</v>
      </c>
      <c r="U14" s="3">
        <v>5.6282657545867254E-2</v>
      </c>
      <c r="V14" s="3">
        <v>2.7758860184885714E-2</v>
      </c>
      <c r="W14" s="3">
        <v>6.5134711133083556E-3</v>
      </c>
      <c r="Y14" s="1"/>
      <c r="Z14" s="12" cm="1">
        <f t="array" aca="1" ref="Z14" ca="1">SQRT(MMULT(B14:K14, MMULT('equity index returns'!AW480:BF489, TRANSPOSE(B14:K14))))</f>
        <v>2.0989576804600917E-2</v>
      </c>
      <c r="AB14" s="5">
        <v>41243</v>
      </c>
      <c r="AC14" s="20">
        <f t="shared" ca="1" si="1"/>
        <v>1.2605702801141525E-2</v>
      </c>
      <c r="AD14" s="20">
        <f t="shared" ca="1" si="2"/>
        <v>-2.4874040074514662E-2</v>
      </c>
      <c r="AE14" s="20">
        <f t="shared" ca="1" si="3"/>
        <v>5.3141859423703988E-2</v>
      </c>
      <c r="AF14" s="20">
        <f t="shared" ca="1" si="4"/>
        <v>3.5456378838682488E-2</v>
      </c>
      <c r="AG14" s="20">
        <f t="shared" ca="1" si="5"/>
        <v>9.1777253696589442E-2</v>
      </c>
      <c r="AH14" s="20">
        <f t="shared" ca="1" si="6"/>
        <v>4.6689942739537429E-2</v>
      </c>
      <c r="AI14" s="20">
        <f t="shared" ca="1" si="7"/>
        <v>4.0941684028259887E-2</v>
      </c>
      <c r="AJ14" s="20">
        <f t="shared" ca="1" si="8"/>
        <v>0.13407287357392098</v>
      </c>
      <c r="AK14" s="20">
        <f t="shared" ca="1" si="9"/>
        <v>6.6125345077945957E-2</v>
      </c>
      <c r="AL14" s="20">
        <f t="shared" ca="1" si="10"/>
        <v>1.5515965790888655E-2</v>
      </c>
      <c r="AN14" s="5">
        <v>41243</v>
      </c>
      <c r="AO14" s="11">
        <f t="shared" ca="1" si="12"/>
        <v>7.0573939979573109E-3</v>
      </c>
      <c r="AP14">
        <f t="shared" ca="1" si="11"/>
        <v>0.33713483896221774</v>
      </c>
    </row>
    <row r="15" spans="1:42" x14ac:dyDescent="0.2">
      <c r="A15" s="5">
        <v>41274</v>
      </c>
      <c r="B15" s="3">
        <f ca="1">0.5*VLOOKUP($A15,Value!$BB$3:$BL$15,2) + 0.5*VLOOKUP($A15,Momentum!$AZ$3:$BJ$27,2)</f>
        <v>-1.3919766156353347E-2</v>
      </c>
      <c r="C15" s="3">
        <f ca="1">0.5*VLOOKUP($A15,Value!$BB$3:$BL$15,2) + 0.5*VLOOKUP($A15,Momentum!$AZ$3:$BJ$27,2)</f>
        <v>-1.3919766156353347E-2</v>
      </c>
      <c r="D15" s="3">
        <f ca="1">0.5*VLOOKUP($A15,Value!$BB$3:$BL$15,2) + 0.5*VLOOKUP($A15,Momentum!$AZ$3:$BJ$27,2)</f>
        <v>-1.3919766156353347E-2</v>
      </c>
      <c r="E15" s="3">
        <f ca="1">0.5*VLOOKUP($A15,Value!$BB$3:$BL$15,2) + 0.5*VLOOKUP($A15,Momentum!$AZ$3:$BJ$27,2)</f>
        <v>-1.3919766156353347E-2</v>
      </c>
      <c r="F15" s="3">
        <f ca="1">0.5*VLOOKUP($A15,Value!$BB$3:$BL$15,2) + 0.5*VLOOKUP($A15,Momentum!$AZ$3:$BJ$27,2)</f>
        <v>-1.3919766156353347E-2</v>
      </c>
      <c r="G15" s="3">
        <f ca="1">0.5*VLOOKUP($A15,Value!$BB$3:$BL$15,2) + 0.5*VLOOKUP($A15,Momentum!$AZ$3:$BJ$27,2)</f>
        <v>-1.3919766156353347E-2</v>
      </c>
      <c r="H15" s="3">
        <f ca="1">0.5*VLOOKUP($A15,Value!$BB$3:$BL$15,2) + 0.5*VLOOKUP($A15,Momentum!$AZ$3:$BJ$27,2)</f>
        <v>-1.3919766156353347E-2</v>
      </c>
      <c r="I15" s="3">
        <f ca="1">0.5*VLOOKUP($A15,Value!$BB$3:$BL$15,2) + 0.5*VLOOKUP($A15,Momentum!$AZ$3:$BJ$27,2)</f>
        <v>-1.3919766156353347E-2</v>
      </c>
      <c r="J15" s="3">
        <f ca="1">0.5*VLOOKUP($A15,Value!$BB$3:$BL$15,2) + 0.5*VLOOKUP($A15,Momentum!$AZ$3:$BJ$27,2)</f>
        <v>-1.3919766156353347E-2</v>
      </c>
      <c r="K15" s="3">
        <f ca="1">0.5*VLOOKUP($A15,Value!$BB$3:$BL$15,2) + 0.5*VLOOKUP($A15,Momentum!$AZ$3:$BJ$27,2)</f>
        <v>-1.3919766156353347E-2</v>
      </c>
      <c r="M15" s="5">
        <v>41274</v>
      </c>
      <c r="N15" s="3">
        <v>3.4603011463593569E-2</v>
      </c>
      <c r="O15" s="3">
        <v>1.8504886706527168E-2</v>
      </c>
      <c r="P15" s="3">
        <v>2.6189981019272945E-2</v>
      </c>
      <c r="Q15" s="3">
        <v>3.235646857326091E-2</v>
      </c>
      <c r="R15" s="3">
        <v>2.2387330517573911E-2</v>
      </c>
      <c r="S15" s="3">
        <v>6.3119361217744974E-3</v>
      </c>
      <c r="T15" s="3">
        <v>2.1976144709503265E-2</v>
      </c>
      <c r="U15" s="3">
        <v>0.10408227560833661</v>
      </c>
      <c r="V15" s="3">
        <v>1.3602497676940661E-2</v>
      </c>
      <c r="W15" s="3">
        <v>9.5058637155094328E-3</v>
      </c>
      <c r="Y15" s="1"/>
      <c r="Z15" s="12" cm="1">
        <f t="array" aca="1" ref="Z15" ca="1">SQRT(MMULT(B15:K15, MMULT('equity index returns'!AL481:AU490, TRANSPOSE(B15:K15))))</f>
        <v>1.9952479353065832E-2</v>
      </c>
      <c r="AB15" s="5">
        <v>41274</v>
      </c>
      <c r="AC15" s="20">
        <f t="shared" ca="1" si="1"/>
        <v>8.6713562889307261E-2</v>
      </c>
      <c r="AD15" s="20">
        <f t="shared" ca="1" si="2"/>
        <v>4.6372399086542018E-2</v>
      </c>
      <c r="AE15" s="20">
        <f t="shared" ca="1" si="3"/>
        <v>6.5630893674496357E-2</v>
      </c>
      <c r="AF15" s="20">
        <f t="shared" ca="1" si="4"/>
        <v>8.1083829234207733E-2</v>
      </c>
      <c r="AG15" s="20">
        <f t="shared" ca="1" si="5"/>
        <v>5.6101625570994379E-2</v>
      </c>
      <c r="AH15" s="20">
        <f t="shared" ca="1" si="6"/>
        <v>1.5817423013157073E-2</v>
      </c>
      <c r="AI15" s="20">
        <f t="shared" ca="1" si="7"/>
        <v>5.5071212756640404E-2</v>
      </c>
      <c r="AJ15" s="20">
        <f t="shared" ca="1" si="8"/>
        <v>0.26082541865240338</v>
      </c>
      <c r="AK15" s="20">
        <f t="shared" ca="1" si="9"/>
        <v>3.408723656904962E-2</v>
      </c>
      <c r="AL15" s="20">
        <f t="shared" ca="1" si="10"/>
        <v>2.3821259371579789E-2</v>
      </c>
      <c r="AN15" s="5">
        <v>41274</v>
      </c>
      <c r="AO15" s="11">
        <f t="shared" ca="1" si="12"/>
        <v>2.0765595791685899E-2</v>
      </c>
      <c r="AP15">
        <f t="shared" ca="1" si="11"/>
        <v>0.34413564475540226</v>
      </c>
    </row>
    <row r="16" spans="1:42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M16" s="5">
        <v>41305</v>
      </c>
      <c r="N16" s="3">
        <v>5.0176732982154526E-2</v>
      </c>
      <c r="O16" s="3">
        <v>2.1882307989196104E-2</v>
      </c>
      <c r="P16" s="3">
        <v>2.4264968392518682E-2</v>
      </c>
      <c r="Q16" s="3">
        <v>3.8307087745463209E-2</v>
      </c>
      <c r="R16" s="3">
        <v>2.5570929118127639E-2</v>
      </c>
      <c r="S16" s="3">
        <v>6.4957409707077085E-2</v>
      </c>
      <c r="T16" s="3">
        <v>5.7891463302488511E-2</v>
      </c>
      <c r="U16" s="3">
        <v>9.4210426532949532E-2</v>
      </c>
      <c r="V16" s="3">
        <v>4.9218591291453784E-2</v>
      </c>
      <c r="W16" s="3">
        <v>5.2916893346717009E-2</v>
      </c>
      <c r="Y16" s="1"/>
      <c r="AB16" s="5"/>
      <c r="AN16" s="5">
        <v>41305</v>
      </c>
      <c r="AO16" s="11">
        <f t="shared" ca="1" si="12"/>
        <v>4.3225284690598609E-2</v>
      </c>
      <c r="AP16">
        <f t="shared" ca="1" si="11"/>
        <v>0.35901100597213725</v>
      </c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</sheetData>
  <mergeCells count="4">
    <mergeCell ref="A1:K1"/>
    <mergeCell ref="M1:W1"/>
    <mergeCell ref="AB1:AL1"/>
    <mergeCell ref="AN1:AP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B7E5-9142-439C-A733-2BE00EF2F3FE}">
  <dimension ref="A1:BB17"/>
  <sheetViews>
    <sheetView zoomScaleNormal="100" workbookViewId="0">
      <pane xSplit="1" ySplit="2" topLeftCell="AL3" activePane="bottomRight" state="frozen"/>
      <selection pane="topRight" activeCell="B1" sqref="B1"/>
      <selection pane="bottomLeft" activeCell="A3" sqref="A3"/>
      <selection pane="bottomRight" activeCell="BA10" sqref="BA10"/>
    </sheetView>
  </sheetViews>
  <sheetFormatPr baseColWidth="10" defaultColWidth="8.83203125" defaultRowHeight="15" x14ac:dyDescent="0.2"/>
  <cols>
    <col min="1" max="1" width="10.5" style="40" bestFit="1" customWidth="1"/>
    <col min="12" max="12" width="1.33203125" customWidth="1"/>
    <col min="13" max="13" width="10.5" style="34" bestFit="1" customWidth="1"/>
    <col min="24" max="24" width="1.1640625" customWidth="1"/>
    <col min="25" max="25" width="12.6640625" style="41" bestFit="1" customWidth="1"/>
    <col min="26" max="26" width="35" style="42" customWidth="1"/>
    <col min="27" max="27" width="1.1640625" customWidth="1"/>
    <col min="28" max="28" width="11.83203125" style="43" bestFit="1" customWidth="1"/>
    <col min="39" max="39" width="1.5" customWidth="1"/>
    <col min="40" max="40" width="10.5" style="44" customWidth="1"/>
    <col min="41" max="41" width="8.5" customWidth="1"/>
    <col min="51" max="51" width="1.33203125" customWidth="1"/>
    <col min="52" max="52" width="10.5" style="44" customWidth="1"/>
    <col min="53" max="53" width="15.6640625" customWidth="1"/>
    <col min="54" max="54" width="16.1640625" customWidth="1"/>
  </cols>
  <sheetData>
    <row r="1" spans="1:54" s="24" customFormat="1" ht="14" x14ac:dyDescent="0.1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M1" s="56" t="s">
        <v>37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25"/>
      <c r="Y1" s="26"/>
      <c r="Z1" s="27"/>
      <c r="AB1" s="57" t="s">
        <v>38</v>
      </c>
      <c r="AC1" s="57"/>
      <c r="AD1" s="57"/>
      <c r="AE1" s="57"/>
      <c r="AF1" s="57"/>
      <c r="AG1" s="57"/>
      <c r="AH1" s="57"/>
      <c r="AI1" s="57"/>
      <c r="AJ1" s="57"/>
      <c r="AK1" s="57"/>
      <c r="AL1" s="57"/>
      <c r="AN1" s="57" t="s">
        <v>39</v>
      </c>
      <c r="AO1" s="57"/>
      <c r="AP1" s="57"/>
      <c r="AQ1" s="57"/>
      <c r="AR1" s="57"/>
      <c r="AS1" s="57"/>
      <c r="AT1" s="57"/>
      <c r="AU1" s="57"/>
      <c r="AV1" s="57"/>
      <c r="AW1" s="57"/>
      <c r="AX1" s="57"/>
    </row>
    <row r="2" spans="1:54" s="29" customFormat="1" ht="27" customHeight="1" x14ac:dyDescent="0.15">
      <c r="A2" s="28" t="s">
        <v>40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M2" s="30" t="s">
        <v>40</v>
      </c>
      <c r="N2" s="29" t="s">
        <v>0</v>
      </c>
      <c r="O2" s="29" t="s">
        <v>1</v>
      </c>
      <c r="P2" s="29" t="s">
        <v>2</v>
      </c>
      <c r="Q2" s="29" t="s">
        <v>3</v>
      </c>
      <c r="R2" s="29" t="s">
        <v>4</v>
      </c>
      <c r="S2" s="29" t="s">
        <v>5</v>
      </c>
      <c r="T2" s="29" t="s">
        <v>6</v>
      </c>
      <c r="U2" s="29" t="s">
        <v>7</v>
      </c>
      <c r="V2" s="29" t="s">
        <v>8</v>
      </c>
      <c r="W2" s="29" t="s">
        <v>9</v>
      </c>
      <c r="Y2" s="31" t="s">
        <v>40</v>
      </c>
      <c r="Z2" s="32" t="s">
        <v>41</v>
      </c>
      <c r="AB2" s="33" t="str">
        <f>M2</f>
        <v>Date</v>
      </c>
      <c r="AC2" s="29" t="s">
        <v>0</v>
      </c>
      <c r="AD2" s="29" t="s">
        <v>1</v>
      </c>
      <c r="AE2" s="29" t="s">
        <v>2</v>
      </c>
      <c r="AF2" s="29" t="s">
        <v>3</v>
      </c>
      <c r="AG2" s="29" t="s">
        <v>4</v>
      </c>
      <c r="AH2" s="29" t="s">
        <v>5</v>
      </c>
      <c r="AI2" s="29" t="s">
        <v>6</v>
      </c>
      <c r="AJ2" s="29" t="s">
        <v>7</v>
      </c>
      <c r="AK2" s="29" t="s">
        <v>8</v>
      </c>
      <c r="AL2" s="29" t="s">
        <v>9</v>
      </c>
      <c r="AN2" s="31" t="s">
        <v>40</v>
      </c>
      <c r="AO2" s="29" t="s">
        <v>0</v>
      </c>
      <c r="AP2" s="29" t="s">
        <v>1</v>
      </c>
      <c r="AQ2" s="29" t="s">
        <v>2</v>
      </c>
      <c r="AR2" s="29" t="s">
        <v>3</v>
      </c>
      <c r="AS2" s="29" t="s">
        <v>4</v>
      </c>
      <c r="AT2" s="29" t="s">
        <v>5</v>
      </c>
      <c r="AU2" s="29" t="s">
        <v>6</v>
      </c>
      <c r="AV2" s="29" t="s">
        <v>7</v>
      </c>
      <c r="AW2" s="29" t="s">
        <v>8</v>
      </c>
      <c r="AX2" s="29" t="s">
        <v>9</v>
      </c>
      <c r="AZ2" s="31" t="s">
        <v>40</v>
      </c>
      <c r="BA2" s="32" t="s">
        <v>42</v>
      </c>
      <c r="BB2" s="32" t="s">
        <v>43</v>
      </c>
    </row>
    <row r="3" spans="1:54" ht="11.25" customHeight="1" x14ac:dyDescent="0.2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"/>
      <c r="Y3" s="36"/>
      <c r="Z3" s="38"/>
      <c r="AB3" s="30"/>
      <c r="AC3" s="39"/>
      <c r="AD3" s="39"/>
      <c r="AE3" s="39"/>
      <c r="AF3" s="39"/>
      <c r="AG3" s="39"/>
      <c r="AH3" s="39"/>
      <c r="AI3" s="39"/>
      <c r="AJ3" s="39"/>
      <c r="AK3" s="39"/>
      <c r="AL3" s="39"/>
      <c r="AN3" s="36"/>
      <c r="AO3" s="39"/>
      <c r="AP3" s="39"/>
      <c r="AQ3" s="39"/>
      <c r="AR3" s="39"/>
      <c r="AS3" s="39"/>
      <c r="AT3" s="39"/>
      <c r="AU3" s="39"/>
      <c r="AV3" s="39"/>
      <c r="AW3" s="39"/>
      <c r="AX3" s="39"/>
      <c r="AZ3" s="36"/>
      <c r="BA3" s="38"/>
      <c r="BB3" s="37"/>
    </row>
    <row r="4" spans="1:54" x14ac:dyDescent="0.2">
      <c r="A4" s="34">
        <f>'[1]Value + Momentum combined'!AE290</f>
        <v>40908</v>
      </c>
      <c r="B4" s="35">
        <f ca="1">'Value + Momentum combined'!AC3</f>
        <v>-0.15024395166386184</v>
      </c>
      <c r="C4" s="35">
        <f ca="1">'Value + Momentum combined'!AD3</f>
        <v>-0.22838681903717051</v>
      </c>
      <c r="D4" s="35">
        <f ca="1">'Value + Momentum combined'!AE3</f>
        <v>-0.35055824230951765</v>
      </c>
      <c r="E4" s="35">
        <f ca="1">'Value + Momentum combined'!AF3</f>
        <v>0.19112833121053246</v>
      </c>
      <c r="F4" s="35">
        <f ca="1">'Value + Momentum combined'!AG3</f>
        <v>4.6904533081293318E-2</v>
      </c>
      <c r="G4" s="35">
        <f ca="1">'Value + Momentum combined'!AH3</f>
        <v>0.14475336348184015</v>
      </c>
      <c r="H4" s="35">
        <f ca="1">'Value + Momentum combined'!AI3</f>
        <v>-0.11457518691258861</v>
      </c>
      <c r="I4" s="35">
        <f ca="1">'Value + Momentum combined'!AJ3</f>
        <v>-6.7490625777661007E-3</v>
      </c>
      <c r="J4" s="35">
        <f ca="1">'Value + Momentum combined'!AK3</f>
        <v>0.42283060667673361</v>
      </c>
      <c r="K4" s="35">
        <f ca="1">'Value + Momentum combined'!AL3</f>
        <v>0.10726082289061109</v>
      </c>
      <c r="M4" s="34">
        <f>'[1]Value + Momentum combined'!M290</f>
        <v>40908</v>
      </c>
      <c r="N4" s="35">
        <v>-1.3260849665415075E-2</v>
      </c>
      <c r="O4" s="35">
        <v>-2.0157904789339653E-2</v>
      </c>
      <c r="P4" s="35">
        <v>-3.0941013589945499E-2</v>
      </c>
      <c r="Q4" s="35">
        <v>1.6869391672118539E-2</v>
      </c>
      <c r="R4" s="35">
        <v>4.1398935193683872E-3</v>
      </c>
      <c r="S4" s="35">
        <v>1.2776238713358978E-2</v>
      </c>
      <c r="T4" s="35">
        <v>-1.0112648876767549E-2</v>
      </c>
      <c r="U4" s="35">
        <v>-5.9568656997566194E-4</v>
      </c>
      <c r="V4" s="35">
        <v>3.7319925674086818E-2</v>
      </c>
      <c r="W4" s="35">
        <v>9.4670676029831036E-3</v>
      </c>
      <c r="X4" s="3"/>
      <c r="Y4" s="36">
        <f t="shared" ref="Y4:Y17" si="0">M4</f>
        <v>40908</v>
      </c>
      <c r="Z4" s="38"/>
      <c r="AB4" s="30">
        <f t="shared" ref="AB4:AB17" si="1">M4</f>
        <v>40908</v>
      </c>
      <c r="AC4" s="39"/>
      <c r="AD4" s="39"/>
      <c r="AE4" s="39"/>
      <c r="AF4" s="39"/>
      <c r="AG4" s="39"/>
      <c r="AH4" s="39"/>
      <c r="AI4" s="39"/>
      <c r="AJ4" s="39"/>
      <c r="AK4" s="39"/>
      <c r="AL4" s="39"/>
      <c r="AN4" s="36">
        <f t="shared" ref="AN4:AN17" si="2">AB4</f>
        <v>40908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  <c r="AZ4" s="36">
        <f t="shared" ref="AZ4:AZ17" si="3">AN4</f>
        <v>40908</v>
      </c>
      <c r="BA4" s="38"/>
      <c r="BB4" s="37"/>
    </row>
    <row r="5" spans="1:54" x14ac:dyDescent="0.2">
      <c r="A5" s="34">
        <f>'[1]Value + Momentum combined'!AE291</f>
        <v>40939</v>
      </c>
      <c r="B5" s="35">
        <f ca="1">'Value + Momentum combined'!AC4</f>
        <v>0.85601910900852263</v>
      </c>
      <c r="C5" s="35">
        <f ca="1">'Value + Momentum combined'!AD4</f>
        <v>0.75314775051360228</v>
      </c>
      <c r="D5" s="35">
        <f ca="1">'Value + Momentum combined'!AE4</f>
        <v>1.6794709173673767</v>
      </c>
      <c r="E5" s="35">
        <f ca="1">'Value + Momentum combined'!AF4</f>
        <v>8.6170007830731019E-2</v>
      </c>
      <c r="F5" s="35">
        <f ca="1">'Value + Momentum combined'!AG4</f>
        <v>0.79614854488376041</v>
      </c>
      <c r="G5" s="35">
        <f ca="1">'Value + Momentum combined'!AH4</f>
        <v>0.33703118280351324</v>
      </c>
      <c r="H5" s="35">
        <f ca="1">'Value + Momentum combined'!AI4</f>
        <v>0.94220216500122289</v>
      </c>
      <c r="I5" s="35">
        <f ca="1">'Value + Momentum combined'!AJ4</f>
        <v>0.61642980173943784</v>
      </c>
      <c r="J5" s="35">
        <f ca="1">'Value + Momentum combined'!AK4</f>
        <v>0.39687551977629287</v>
      </c>
      <c r="K5" s="35">
        <f ca="1">'Value + Momentum combined'!AL4</f>
        <v>0.81007250185877511</v>
      </c>
      <c r="M5" s="34">
        <f>'[1]Value + Momentum combined'!M291</f>
        <v>40939</v>
      </c>
      <c r="N5" s="35">
        <v>4.9765450822159663E-2</v>
      </c>
      <c r="O5" s="35">
        <v>4.3784930669849897E-2</v>
      </c>
      <c r="P5" s="35">
        <v>9.763757194894751E-2</v>
      </c>
      <c r="Q5" s="35">
        <v>5.0095719148282036E-3</v>
      </c>
      <c r="R5" s="35">
        <v>4.6284821028629963E-2</v>
      </c>
      <c r="S5" s="35">
        <v>1.9593614881762589E-2</v>
      </c>
      <c r="T5" s="35">
        <v>5.4775781303772142E-2</v>
      </c>
      <c r="U5" s="35">
        <v>3.5836708153990759E-2</v>
      </c>
      <c r="V5" s="35">
        <v>2.3072719935916197E-2</v>
      </c>
      <c r="W5" s="35">
        <v>4.7094302953504918E-2</v>
      </c>
      <c r="X5" s="3"/>
      <c r="Y5" s="36">
        <f t="shared" si="0"/>
        <v>40939</v>
      </c>
      <c r="Z5" s="46" cm="1">
        <f t="array" aca="1" ref="Z5" ca="1">MMULT(ABS(B4:K4), TRANSPOSE(1+N5:W5))</f>
        <v>1.8423851505926885</v>
      </c>
      <c r="AB5" s="30">
        <f t="shared" si="1"/>
        <v>40939</v>
      </c>
      <c r="AC5" s="45">
        <f ca="1">B4*(1+N5)/$Z5</f>
        <v>-8.5606915362392316E-2</v>
      </c>
      <c r="AD5" s="45">
        <f t="shared" ref="AD5:AL5" ca="1" si="4">C4*(1+O5)/$Z5</f>
        <v>-0.12939027433972342</v>
      </c>
      <c r="AE5" s="45">
        <f t="shared" ca="1" si="4"/>
        <v>-0.20885204040616889</v>
      </c>
      <c r="AF5" s="45">
        <f t="shared" ca="1" si="4"/>
        <v>0.10425930879268075</v>
      </c>
      <c r="AG5" s="45">
        <f t="shared" ca="1" si="4"/>
        <v>2.6636939070316008E-2</v>
      </c>
      <c r="AH5" s="45">
        <f t="shared" ca="1" si="4"/>
        <v>8.0107899855393475E-2</v>
      </c>
      <c r="AI5" s="45">
        <f t="shared" ca="1" si="4"/>
        <v>-6.559493396637181E-2</v>
      </c>
      <c r="AJ5" s="45">
        <f t="shared" ca="1" si="4"/>
        <v>-3.7944979970282377E-3</v>
      </c>
      <c r="AK5" s="45">
        <f t="shared" ca="1" si="4"/>
        <v>0.23479697429484706</v>
      </c>
      <c r="AL5" s="45">
        <f t="shared" ca="1" si="4"/>
        <v>6.0960215915077991E-2</v>
      </c>
      <c r="AN5" s="36">
        <f t="shared" si="2"/>
        <v>40939</v>
      </c>
      <c r="AO5" s="45" cm="1">
        <f t="array" aca="1" ref="AO5" ca="1">ABS(AC5-B5)/SUM(ABS(B5:K5-AC5:AL5))</f>
        <v>0.12905663235389411</v>
      </c>
      <c r="AP5" s="45" cm="1">
        <f t="array" aca="1" ref="AP5" ca="1">ABS(AD5-C5)/SUM(ABS(C5:L5-AD5:AM5))</f>
        <v>0.13888181562988644</v>
      </c>
      <c r="AQ5" s="45" cm="1">
        <f t="array" aca="1" ref="AQ5" ca="1">ABS(AE5-D5)/SUM(ABS(D5:M5-AE5:AN5))</f>
        <v>0.34508451525478245</v>
      </c>
      <c r="AR5" s="45" cm="1">
        <f t="array" aca="1" ref="AR5" ca="1">ABS(AF5-E5)/SUM(ABS(E5:N5-AF5:AO5))</f>
        <v>4.9383468896365464E-3</v>
      </c>
      <c r="AS5" s="45" cm="1">
        <f t="array" aca="1" ref="AS5" ca="1">ABS(AG5-F5)/SUM(ABS(F5:O5-AG5:AP5))</f>
        <v>0.20574983059544047</v>
      </c>
      <c r="AT5" s="45" cm="1">
        <f t="array" aca="1" ref="AT5" ca="1">ABS(AH5-G5)/SUM(ABS(G5:P5-AH5:AQ5))</f>
        <v>7.9840160474367844E-2</v>
      </c>
      <c r="AU5" s="45" cm="1">
        <f t="array" aca="1" ref="AU5" ca="1">ABS(AI5-H5)/SUM(ABS(H5:Q5-AI5:AR5))</f>
        <v>0.34034339081531162</v>
      </c>
      <c r="AV5" s="45" cm="1">
        <f t="array" aca="1" ref="AV5" ca="1">ABS(AJ5-I5)/SUM(ABS(I5:R5-AJ5:AS5))</f>
        <v>0.2935575062929171</v>
      </c>
      <c r="AW5" s="45" cm="1">
        <f t="array" aca="1" ref="AW5" ca="1">ABS(AK5-J5)/SUM(ABS(J5:S5-AK5:AT5))</f>
        <v>0.10437766975723592</v>
      </c>
      <c r="AX5" s="45" cm="1">
        <f t="array" aca="1" ref="AX5" ca="1">ABS(AL5-K5)/SUM(ABS(K5:T5-AL5:AU5))</f>
        <v>0.44688499689015998</v>
      </c>
      <c r="AZ5" s="36">
        <f t="shared" si="3"/>
        <v>40939</v>
      </c>
      <c r="BA5" s="46">
        <f ca="1">SUM(AO5:AX5)</f>
        <v>2.0887148649536327</v>
      </c>
      <c r="BB5" s="48">
        <f ca="1">COUNT(BA5:BA17)</f>
        <v>13</v>
      </c>
    </row>
    <row r="6" spans="1:54" x14ac:dyDescent="0.2">
      <c r="A6" s="34">
        <f>'[1]Value + Momentum combined'!AE292</f>
        <v>40968</v>
      </c>
      <c r="B6" s="35">
        <f ca="1">'Value + Momentum combined'!AC5</f>
        <v>0.86504064545489878</v>
      </c>
      <c r="C6" s="35">
        <f ca="1">'Value + Momentum combined'!AD5</f>
        <v>1.0944927150066925</v>
      </c>
      <c r="D6" s="35">
        <f ca="1">'Value + Momentum combined'!AE5</f>
        <v>3.8383305268281211</v>
      </c>
      <c r="E6" s="35">
        <f ca="1">'Value + Momentum combined'!AF5</f>
        <v>-0.24568018385591908</v>
      </c>
      <c r="F6" s="35">
        <f ca="1">'Value + Momentum combined'!AG5</f>
        <v>3.0468665478224963</v>
      </c>
      <c r="G6" s="35">
        <f ca="1">'Value + Momentum combined'!AH5</f>
        <v>2.4905722282579124</v>
      </c>
      <c r="H6" s="35">
        <f ca="1">'Value + Momentum combined'!AI5</f>
        <v>1.7501119447493916</v>
      </c>
      <c r="I6" s="35">
        <f ca="1">'Value + Momentum combined'!AJ5</f>
        <v>7.2688485955743003</v>
      </c>
      <c r="J6" s="35">
        <f ca="1">'Value + Momentum combined'!AK5</f>
        <v>1.381726270713163</v>
      </c>
      <c r="K6" s="35">
        <f ca="1">'Value + Momentum combined'!AL5</f>
        <v>2.7821585921817733</v>
      </c>
      <c r="M6" s="34">
        <f>'[1]Value + Momentum combined'!M292</f>
        <v>40968</v>
      </c>
      <c r="N6" s="35">
        <v>1.3699009317138966E-2</v>
      </c>
      <c r="O6" s="35">
        <v>1.7332672145749628E-2</v>
      </c>
      <c r="P6" s="35">
        <v>6.0784803495131046E-2</v>
      </c>
      <c r="Q6" s="35">
        <v>-3.8906554800194337E-3</v>
      </c>
      <c r="R6" s="35">
        <v>4.8250973461195112E-2</v>
      </c>
      <c r="S6" s="35">
        <v>3.9441351500854482E-2</v>
      </c>
      <c r="T6" s="35">
        <v>2.7715229293706178E-2</v>
      </c>
      <c r="U6" s="35">
        <v>0.11511138252154707</v>
      </c>
      <c r="V6" s="35">
        <v>2.1881377662065216E-2</v>
      </c>
      <c r="W6" s="35">
        <v>4.4058989223580314E-2</v>
      </c>
      <c r="X6" s="3"/>
      <c r="Y6" s="36">
        <f t="shared" si="0"/>
        <v>40968</v>
      </c>
      <c r="Z6" s="46" cm="1">
        <f t="array" aca="1" ref="Z6" ca="1">MMULT(ABS(B5:K5), TRANSPOSE(1+N6:W6))</f>
        <v>7.5932537316155067</v>
      </c>
      <c r="AB6" s="30">
        <f t="shared" si="1"/>
        <v>40968</v>
      </c>
      <c r="AC6" s="45">
        <f t="shared" ref="AC6:AC17" ca="1" si="5">B5*(1+N6)/$Z6</f>
        <v>0.11427851003391423</v>
      </c>
      <c r="AD6" s="45">
        <f t="shared" ref="AD6:AD17" ca="1" si="6">C5*(1+O6)/$Z6</f>
        <v>0.10090559865797474</v>
      </c>
      <c r="AE6" s="45">
        <f t="shared" ref="AE6:AE17" ca="1" si="7">D5*(1+P6)/$Z6</f>
        <v>0.23462369229643851</v>
      </c>
      <c r="AF6" s="45">
        <f t="shared" ref="AF6:AF17" ca="1" si="8">E5*(1+Q6)/$Z6</f>
        <v>1.1304080312786974E-2</v>
      </c>
      <c r="AG6" s="45">
        <f t="shared" ref="AG6:AG17" ca="1" si="9">F5*(1+R6)/$Z6</f>
        <v>0.10990854733581489</v>
      </c>
      <c r="AH6" s="45">
        <f t="shared" ref="AH6:AH17" ca="1" si="10">G5*(1+S6)/$Z6</f>
        <v>4.6136236260958183E-2</v>
      </c>
      <c r="AI6" s="45">
        <f t="shared" ref="AI6:AI17" ca="1" si="11">H5*(1+T6)/$Z6</f>
        <v>0.12752313412280031</v>
      </c>
      <c r="AJ6" s="45">
        <f t="shared" ref="AJ6:AJ17" ca="1" si="12">I5*(1+U6)/$Z6</f>
        <v>9.0526131845577354E-2</v>
      </c>
      <c r="AK6" s="45">
        <f t="shared" ref="AK6:AK17" ca="1" si="13">J5*(1+V6)/$Z6</f>
        <v>5.3410529562675536E-2</v>
      </c>
      <c r="AL6" s="45">
        <f t="shared" ref="AL6:AL17" ca="1" si="14">K5*(1+W6)/$Z6</f>
        <v>0.11138353957105931</v>
      </c>
      <c r="AN6" s="36">
        <f t="shared" si="2"/>
        <v>40968</v>
      </c>
      <c r="AO6" s="45" cm="1">
        <f t="array" aca="1" ref="AO6" ca="1">ABS(AC6-B6)/SUM(ABS(B6:K6-AC6:AL6))</f>
        <v>3.1562615031799329E-2</v>
      </c>
      <c r="AP6" s="45" cm="1">
        <f t="array" aca="1" ref="AP6" ca="1">ABS(AD6-C6)/SUM(ABS(C6:L6-AD6:AM6))</f>
        <v>4.3132538881183388E-2</v>
      </c>
      <c r="AQ6" s="45" cm="1">
        <f t="array" aca="1" ref="AQ6" ca="1">ABS(AE6-D6)/SUM(ABS(D6:M6-AE6:AN6))</f>
        <v>0.16349208713708938</v>
      </c>
      <c r="AR6" s="45" cm="1">
        <f t="array" aca="1" ref="AR6" ca="1">ABS(AF6-E6)/SUM(ABS(E6:N6-AF6:AO6))</f>
        <v>1.3923974191967324E-2</v>
      </c>
      <c r="AS6" s="45" cm="1">
        <f t="array" aca="1" ref="AS6" ca="1">ABS(AG6-F6)/SUM(ABS(F6:O6-AG6:AP6))</f>
        <v>0.16114943247020147</v>
      </c>
      <c r="AT6" s="45" cm="1">
        <f t="array" aca="1" ref="AT6" ca="1">ABS(AH6-G6)/SUM(ABS(G6:P6-AH6:AQ6))</f>
        <v>0.15882440105572113</v>
      </c>
      <c r="AU6" s="45" cm="1">
        <f t="array" aca="1" ref="AU6" ca="1">ABS(AI6-H6)/SUM(ABS(H6:Q6-AI6:AR6))</f>
        <v>0.12515931417984116</v>
      </c>
      <c r="AV6" s="45" cm="1">
        <f t="array" aca="1" ref="AV6" ca="1">ABS(AJ6-I6)/SUM(ABS(I6:R6-AJ6:AS6))</f>
        <v>0.62668159061392237</v>
      </c>
      <c r="AW6" s="45" cm="1">
        <f t="array" aca="1" ref="AW6" ca="1">ABS(AK6-J6)/SUM(ABS(J6:S6-AK6:AT6))</f>
        <v>0.30219504222408416</v>
      </c>
      <c r="AX6" s="45" cm="1">
        <f t="array" aca="1" ref="AX6" ca="1">ABS(AL6-K6)/SUM(ABS(K6:T6-AL6:AU6))</f>
        <v>0.84393049602798753</v>
      </c>
      <c r="AZ6" s="36">
        <f t="shared" si="3"/>
        <v>40968</v>
      </c>
      <c r="BA6" s="46">
        <f t="shared" ref="BA6:BA17" ca="1" si="15">SUM(AO6:AX6)</f>
        <v>2.4700514918137975</v>
      </c>
      <c r="BB6" s="37"/>
    </row>
    <row r="7" spans="1:54" x14ac:dyDescent="0.2">
      <c r="A7" s="34">
        <f>'[1]Value + Momentum combined'!AE293</f>
        <v>40999</v>
      </c>
      <c r="B7" s="35">
        <f ca="1">'Value + Momentum combined'!AC6</f>
        <v>5.0682750497623115E-2</v>
      </c>
      <c r="C7" s="35">
        <f ca="1">'Value + Momentum combined'!AD6</f>
        <v>-5.5253557071199881E-2</v>
      </c>
      <c r="D7" s="35">
        <f ca="1">'Value + Momentum combined'!AE6</f>
        <v>4.9710768531146039E-2</v>
      </c>
      <c r="E7" s="35">
        <f ca="1">'Value + Momentum combined'!AF6</f>
        <v>-0.20658414304453607</v>
      </c>
      <c r="F7" s="35">
        <f ca="1">'Value + Momentum combined'!AG6</f>
        <v>-7.3291423580481956E-3</v>
      </c>
      <c r="G7" s="35">
        <f ca="1">'Value + Momentum combined'!AH6</f>
        <v>-4.4708822092156403E-2</v>
      </c>
      <c r="H7" s="35">
        <f ca="1">'Value + Momentum combined'!AI6</f>
        <v>-7.6499782251853082E-2</v>
      </c>
      <c r="I7" s="35">
        <f ca="1">'Value + Momentum combined'!AJ6</f>
        <v>0.11471657570808544</v>
      </c>
      <c r="J7" s="35">
        <f ca="1">'Value + Momentum combined'!AK6</f>
        <v>5.1271762106213377E-2</v>
      </c>
      <c r="K7" s="35">
        <f ca="1">'Value + Momentum combined'!AL6</f>
        <v>0.11817011625748225</v>
      </c>
      <c r="M7" s="34">
        <f>'[1]Value + Momentum combined'!M293</f>
        <v>40999</v>
      </c>
      <c r="N7" s="35">
        <v>1.3734353866228011E-2</v>
      </c>
      <c r="O7" s="35">
        <v>-1.4972981886988812E-2</v>
      </c>
      <c r="P7" s="35">
        <v>1.3470959631540325E-2</v>
      </c>
      <c r="Q7" s="35">
        <v>-5.598156563855361E-2</v>
      </c>
      <c r="R7" s="35">
        <v>-1.9861004719172737E-3</v>
      </c>
      <c r="S7" s="35">
        <v>-1.2115498419619231E-2</v>
      </c>
      <c r="T7" s="35">
        <v>-2.0730427410122765E-2</v>
      </c>
      <c r="U7" s="35">
        <v>3.1086672085222977E-2</v>
      </c>
      <c r="V7" s="35">
        <v>1.3893968208075425E-2</v>
      </c>
      <c r="W7" s="35">
        <v>3.2022535816592645E-2</v>
      </c>
      <c r="X7" s="3"/>
      <c r="Y7" s="36">
        <f t="shared" si="0"/>
        <v>40999</v>
      </c>
      <c r="Z7" s="46" cm="1">
        <f t="array" aca="1" ref="Z7" ca="1">MMULT(ABS(B6:K6), TRANSPOSE(1+N7:W7))</f>
        <v>25.059020910578333</v>
      </c>
      <c r="AB7" s="30">
        <f t="shared" si="1"/>
        <v>40999</v>
      </c>
      <c r="AC7" s="45">
        <f t="shared" ca="1" si="5"/>
        <v>3.4994241112511537E-2</v>
      </c>
      <c r="AD7" s="45">
        <f t="shared" ca="1" si="6"/>
        <v>4.3022626432876653E-2</v>
      </c>
      <c r="AE7" s="45">
        <f t="shared" ca="1" si="7"/>
        <v>0.15523497650961313</v>
      </c>
      <c r="AF7" s="45">
        <f t="shared" ca="1" si="8"/>
        <v>-9.2552148523644944E-3</v>
      </c>
      <c r="AG7" s="45">
        <f t="shared" ca="1" si="9"/>
        <v>0.12134612823002822</v>
      </c>
      <c r="AH7" s="45">
        <f t="shared" ca="1" si="10"/>
        <v>9.8184111547785252E-2</v>
      </c>
      <c r="AI7" s="45">
        <f t="shared" ca="1" si="11"/>
        <v>6.8391793208317425E-2</v>
      </c>
      <c r="AJ7" s="45">
        <f t="shared" ca="1" si="12"/>
        <v>0.29908642221285731</v>
      </c>
      <c r="AK7" s="45">
        <f t="shared" ca="1" si="13"/>
        <v>5.5904974762973791E-2</v>
      </c>
      <c r="AL7" s="45">
        <f t="shared" ca="1" si="14"/>
        <v>0.11457951113067209</v>
      </c>
      <c r="AN7" s="36">
        <f t="shared" si="2"/>
        <v>40999</v>
      </c>
      <c r="AO7" s="45" cm="1">
        <f t="array" aca="1" ref="AO7" ca="1">ABS(AC7-B7)/SUM(ABS(B7:K7-AC7:AL7))</f>
        <v>1.529286353703713E-2</v>
      </c>
      <c r="AP7" s="45" cm="1">
        <f t="array" aca="1" ref="AP7" ca="1">ABS(AD7-C7)/SUM(ABS(C7:L7-AD7:AM7))</f>
        <v>9.7285547764508526E-2</v>
      </c>
      <c r="AQ7" s="45" cm="1">
        <f t="array" aca="1" ref="AQ7" ca="1">ABS(AE7-D7)/SUM(ABS(D7:M7-AE7:AN7))</f>
        <v>0.11571822188347065</v>
      </c>
      <c r="AR7" s="45" cm="1">
        <f t="array" aca="1" ref="AR7" ca="1">ABS(AF7-E7)/SUM(ABS(E7:N7-AF7:AO7))</f>
        <v>0.24423684037734919</v>
      </c>
      <c r="AS7" s="45" cm="1">
        <f t="array" aca="1" ref="AS7" ca="1">ABS(AG7-F7)/SUM(ABS(F7:O7-AG7:AP7))</f>
        <v>0.1780059824836997</v>
      </c>
      <c r="AT7" s="45" cm="1">
        <f t="array" aca="1" ref="AT7" ca="1">ABS(AH7-G7)/SUM(ABS(G7:P7-AH7:AQ7))</f>
        <v>0.20517550088770284</v>
      </c>
      <c r="AU7" s="45" cm="1">
        <f t="array" aca="1" ref="AU7" ca="1">ABS(AI7-H7)/SUM(ABS(H7:Q7-AI7:AR7))</f>
        <v>0.16970838025932397</v>
      </c>
      <c r="AV7" s="45" cm="1">
        <f t="array" aca="1" ref="AV7" ca="1">ABS(AJ7-I7)/SUM(ABS(I7:R7-AJ7:AS7))</f>
        <v>0.20742084557290671</v>
      </c>
      <c r="AW7" s="45" cm="1">
        <f t="array" aca="1" ref="AW7" ca="1">ABS(AK7-J7)/SUM(ABS(J7:S7-AK7:AT7))</f>
        <v>5.0263233804939281E-3</v>
      </c>
      <c r="AX7" s="45" cm="1">
        <f t="array" aca="1" ref="AX7" ca="1">ABS(AL7-K7)/SUM(ABS(K7:T7-AL7:AU7))</f>
        <v>3.2418027075429125E-3</v>
      </c>
      <c r="AZ7" s="36">
        <f t="shared" si="3"/>
        <v>40999</v>
      </c>
      <c r="BA7" s="46">
        <f t="shared" ca="1" si="15"/>
        <v>1.2411123088540357</v>
      </c>
      <c r="BB7" s="37"/>
    </row>
    <row r="8" spans="1:54" x14ac:dyDescent="0.2">
      <c r="A8" s="34">
        <f>'[1]Value + Momentum combined'!AE294</f>
        <v>41029</v>
      </c>
      <c r="B8" s="35">
        <f ca="1">'Value + Momentum combined'!AC7</f>
        <v>7.0859507949016992E-2</v>
      </c>
      <c r="C8" s="35">
        <f ca="1">'Value + Momentum combined'!AD7</f>
        <v>-3.0010759002747776E-2</v>
      </c>
      <c r="D8" s="35">
        <f ca="1">'Value + Momentum combined'!AE7</f>
        <v>-0.10884556839866082</v>
      </c>
      <c r="E8" s="35">
        <f ca="1">'Value + Momentum combined'!AF7</f>
        <v>-0.57523426867381999</v>
      </c>
      <c r="F8" s="35">
        <f ca="1">'Value + Momentum combined'!AG7</f>
        <v>-0.26148075781483671</v>
      </c>
      <c r="G8" s="35">
        <f ca="1">'Value + Momentum combined'!AH7</f>
        <v>-1.6922992105823001E-2</v>
      </c>
      <c r="H8" s="35">
        <f ca="1">'Value + Momentum combined'!AI7</f>
        <v>-0.38673260337631743</v>
      </c>
      <c r="I8" s="35">
        <f ca="1">'Value + Momentum combined'!AJ7</f>
        <v>-0.29868641542793911</v>
      </c>
      <c r="J8" s="35">
        <f ca="1">'Value + Momentum combined'!AK7</f>
        <v>-0.16640091912759197</v>
      </c>
      <c r="K8" s="35">
        <f ca="1">'Value + Momentum combined'!AL7</f>
        <v>-2.9635230147585786E-2</v>
      </c>
      <c r="M8" s="34">
        <f>'[1]Value + Momentum combined'!M294</f>
        <v>41029</v>
      </c>
      <c r="N8" s="35">
        <v>1.4412827186740307E-2</v>
      </c>
      <c r="O8" s="35">
        <v>-6.1041897660469857E-3</v>
      </c>
      <c r="P8" s="35">
        <v>-2.2139193635117294E-2</v>
      </c>
      <c r="Q8" s="35">
        <v>-0.11700267679323795</v>
      </c>
      <c r="R8" s="35">
        <v>-5.3185198205929929E-2</v>
      </c>
      <c r="S8" s="35">
        <v>-3.4421373752593354E-3</v>
      </c>
      <c r="T8" s="35">
        <v>-7.8661429373055203E-2</v>
      </c>
      <c r="U8" s="35">
        <v>-6.075283068134163E-2</v>
      </c>
      <c r="V8" s="35">
        <v>-3.3845954629353359E-2</v>
      </c>
      <c r="W8" s="35">
        <v>-6.0278071795777377E-3</v>
      </c>
      <c r="X8" s="3"/>
      <c r="Y8" s="36">
        <f t="shared" si="0"/>
        <v>41029</v>
      </c>
      <c r="Z8" s="46" cm="1">
        <f t="array" aca="1" ref="Z8" ca="1">MMULT(ABS(B7:K7), TRANSPOSE(1+N8:W8))</f>
        <v>0.7340708862707771</v>
      </c>
      <c r="AB8" s="30">
        <f t="shared" si="1"/>
        <v>41029</v>
      </c>
      <c r="AC8" s="45">
        <f t="shared" ca="1" si="5"/>
        <v>7.0038511516351307E-2</v>
      </c>
      <c r="AD8" s="45">
        <f t="shared" ca="1" si="6"/>
        <v>-7.4810593773271067E-2</v>
      </c>
      <c r="AE8" s="45">
        <f t="shared" ca="1" si="7"/>
        <v>6.6220051918737491E-2</v>
      </c>
      <c r="AF8" s="45">
        <f t="shared" ca="1" si="8"/>
        <v>-0.24849540928122482</v>
      </c>
      <c r="AG8" s="45">
        <f t="shared" ca="1" si="9"/>
        <v>-9.4532293799432978E-3</v>
      </c>
      <c r="AH8" s="45">
        <f t="shared" ca="1" si="10"/>
        <v>-6.0695675333177802E-2</v>
      </c>
      <c r="AI8" s="45">
        <f t="shared" ca="1" si="11"/>
        <v>-9.6015522957541788E-2</v>
      </c>
      <c r="AJ8" s="45">
        <f t="shared" ca="1" si="12"/>
        <v>0.14678040094346426</v>
      </c>
      <c r="AK8" s="45">
        <f t="shared" ca="1" si="13"/>
        <v>6.7481794059227884E-2</v>
      </c>
      <c r="AL8" s="45">
        <f t="shared" ca="1" si="14"/>
        <v>0.16000881083706014</v>
      </c>
      <c r="AN8" s="36">
        <f t="shared" si="2"/>
        <v>41029</v>
      </c>
      <c r="AO8" s="45" cm="1">
        <f t="array" aca="1" ref="AO8" ca="1">ABS(AC8-B8)/SUM(ABS(B8:K8-AC8:AL8))</f>
        <v>4.0989645277405461E-4</v>
      </c>
      <c r="AP8" s="45" cm="1">
        <f t="array" aca="1" ref="AP8" ca="1">ABS(AD8-C8)/SUM(ABS(C8:L8-AD8:AM8))</f>
        <v>2.237625251675868E-2</v>
      </c>
      <c r="AQ8" s="45" cm="1">
        <f t="array" aca="1" ref="AQ8" ca="1">ABS(AE8-D8)/SUM(ABS(D8:M8-AE8:AN8))</f>
        <v>8.9441704425946775E-2</v>
      </c>
      <c r="AR8" s="45" cm="1">
        <f t="array" aca="1" ref="AR8" ca="1">ABS(AF8-E8)/SUM(ABS(E8:N8-AF8:AO8))</f>
        <v>0.18190027939125755</v>
      </c>
      <c r="AS8" s="45" cm="1">
        <f t="array" aca="1" ref="AS8" ca="1">ABS(AG8-F8)/SUM(ABS(F8:O8-AG8:AP8))</f>
        <v>0.168243323264262</v>
      </c>
      <c r="AT8" s="45" cm="1">
        <f t="array" aca="1" ref="AT8" ca="1">ABS(AH8-G8)/SUM(ABS(G8:P8-AH8:AQ8))</f>
        <v>3.2243939776057412E-2</v>
      </c>
      <c r="AU8" s="45" cm="1">
        <f t="array" aca="1" ref="AU8" ca="1">ABS(AI8-H8)/SUM(ABS(H8:Q8-AI8:AR8))</f>
        <v>0.18026977634178193</v>
      </c>
      <c r="AV8" s="45" cm="1">
        <f t="array" aca="1" ref="AV8" ca="1">ABS(AJ8-I8)/SUM(ABS(I8:R8-AJ8:AS8))</f>
        <v>0.28862893555628988</v>
      </c>
      <c r="AW8" s="45" cm="1">
        <f t="array" aca="1" ref="AW8" ca="1">ABS(AK8-J8)/SUM(ABS(J8:S8-AK8:AT8))</f>
        <v>0.20631699274489373</v>
      </c>
      <c r="AX8" s="45" cm="1">
        <f t="array" aca="1" ref="AX8" ca="1">ABS(AL8-K8)/SUM(ABS(K8:T8-AL8:AU8))</f>
        <v>0.16367572897286911</v>
      </c>
      <c r="AZ8" s="36">
        <f t="shared" si="3"/>
        <v>41029</v>
      </c>
      <c r="BA8" s="46">
        <f t="shared" ca="1" si="15"/>
        <v>1.3335068294428913</v>
      </c>
      <c r="BB8" s="37"/>
    </row>
    <row r="9" spans="1:54" x14ac:dyDescent="0.2">
      <c r="A9" s="34">
        <f>'[1]Value + Momentum combined'!AE295</f>
        <v>41060</v>
      </c>
      <c r="B9" s="35">
        <f ca="1">'Value + Momentum combined'!AC8</f>
        <v>-1.0147563801616712</v>
      </c>
      <c r="C9" s="35">
        <f ca="1">'Value + Momentum combined'!AD8</f>
        <v>-0.98867416287043153</v>
      </c>
      <c r="D9" s="35">
        <f ca="1">'Value + Momentum combined'!AE8</f>
        <v>-1.1282581611472797</v>
      </c>
      <c r="E9" s="35">
        <f ca="1">'Value + Momentum combined'!AF8</f>
        <v>-1.731683519103451</v>
      </c>
      <c r="F9" s="35">
        <f ca="1">'Value + Momentum combined'!AG8</f>
        <v>-0.69125862548721051</v>
      </c>
      <c r="G9" s="35">
        <f ca="1">'Value + Momentum combined'!AH8</f>
        <v>-1.0223006907843422</v>
      </c>
      <c r="H9" s="35">
        <f ca="1">'Value + Momentum combined'!AI8</f>
        <v>-1.539049111742792</v>
      </c>
      <c r="I9" s="35">
        <f ca="1">'Value + Momentum combined'!AJ8</f>
        <v>-1.6372969663366179</v>
      </c>
      <c r="J9" s="35">
        <f ca="1">'Value + Momentum combined'!AK8</f>
        <v>-0.62323594141633087</v>
      </c>
      <c r="K9" s="35">
        <f ca="1">'Value + Momentum combined'!AL8</f>
        <v>-0.95298406866759022</v>
      </c>
      <c r="M9" s="34">
        <f>'[1]Value + Momentum combined'!M295</f>
        <v>41060</v>
      </c>
      <c r="N9" s="35">
        <v>-6.5420950455243654E-2</v>
      </c>
      <c r="O9" s="35">
        <v>-6.3739440017338111E-2</v>
      </c>
      <c r="P9" s="35">
        <v>-7.2738366276032473E-2</v>
      </c>
      <c r="Q9" s="35">
        <v>-0.11164096518356426</v>
      </c>
      <c r="R9" s="35">
        <v>-4.4565175616391506E-2</v>
      </c>
      <c r="S9" s="35">
        <v>-6.5907329236509438E-2</v>
      </c>
      <c r="T9" s="35">
        <v>-9.9221899616409037E-2</v>
      </c>
      <c r="U9" s="35">
        <v>-0.10555590071595633</v>
      </c>
      <c r="V9" s="35">
        <v>-4.0179779543567884E-2</v>
      </c>
      <c r="W9" s="35">
        <v>-6.1438513479467938E-2</v>
      </c>
      <c r="X9" s="3"/>
      <c r="Y9" s="36">
        <f t="shared" si="0"/>
        <v>41060</v>
      </c>
      <c r="Z9" s="46" cm="1">
        <f t="array" aca="1" ref="Z9" ca="1">MMULT(ABS(B8:K8), TRANSPOSE(1+N9:W9))</f>
        <v>1.7749480599083742</v>
      </c>
      <c r="AB9" s="30">
        <f t="shared" si="1"/>
        <v>41060</v>
      </c>
      <c r="AC9" s="45">
        <f t="shared" ca="1" si="5"/>
        <v>3.7310281402611854E-2</v>
      </c>
      <c r="AD9" s="45">
        <f t="shared" ca="1" si="6"/>
        <v>-1.5830260425123539E-2</v>
      </c>
      <c r="AE9" s="45">
        <f t="shared" ca="1" si="7"/>
        <v>-5.6862689031117998E-2</v>
      </c>
      <c r="AF9" s="45">
        <f t="shared" ca="1" si="8"/>
        <v>-0.28790395125071572</v>
      </c>
      <c r="AG9" s="45">
        <f t="shared" ca="1" si="9"/>
        <v>-0.1407521873825468</v>
      </c>
      <c r="AH9" s="45">
        <f t="shared" ca="1" si="10"/>
        <v>-8.9059749130088305E-3</v>
      </c>
      <c r="AI9" s="45">
        <f t="shared" ca="1" si="11"/>
        <v>-0.19626504442259729</v>
      </c>
      <c r="AJ9" s="45">
        <f t="shared" ca="1" si="12"/>
        <v>-0.15051612373920048</v>
      </c>
      <c r="AK9" s="45">
        <f t="shared" ca="1" si="13"/>
        <v>-8.9982896113277269E-2</v>
      </c>
      <c r="AL9" s="45">
        <f t="shared" ca="1" si="14"/>
        <v>-1.5670591319800104E-2</v>
      </c>
      <c r="AN9" s="36">
        <f t="shared" si="2"/>
        <v>41060</v>
      </c>
      <c r="AO9" s="45" cm="1">
        <f t="array" aca="1" ref="AO9" ca="1">ABS(AC9-B9)/SUM(ABS(B9:K9-AC9:AL9))</f>
        <v>0.10112021435152527</v>
      </c>
      <c r="AP9" s="45" cm="1">
        <f t="array" aca="1" ref="AP9" ca="1">ABS(AD9-C9)/SUM(ABS(C9:L9-AD9:AM9))</f>
        <v>0.10402465164278596</v>
      </c>
      <c r="AQ9" s="45" cm="1">
        <f t="array" aca="1" ref="AQ9" ca="1">ABS(AE9-D9)/SUM(ABS(D9:M9-AE9:AN9))</f>
        <v>0.12786357849948368</v>
      </c>
      <c r="AR9" s="45" cm="1">
        <f t="array" aca="1" ref="AR9" ca="1">ABS(AF9-E9)/SUM(ABS(E9:N9-AF9:AO9))</f>
        <v>0.19316447941298318</v>
      </c>
      <c r="AS9" s="45" cm="1">
        <f t="array" aca="1" ref="AS9" ca="1">ABS(AG9-F9)/SUM(ABS(F9:O9-AG9:AP9))</f>
        <v>8.8815171429444145E-2</v>
      </c>
      <c r="AT9" s="45" cm="1">
        <f t="array" aca="1" ref="AT9" ca="1">ABS(AH9-G9)/SUM(ABS(G9:P9-AH9:AQ9))</f>
        <v>0.17327626994781442</v>
      </c>
      <c r="AU9" s="45" cm="1">
        <f t="array" aca="1" ref="AU9" ca="1">ABS(AI9-H9)/SUM(ABS(H9:Q9-AI9:AR9))</f>
        <v>0.26124996144557333</v>
      </c>
      <c r="AV9" s="45" cm="1">
        <f t="array" aca="1" ref="AV9" ca="1">ABS(AJ9-I9)/SUM(ABS(I9:R9-AJ9:AS9))</f>
        <v>0.37827335034378529</v>
      </c>
      <c r="AW9" s="45" cm="1">
        <f t="array" aca="1" ref="AW9" ca="1">ABS(AK9-J9)/SUM(ABS(J9:S9-AK9:AT9))</f>
        <v>0.19876415522668964</v>
      </c>
      <c r="AX9" s="45" cm="1">
        <f t="array" aca="1" ref="AX9" ca="1">ABS(AL9-K9)/SUM(ABS(K9:T9-AL9:AU9))</f>
        <v>0.37342245064406143</v>
      </c>
      <c r="AZ9" s="36">
        <f t="shared" si="3"/>
        <v>41060</v>
      </c>
      <c r="BA9" s="46">
        <f t="shared" ca="1" si="15"/>
        <v>1.9999742829441463</v>
      </c>
      <c r="BB9" s="37"/>
    </row>
    <row r="10" spans="1:54" x14ac:dyDescent="0.2">
      <c r="A10" s="34">
        <f>'[1]Value + Momentum combined'!AE296</f>
        <v>41090</v>
      </c>
      <c r="B10" s="35">
        <f ca="1">'Value + Momentum combined'!AC9</f>
        <v>0.1200624826676838</v>
      </c>
      <c r="C10" s="35">
        <f ca="1">'Value + Momentum combined'!AD9</f>
        <v>0.12649991626854523</v>
      </c>
      <c r="D10" s="35">
        <f ca="1">'Value + Momentum combined'!AE9</f>
        <v>0.20645095014994605</v>
      </c>
      <c r="E10" s="35">
        <f ca="1">'Value + Momentum combined'!AF9</f>
        <v>1.7232787575566446</v>
      </c>
      <c r="F10" s="35">
        <f ca="1">'Value + Momentum combined'!AG9</f>
        <v>0.62704091130104544</v>
      </c>
      <c r="G10" s="35">
        <f ca="1">'Value + Momentum combined'!AH9</f>
        <v>0.49009223246919092</v>
      </c>
      <c r="H10" s="35">
        <f ca="1">'Value + Momentum combined'!AI9</f>
        <v>1.1489439470761487</v>
      </c>
      <c r="I10" s="35">
        <f ca="1">'Value + Momentum combined'!AJ9</f>
        <v>0.67230105487582481</v>
      </c>
      <c r="J10" s="35">
        <f ca="1">'Value + Momentum combined'!AK9</f>
        <v>0.52689707163369925</v>
      </c>
      <c r="K10" s="35">
        <f ca="1">'Value + Momentum combined'!AL9</f>
        <v>0.38018435187961025</v>
      </c>
      <c r="M10" s="34">
        <f>'[1]Value + Momentum combined'!M296</f>
        <v>41090</v>
      </c>
      <c r="N10" s="35">
        <v>1.2487467073444725E-2</v>
      </c>
      <c r="O10" s="35">
        <v>1.3157012116509881E-2</v>
      </c>
      <c r="P10" s="35">
        <v>2.1472564826220619E-2</v>
      </c>
      <c r="Q10" s="35">
        <v>0.17923489724028108</v>
      </c>
      <c r="R10" s="35">
        <v>6.5217314848030838E-2</v>
      </c>
      <c r="S10" s="35">
        <v>5.0973547105879646E-2</v>
      </c>
      <c r="T10" s="35">
        <v>0.11949944220342856</v>
      </c>
      <c r="U10" s="35">
        <v>6.9924735018524808E-2</v>
      </c>
      <c r="V10" s="35">
        <v>5.4801547385386895E-2</v>
      </c>
      <c r="W10" s="35">
        <v>3.9542240593808842E-2</v>
      </c>
      <c r="X10" s="3"/>
      <c r="Y10" s="36">
        <f t="shared" si="0"/>
        <v>41090</v>
      </c>
      <c r="Z10" s="46" cm="1">
        <f t="array" aca="1" ref="Z10" ca="1">MMULT(ABS(B9:K9), TRANSPOSE(1+N10:W10))</f>
        <v>12.15721488668154</v>
      </c>
      <c r="AB10" s="30">
        <f t="shared" si="1"/>
        <v>41090</v>
      </c>
      <c r="AC10" s="45">
        <f t="shared" ca="1" si="5"/>
        <v>-8.4511800327892128E-2</v>
      </c>
      <c r="AD10" s="45">
        <f t="shared" ca="1" si="6"/>
        <v>-8.2394049142617359E-2</v>
      </c>
      <c r="AE10" s="45">
        <f t="shared" ca="1" si="7"/>
        <v>-9.4798419571886977E-2</v>
      </c>
      <c r="AF10" s="45">
        <f t="shared" ca="1" si="8"/>
        <v>-0.16797117232333894</v>
      </c>
      <c r="AG10" s="45">
        <f t="shared" ca="1" si="9"/>
        <v>-6.0568202813763058E-2</v>
      </c>
      <c r="AH10" s="45">
        <f t="shared" ca="1" si="10"/>
        <v>-8.8376408019195968E-2</v>
      </c>
      <c r="AI10" s="45">
        <f t="shared" ca="1" si="11"/>
        <v>-0.14172362980992287</v>
      </c>
      <c r="AJ10" s="45">
        <f t="shared" ca="1" si="12"/>
        <v>-0.14409423039593169</v>
      </c>
      <c r="AK10" s="45">
        <f t="shared" ca="1" si="13"/>
        <v>-5.4074082059067462E-2</v>
      </c>
      <c r="AL10" s="45">
        <f t="shared" ca="1" si="14"/>
        <v>-8.1488005536383634E-2</v>
      </c>
      <c r="AN10" s="36">
        <f t="shared" si="2"/>
        <v>41090</v>
      </c>
      <c r="AO10" s="45" cm="1">
        <f t="array" aca="1" ref="AO10" ca="1">ABS(AC10-B10)/SUM(ABS(B10:K10-AC10:AL10))</f>
        <v>2.9134365958617594E-2</v>
      </c>
      <c r="AP10" s="45" cm="1">
        <f t="array" aca="1" ref="AP10" ca="1">ABS(AD10-C10)/SUM(ABS(C10:L10-AD10:AM10))</f>
        <v>3.0642295685198259E-2</v>
      </c>
      <c r="AQ10" s="45" cm="1">
        <f t="array" aca="1" ref="AQ10" ca="1">ABS(AE10-D10)/SUM(ABS(D10:M10-AE10:AN10))</f>
        <v>4.5586629724369165E-2</v>
      </c>
      <c r="AR10" s="45" cm="1">
        <f t="array" aca="1" ref="AR10" ca="1">ABS(AF10-E10)/SUM(ABS(E10:N10-AF10:AO10))</f>
        <v>0.29907421687611296</v>
      </c>
      <c r="AS10" s="45" cm="1">
        <f t="array" aca="1" ref="AS10" ca="1">ABS(AG10-F10)/SUM(ABS(F10:O10-AG10:AP10))</f>
        <v>0.15452180808874541</v>
      </c>
      <c r="AT10" s="45" cm="1">
        <f t="array" aca="1" ref="AT10" ca="1">ABS(AH10-G10)/SUM(ABS(G10:P10-AH10:AQ10))</f>
        <v>0.15277450674341178</v>
      </c>
      <c r="AU10" s="45" cm="1">
        <f t="array" aca="1" ref="AU10" ca="1">ABS(AI10-H10)/SUM(ABS(H10:Q10-AI10:AR10))</f>
        <v>0.38784503360128703</v>
      </c>
      <c r="AV10" s="45" cm="1">
        <f t="array" aca="1" ref="AV10" ca="1">ABS(AJ10-I10)/SUM(ABS(I10:R10-AJ10:AS10))</f>
        <v>0.38392786230978243</v>
      </c>
      <c r="AW10" s="45" cm="1">
        <f t="array" aca="1" ref="AW10" ca="1">ABS(AK10-J10)/SUM(ABS(J10:S10-AK10:AT10))</f>
        <v>0.41150088126234985</v>
      </c>
      <c r="AX10" s="45" cm="1">
        <f t="array" aca="1" ref="AX10" ca="1">ABS(AL10-K10)/SUM(ABS(K10:T10-AL10:AU10))</f>
        <v>0.42000417624905689</v>
      </c>
      <c r="AZ10" s="36">
        <f t="shared" si="3"/>
        <v>41090</v>
      </c>
      <c r="BA10" s="46">
        <f t="shared" ca="1" si="15"/>
        <v>2.3150117764989311</v>
      </c>
      <c r="BB10" s="37"/>
    </row>
    <row r="11" spans="1:54" x14ac:dyDescent="0.2">
      <c r="A11" s="34">
        <f>'[1]Value + Momentum combined'!AE297</f>
        <v>41121</v>
      </c>
      <c r="B11" s="35">
        <f ca="1">'Value + Momentum combined'!AC10</f>
        <v>0.53587955818350785</v>
      </c>
      <c r="C11" s="35">
        <f ca="1">'Value + Momentum combined'!AD10</f>
        <v>5.89225105402214E-2</v>
      </c>
      <c r="D11" s="35">
        <f ca="1">'Value + Momentum combined'!AE10</f>
        <v>0.6489843639250944</v>
      </c>
      <c r="E11" s="35">
        <f ca="1">'Value + Momentum combined'!AF10</f>
        <v>-0.45605494236205968</v>
      </c>
      <c r="F11" s="35">
        <f ca="1">'Value + Momentum combined'!AG10</f>
        <v>0.35641411869889511</v>
      </c>
      <c r="G11" s="35">
        <f ca="1">'Value + Momentum combined'!AH10</f>
        <v>0.14685396834451511</v>
      </c>
      <c r="H11" s="35">
        <f ca="1">'Value + Momentum combined'!AI10</f>
        <v>-0.29506133017654779</v>
      </c>
      <c r="I11" s="35">
        <f ca="1">'Value + Momentum combined'!AJ10</f>
        <v>-0.51235733049370236</v>
      </c>
      <c r="J11" s="35">
        <f ca="1">'Value + Momentum combined'!AK10</f>
        <v>0.76671084986906191</v>
      </c>
      <c r="K11" s="35">
        <f ca="1">'Value + Momentum combined'!AL10</f>
        <v>0.15590326925308365</v>
      </c>
      <c r="M11" s="34">
        <f>'[1]Value + Momentum combined'!M297</f>
        <v>41121</v>
      </c>
      <c r="N11" s="35">
        <v>4.6597896657075699E-2</v>
      </c>
      <c r="O11" s="35">
        <v>5.1236607461493389E-3</v>
      </c>
      <c r="P11" s="35">
        <v>5.6433028393077178E-2</v>
      </c>
      <c r="Q11" s="35">
        <v>-3.9656674246302481E-2</v>
      </c>
      <c r="R11" s="35">
        <v>3.0992315375027779E-2</v>
      </c>
      <c r="S11" s="35">
        <v>1.2769821009398941E-2</v>
      </c>
      <c r="T11" s="35">
        <v>-2.5657327586206868E-2</v>
      </c>
      <c r="U11" s="35">
        <v>-4.4552499854202288E-2</v>
      </c>
      <c r="V11" s="35">
        <v>6.6670042554268782E-2</v>
      </c>
      <c r="W11" s="35">
        <v>1.3556711238960295E-2</v>
      </c>
      <c r="X11" s="3"/>
      <c r="Y11" s="36">
        <f t="shared" si="0"/>
        <v>41121</v>
      </c>
      <c r="Z11" s="46" cm="1">
        <f t="array" aca="1" ref="Z11" ca="1">MMULT(ABS(B10:K10), TRANSPOSE(1+N11:W11))</f>
        <v>5.977848241249748</v>
      </c>
      <c r="AB11" s="30">
        <f t="shared" si="1"/>
        <v>41121</v>
      </c>
      <c r="AC11" s="45">
        <f t="shared" ca="1" si="5"/>
        <v>2.1020463677939437E-2</v>
      </c>
      <c r="AD11" s="45">
        <f t="shared" ca="1" si="6"/>
        <v>2.1269870661243081E-2</v>
      </c>
      <c r="AE11" s="45">
        <f t="shared" ca="1" si="7"/>
        <v>3.6484968115540299E-2</v>
      </c>
      <c r="AF11" s="45">
        <f t="shared" ca="1" si="8"/>
        <v>0.2768453106274677</v>
      </c>
      <c r="AG11" s="45">
        <f t="shared" ca="1" si="9"/>
        <v>0.10814499379829995</v>
      </c>
      <c r="AH11" s="45">
        <f t="shared" ca="1" si="10"/>
        <v>8.3031653284686022E-2</v>
      </c>
      <c r="AI11" s="45">
        <f t="shared" ca="1" si="11"/>
        <v>0.18726890858871778</v>
      </c>
      <c r="AJ11" s="45">
        <f t="shared" ca="1" si="12"/>
        <v>0.10745477909492701</v>
      </c>
      <c r="AK11" s="45">
        <f t="shared" ca="1" si="13"/>
        <v>9.401799763717969E-2</v>
      </c>
      <c r="AL11" s="45">
        <f t="shared" ca="1" si="14"/>
        <v>6.4461054513999069E-2</v>
      </c>
      <c r="AN11" s="36">
        <f t="shared" si="2"/>
        <v>41121</v>
      </c>
      <c r="AO11" s="45" cm="1">
        <f t="array" aca="1" ref="AO11" ca="1">ABS(AC11-B11)/SUM(ABS(B11:K11-AC11:AL11))</f>
        <v>0.12630610860526947</v>
      </c>
      <c r="AP11" s="45" cm="1">
        <f t="array" aca="1" ref="AP11" ca="1">ABS(AD11-C11)/SUM(ABS(C11:L11-AD11:AM11))</f>
        <v>1.0572363771917294E-2</v>
      </c>
      <c r="AQ11" s="45" cm="1">
        <f t="array" aca="1" ref="AQ11" ca="1">ABS(AE11-D11)/SUM(ABS(D11:M11-AE11:AN11))</f>
        <v>0.17381941949353702</v>
      </c>
      <c r="AR11" s="45" cm="1">
        <f t="array" aca="1" ref="AR11" ca="1">ABS(AF11-E11)/SUM(ABS(E11:N11-AF11:AO11))</f>
        <v>0.24503704793551642</v>
      </c>
      <c r="AS11" s="45" cm="1">
        <f t="array" aca="1" ref="AS11" ca="1">ABS(AG11-F11)/SUM(ABS(F11:O11-AG11:AP11))</f>
        <v>0.10968248215356532</v>
      </c>
      <c r="AT11" s="45" cm="1">
        <f t="array" aca="1" ref="AT11" ca="1">ABS(AH11-G11)/SUM(ABS(G11:P11-AH11:AQ11))</f>
        <v>2.9926393666797179E-2</v>
      </c>
      <c r="AU11" s="45" cm="1">
        <f t="array" aca="1" ref="AU11" ca="1">ABS(AI11-H11)/SUM(ABS(H11:Q11-AI11:AR11))</f>
        <v>0.20494042009419455</v>
      </c>
      <c r="AV11" s="45" cm="1">
        <f t="array" aca="1" ref="AV11" ca="1">ABS(AJ11-I11)/SUM(ABS(I11:R11-AJ11:AS11))</f>
        <v>0.31787284279336475</v>
      </c>
      <c r="AW11" s="45" cm="1">
        <f t="array" aca="1" ref="AW11" ca="1">ABS(AK11-J11)/SUM(ABS(J11:S11-AK11:AT11))</f>
        <v>0.49931966130809147</v>
      </c>
      <c r="AX11" s="45" cm="1">
        <f t="array" aca="1" ref="AX11" ca="1">ABS(AL11-K11)/SUM(ABS(K11:T11-AL11:AU11))</f>
        <v>0.10102730897112115</v>
      </c>
      <c r="AZ11" s="36">
        <f t="shared" si="3"/>
        <v>41121</v>
      </c>
      <c r="BA11" s="46">
        <f t="shared" ca="1" si="15"/>
        <v>1.8185040487933746</v>
      </c>
      <c r="BB11" s="37"/>
    </row>
    <row r="12" spans="1:54" x14ac:dyDescent="0.2">
      <c r="A12" s="34">
        <f>'[1]Value + Momentum combined'!AE298</f>
        <v>41152</v>
      </c>
      <c r="B12" s="35">
        <f ca="1">'Value + Momentum combined'!AC11</f>
        <v>6.6288682243794708E-2</v>
      </c>
      <c r="C12" s="35">
        <f ca="1">'Value + Momentum combined'!AD11</f>
        <v>8.7219983646263696E-2</v>
      </c>
      <c r="D12" s="35">
        <f ca="1">'Value + Momentum combined'!AE11</f>
        <v>9.0199150990044552E-2</v>
      </c>
      <c r="E12" s="35">
        <f ca="1">'Value + Momentum combined'!AF11</f>
        <v>0.3429135758349936</v>
      </c>
      <c r="F12" s="35">
        <f ca="1">'Value + Momentum combined'!AG11</f>
        <v>0.11110772258179663</v>
      </c>
      <c r="G12" s="35">
        <f ca="1">'Value + Momentum combined'!AH11</f>
        <v>6.4149904987569645E-2</v>
      </c>
      <c r="H12" s="35">
        <f ca="1">'Value + Momentum combined'!AI11</f>
        <v>0.27181172918166885</v>
      </c>
      <c r="I12" s="35">
        <f ca="1">'Value + Momentum combined'!AJ11</f>
        <v>-1.5192034066236993E-2</v>
      </c>
      <c r="J12" s="35">
        <f ca="1">'Value + Momentum combined'!AK11</f>
        <v>6.0530200517689037E-2</v>
      </c>
      <c r="K12" s="35">
        <f ca="1">'Value + Momentum combined'!AL11</f>
        <v>7.6018308863182171E-2</v>
      </c>
      <c r="M12" s="34">
        <f>'[1]Value + Momentum combined'!M298</f>
        <v>41152</v>
      </c>
      <c r="N12" s="35">
        <v>2.0467559829290716E-2</v>
      </c>
      <c r="O12" s="35">
        <v>2.6930392537057424E-2</v>
      </c>
      <c r="P12" s="35">
        <v>2.7850252214250082E-2</v>
      </c>
      <c r="Q12" s="35">
        <v>0.1058793732520722</v>
      </c>
      <c r="R12" s="35">
        <v>3.4306066774347999E-2</v>
      </c>
      <c r="S12" s="35">
        <v>1.9807182371607723E-2</v>
      </c>
      <c r="T12" s="35">
        <v>8.3925681443902223E-2</v>
      </c>
      <c r="U12" s="35">
        <v>-4.690753468831188E-3</v>
      </c>
      <c r="V12" s="35">
        <v>1.868954787814836E-2</v>
      </c>
      <c r="W12" s="35">
        <v>2.3471718430853716E-2</v>
      </c>
      <c r="X12" s="3"/>
      <c r="Y12" s="36">
        <f t="shared" si="0"/>
        <v>41152</v>
      </c>
      <c r="Z12" s="46" cm="1">
        <f t="array" aca="1" ref="Z12" ca="1">MMULT(ABS(B11:K11), TRANSPOSE(1+N12:W12))</f>
        <v>4.0675429927290416</v>
      </c>
      <c r="AB12" s="30">
        <f t="shared" si="1"/>
        <v>41152</v>
      </c>
      <c r="AC12" s="45">
        <f t="shared" ca="1" si="5"/>
        <v>0.13444177629577445</v>
      </c>
      <c r="AD12" s="45">
        <f t="shared" ca="1" si="6"/>
        <v>1.4876134557520897E-2</v>
      </c>
      <c r="AE12" s="45">
        <f t="shared" ca="1" si="7"/>
        <v>0.16399549883945108</v>
      </c>
      <c r="AF12" s="45">
        <f t="shared" ca="1" si="8"/>
        <v>-0.12399174507298467</v>
      </c>
      <c r="AG12" s="45">
        <f t="shared" ca="1" si="9"/>
        <v>9.0629966521132407E-2</v>
      </c>
      <c r="AH12" s="45">
        <f t="shared" ca="1" si="10"/>
        <v>3.6818967112386615E-2</v>
      </c>
      <c r="AI12" s="45">
        <f t="shared" ca="1" si="11"/>
        <v>-7.8628438335148002E-2</v>
      </c>
      <c r="AJ12" s="45">
        <f t="shared" ca="1" si="12"/>
        <v>-0.12537150547147968</v>
      </c>
      <c r="AK12" s="45">
        <f t="shared" ca="1" si="13"/>
        <v>0.19201771939535447</v>
      </c>
      <c r="AL12" s="45">
        <f t="shared" ca="1" si="14"/>
        <v>3.9228248398767651E-2</v>
      </c>
      <c r="AN12" s="36">
        <f t="shared" si="2"/>
        <v>41152</v>
      </c>
      <c r="AO12" s="45" cm="1">
        <f t="array" aca="1" ref="AO12" ca="1">ABS(AC12-B12)/SUM(ABS(B12:K12-AC12:AL12))</f>
        <v>5.0189901309332707E-2</v>
      </c>
      <c r="AP12" s="45" cm="1">
        <f t="array" aca="1" ref="AP12" ca="1">ABS(AD12-C12)/SUM(ABS(C12:L12-AD12:AM12))</f>
        <v>5.6091311398008055E-2</v>
      </c>
      <c r="AQ12" s="45" cm="1">
        <f t="array" aca="1" ref="AQ12" ca="1">ABS(AE12-D12)/SUM(ABS(D12:M12-AE12:AN12))</f>
        <v>6.0617618128657416E-2</v>
      </c>
      <c r="AR12" s="45" cm="1">
        <f t="array" aca="1" ref="AR12" ca="1">ABS(AF12-E12)/SUM(ABS(E12:N12-AF12:AO12))</f>
        <v>0.39793058940798054</v>
      </c>
      <c r="AS12" s="45" cm="1">
        <f t="array" aca="1" ref="AS12" ca="1">ABS(AG12-F12)/SUM(ABS(F12:O12-AG12:AP12))</f>
        <v>2.7838577326970395E-2</v>
      </c>
      <c r="AT12" s="45" cm="1">
        <f t="array" aca="1" ref="AT12" ca="1">ABS(AH12-G12)/SUM(ABS(G12:P12-AH12:AQ12))</f>
        <v>3.6544609258292941E-2</v>
      </c>
      <c r="AU12" s="45" cm="1">
        <f t="array" aca="1" ref="AU12" ca="1">ABS(AI12-H12)/SUM(ABS(H12:Q12-AI12:AR12))</f>
        <v>0.34607988603412088</v>
      </c>
      <c r="AV12" s="45" cm="1">
        <f t="array" aca="1" ref="AV12" ca="1">ABS(AJ12-I12)/SUM(ABS(I12:R12-AJ12:AS12))</f>
        <v>0.16478480997984565</v>
      </c>
      <c r="AW12" s="45" cm="1">
        <f t="array" aca="1" ref="AW12" ca="1">ABS(AK12-J12)/SUM(ABS(J12:S12-AK12:AT12))</f>
        <v>0.22860065925104181</v>
      </c>
      <c r="AX12" s="45" cm="1">
        <f t="array" aca="1" ref="AX12" ca="1">ABS(AL12-K12)/SUM(ABS(K12:T12-AL12:AU12))</f>
        <v>5.2121565633428346E-2</v>
      </c>
      <c r="AZ12" s="36">
        <f t="shared" si="3"/>
        <v>41152</v>
      </c>
      <c r="BA12" s="46">
        <f t="shared" ca="1" si="15"/>
        <v>1.4207995277276788</v>
      </c>
      <c r="BB12" s="37"/>
    </row>
    <row r="13" spans="1:54" x14ac:dyDescent="0.2">
      <c r="A13" s="34">
        <f>'[1]Value + Momentum combined'!AE299</f>
        <v>41182</v>
      </c>
      <c r="B13" s="35">
        <f ca="1">'Value + Momentum combined'!AC12</f>
        <v>6.3070245262220048E-2</v>
      </c>
      <c r="C13" s="35">
        <f ca="1">'Value + Momentum combined'!AD12</f>
        <v>0.10879796845007474</v>
      </c>
      <c r="D13" s="35">
        <f ca="1">'Value + Momentum combined'!AE12</f>
        <v>0.11052491748692445</v>
      </c>
      <c r="E13" s="35">
        <f ca="1">'Value + Momentum combined'!AF12</f>
        <v>0.11277130307712517</v>
      </c>
      <c r="F13" s="35">
        <f ca="1">'Value + Momentum combined'!AG12</f>
        <v>-2.1492856072343278E-2</v>
      </c>
      <c r="G13" s="35">
        <f ca="1">'Value + Momentum combined'!AH12</f>
        <v>2.1493180445054411E-2</v>
      </c>
      <c r="H13" s="35">
        <f ca="1">'Value + Momentum combined'!AI12</f>
        <v>1.6852564188500979E-2</v>
      </c>
      <c r="I13" s="35">
        <f ca="1">'Value + Momentum combined'!AJ12</f>
        <v>5.5068200312600478E-2</v>
      </c>
      <c r="J13" s="35">
        <f ca="1">'Value + Momentum combined'!AK12</f>
        <v>-2.6478049589691719E-2</v>
      </c>
      <c r="K13" s="35">
        <f ca="1">'Value + Momentum combined'!AL12</f>
        <v>8.0426367692122011E-2</v>
      </c>
      <c r="M13" s="34">
        <f>'[1]Value + Momentum combined'!M299</f>
        <v>41182</v>
      </c>
      <c r="N13" s="35">
        <v>1.9996512292805413E-2</v>
      </c>
      <c r="O13" s="35">
        <v>3.4494552930609546E-2</v>
      </c>
      <c r="P13" s="35">
        <v>3.504208461533409E-2</v>
      </c>
      <c r="Q13" s="35">
        <v>3.575430440902716E-2</v>
      </c>
      <c r="R13" s="35">
        <v>-6.81434103944345E-3</v>
      </c>
      <c r="S13" s="35">
        <v>6.8144438822796971E-3</v>
      </c>
      <c r="T13" s="35">
        <v>5.3431298001074268E-3</v>
      </c>
      <c r="U13" s="35">
        <v>1.7459452391779484E-2</v>
      </c>
      <c r="V13" s="35">
        <v>-8.3949038394962594E-3</v>
      </c>
      <c r="W13" s="35">
        <v>2.5499295960159651E-2</v>
      </c>
      <c r="X13" s="3"/>
      <c r="Y13" s="36">
        <f t="shared" si="0"/>
        <v>41182</v>
      </c>
      <c r="Z13" s="46" cm="1">
        <f t="array" aca="1" ref="Z13" ca="1">MMULT(ABS(B12:K12), TRANSPOSE(1+N13:W13))</f>
        <v>1.2080147104655994</v>
      </c>
      <c r="AB13" s="30">
        <f t="shared" si="1"/>
        <v>41182</v>
      </c>
      <c r="AC13" s="45">
        <f t="shared" ca="1" si="5"/>
        <v>5.5971358715570928E-2</v>
      </c>
      <c r="AD13" s="45">
        <f t="shared" ca="1" si="6"/>
        <v>7.4691638443691019E-2</v>
      </c>
      <c r="AE13" s="45">
        <f t="shared" ca="1" si="7"/>
        <v>7.7283758601984012E-2</v>
      </c>
      <c r="AF13" s="45">
        <f t="shared" ca="1" si="8"/>
        <v>0.29401480721579365</v>
      </c>
      <c r="AG13" s="45">
        <f t="shared" ca="1" si="9"/>
        <v>9.1348719276337698E-2</v>
      </c>
      <c r="AH13" s="45">
        <f t="shared" ca="1" si="10"/>
        <v>5.346545067341732E-2</v>
      </c>
      <c r="AI13" s="45">
        <f t="shared" ca="1" si="11"/>
        <v>0.22620921100087868</v>
      </c>
      <c r="AJ13" s="45">
        <f t="shared" ca="1" si="12"/>
        <v>-1.2795604662622962E-2</v>
      </c>
      <c r="AK13" s="45">
        <f t="shared" ca="1" si="13"/>
        <v>4.9686526815409054E-2</v>
      </c>
      <c r="AL13" s="45">
        <f t="shared" ca="1" si="14"/>
        <v>6.4532924594294716E-2</v>
      </c>
      <c r="AN13" s="36">
        <f t="shared" si="2"/>
        <v>41182</v>
      </c>
      <c r="AO13" s="45" cm="1">
        <f t="array" aca="1" ref="AO13" ca="1">ABS(AC13-B13)/SUM(ABS(B13:K13-AC13:AL13))</f>
        <v>9.2219417121367098E-3</v>
      </c>
      <c r="AP13" s="45" cm="1">
        <f t="array" aca="1" ref="AP13" ca="1">ABS(AD13-C13)/SUM(ABS(C13:L13-AD13:AM13))</f>
        <v>4.4718862421369188E-2</v>
      </c>
      <c r="AQ13" s="45" cm="1">
        <f t="array" aca="1" ref="AQ13" ca="1">ABS(AE13-D13)/SUM(ABS(D13:M13-AE13:AN13))</f>
        <v>4.5624772402094324E-2</v>
      </c>
      <c r="AR13" s="45" cm="1">
        <f t="array" aca="1" ref="AR13" ca="1">ABS(AF13-E13)/SUM(ABS(E13:N13-AF13:AO13))</f>
        <v>0.25667870958723948</v>
      </c>
      <c r="AS13" s="45" cm="1">
        <f t="array" aca="1" ref="AS13" ca="1">ABS(AG13-F13)/SUM(ABS(F13:O13-AG13:AP13))</f>
        <v>0.21088288500015176</v>
      </c>
      <c r="AT13" s="45" cm="1">
        <f t="array" aca="1" ref="AT13" ca="1">ABS(AH13-G13)/SUM(ABS(G13:P13-AH13:AQ13))</f>
        <v>7.3867568422460048E-2</v>
      </c>
      <c r="AU13" s="45" cm="1">
        <f t="array" aca="1" ref="AU13" ca="1">ABS(AI13-H13)/SUM(ABS(H13:Q13-AI13:AR13))</f>
        <v>0.33670293414786584</v>
      </c>
      <c r="AV13" s="45" cm="1">
        <f t="array" aca="1" ref="AV13" ca="1">ABS(AJ13-I13)/SUM(ABS(I13:R13-AJ13:AS13))</f>
        <v>0.1076989524911191</v>
      </c>
      <c r="AW13" s="45" cm="1">
        <f t="array" aca="1" ref="AW13" ca="1">ABS(AK13-J13)/SUM(ABS(J13:S13-AK13:AT13))</f>
        <v>0.12102787301430663</v>
      </c>
      <c r="AX13" s="45" cm="1">
        <f t="array" aca="1" ref="AX13" ca="1">ABS(AL13-K13)/SUM(ABS(K13:T13-AL13:AU13))</f>
        <v>1.7968650219068703E-2</v>
      </c>
      <c r="AZ13" s="36">
        <f t="shared" si="3"/>
        <v>41182</v>
      </c>
      <c r="BA13" s="46">
        <f t="shared" ca="1" si="15"/>
        <v>1.224393149417812</v>
      </c>
      <c r="BB13" s="37"/>
    </row>
    <row r="14" spans="1:54" x14ac:dyDescent="0.2">
      <c r="A14" s="34">
        <f>'[1]Value + Momentum combined'!AE300</f>
        <v>41213</v>
      </c>
      <c r="B14" s="35">
        <f ca="1">'Value + Momentum combined'!AC13</f>
        <v>6.8966472518755428E-2</v>
      </c>
      <c r="C14" s="35">
        <f ca="1">'Value + Momentum combined'!AD13</f>
        <v>2.9542418998157748E-2</v>
      </c>
      <c r="D14" s="35">
        <f ca="1">'Value + Momentum combined'!AE13</f>
        <v>2.1892191853534713E-2</v>
      </c>
      <c r="E14" s="35">
        <f ca="1">'Value + Momentum combined'!AF13</f>
        <v>5.5289830167012291E-2</v>
      </c>
      <c r="F14" s="35">
        <f ca="1">'Value + Momentum combined'!AG13</f>
        <v>4.5905589267405129E-2</v>
      </c>
      <c r="G14" s="35">
        <f ca="1">'Value + Momentum combined'!AH13</f>
        <v>2.043921952494757E-2</v>
      </c>
      <c r="H14" s="35">
        <f ca="1">'Value + Momentum combined'!AI13</f>
        <v>6.1671928317756516E-2</v>
      </c>
      <c r="I14" s="35">
        <f ca="1">'Value + Momentum combined'!AJ13</f>
        <v>1.9088754903543417E-2</v>
      </c>
      <c r="J14" s="35">
        <f ca="1">'Value + Momentum combined'!AK13</f>
        <v>5.986947165682327E-2</v>
      </c>
      <c r="K14" s="35">
        <f ca="1">'Value + Momentum combined'!AL13</f>
        <v>-4.2353683215113055E-2</v>
      </c>
      <c r="M14" s="34">
        <f>'[1]Value + Momentum combined'!M300</f>
        <v>41213</v>
      </c>
      <c r="N14" s="35">
        <v>2.9386033286209479E-2</v>
      </c>
      <c r="O14" s="35">
        <v>1.2587776006651952E-2</v>
      </c>
      <c r="P14" s="35">
        <v>9.3280786303968632E-3</v>
      </c>
      <c r="Q14" s="35">
        <v>2.3558531128800908E-2</v>
      </c>
      <c r="R14" s="35">
        <v>1.9559985090845E-2</v>
      </c>
      <c r="S14" s="35">
        <v>8.7089793542929339E-3</v>
      </c>
      <c r="T14" s="35">
        <v>2.6277889417607447E-2</v>
      </c>
      <c r="U14" s="35">
        <v>8.1335577491696842E-3</v>
      </c>
      <c r="V14" s="35">
        <v>2.5509877809927639E-2</v>
      </c>
      <c r="W14" s="35">
        <v>-1.8046547826763404E-2</v>
      </c>
      <c r="X14" s="3"/>
      <c r="Y14" s="36">
        <f t="shared" si="0"/>
        <v>41213</v>
      </c>
      <c r="Z14" s="46" cm="1">
        <f t="array" aca="1" ref="Z14" ca="1">MMULT(ABS(B13:K13), TRANSPOSE(1+N14:W14))</f>
        <v>0.62460864006825689</v>
      </c>
      <c r="AB14" s="30">
        <f t="shared" si="1"/>
        <v>41213</v>
      </c>
      <c r="AC14" s="45">
        <f t="shared" ca="1" si="5"/>
        <v>0.10394289387634827</v>
      </c>
      <c r="AD14" s="45">
        <f t="shared" ca="1" si="6"/>
        <v>0.17637843257317737</v>
      </c>
      <c r="AE14" s="45">
        <f t="shared" ca="1" si="7"/>
        <v>0.1786012799881696</v>
      </c>
      <c r="AF14" s="45">
        <f t="shared" ca="1" si="8"/>
        <v>0.18480056458791405</v>
      </c>
      <c r="AG14" s="45">
        <f t="shared" ca="1" si="9"/>
        <v>-3.5083177866837262E-2</v>
      </c>
      <c r="AH14" s="45">
        <f t="shared" ca="1" si="10"/>
        <v>3.4710317339573249E-2</v>
      </c>
      <c r="AI14" s="45">
        <f t="shared" ca="1" si="11"/>
        <v>2.7690001221820287E-2</v>
      </c>
      <c r="AJ14" s="45">
        <f t="shared" ca="1" si="12"/>
        <v>8.8881416520141462E-2</v>
      </c>
      <c r="AK14" s="45">
        <f t="shared" ca="1" si="13"/>
        <v>-4.3472823873205856E-2</v>
      </c>
      <c r="AL14" s="45">
        <f t="shared" ca="1" si="14"/>
        <v>0.12643909215281257</v>
      </c>
      <c r="AN14" s="36">
        <f t="shared" si="2"/>
        <v>41213</v>
      </c>
      <c r="AO14" s="45" cm="1">
        <f t="array" aca="1" ref="AO14" ca="1">ABS(AC14-B14)/SUM(ABS(B14:K14-AC14:AL14))</f>
        <v>3.7240582403221714E-2</v>
      </c>
      <c r="AP14" s="45" cm="1">
        <f t="array" aca="1" ref="AP14" ca="1">ABS(AD14-C14)/SUM(ABS(C14:L14-AD14:AM14))</f>
        <v>0.16238873621392949</v>
      </c>
      <c r="AQ14" s="45" cm="1">
        <f t="array" aca="1" ref="AQ14" ca="1">ABS(AE14-D14)/SUM(ABS(D14:M14-AE14:AN14))</f>
        <v>0.20690690822571414</v>
      </c>
      <c r="AR14" s="45" cm="1">
        <f t="array" aca="1" ref="AR14" ca="1">ABS(AF14-E14)/SUM(ABS(E14:N14-AF14:AO14))</f>
        <v>0.21282387251741261</v>
      </c>
      <c r="AS14" s="45" cm="1">
        <f t="array" aca="1" ref="AS14" ca="1">ABS(AG14-F14)/SUM(ABS(F14:O14-AG14:AP14))</f>
        <v>0.12879380236192686</v>
      </c>
      <c r="AT14" s="45" cm="1">
        <f t="array" aca="1" ref="AT14" ca="1">ABS(AH14-G14)/SUM(ABS(G14:P14-AH14:AQ14))</f>
        <v>1.9145168758463036E-2</v>
      </c>
      <c r="AU14" s="45" cm="1">
        <f t="array" aca="1" ref="AU14" ca="1">ABS(AI14-H14)/SUM(ABS(H14:Q14-AI14:AR14))</f>
        <v>3.6920450089019709E-2</v>
      </c>
      <c r="AV14" s="45" cm="1">
        <f t="array" aca="1" ref="AV14" ca="1">ABS(AJ14-I14)/SUM(ABS(I14:R14-AJ14:AS14))</f>
        <v>7.0096795483358551E-2</v>
      </c>
      <c r="AW14" s="45" cm="1">
        <f t="array" aca="1" ref="AW14" ca="1">ABS(AK14-J14)/SUM(ABS(J14:S14-AK14:AT14))</f>
        <v>0.11037249854829478</v>
      </c>
      <c r="AX14" s="45" cm="1">
        <f t="array" aca="1" ref="AX14" ca="1">ABS(AL14-K14)/SUM(ABS(K14:T14-AL14:AU14))</f>
        <v>0.2000850762636604</v>
      </c>
      <c r="AZ14" s="36">
        <f t="shared" si="3"/>
        <v>41213</v>
      </c>
      <c r="BA14" s="46">
        <f t="shared" ca="1" si="15"/>
        <v>1.1847738908650014</v>
      </c>
      <c r="BB14" s="37"/>
    </row>
    <row r="15" spans="1:54" x14ac:dyDescent="0.2">
      <c r="A15" s="34">
        <f>'[1]Value + Momentum combined'!AE301</f>
        <v>41243</v>
      </c>
      <c r="B15" s="35">
        <f ca="1">'Value + Momentum combined'!AC14</f>
        <v>1.2605702801141525E-2</v>
      </c>
      <c r="C15" s="35">
        <f ca="1">'Value + Momentum combined'!AD14</f>
        <v>-2.4874040074514662E-2</v>
      </c>
      <c r="D15" s="35">
        <f ca="1">'Value + Momentum combined'!AE14</f>
        <v>5.3141859423703988E-2</v>
      </c>
      <c r="E15" s="35">
        <f ca="1">'Value + Momentum combined'!AF14</f>
        <v>3.5456378838682488E-2</v>
      </c>
      <c r="F15" s="35">
        <f ca="1">'Value + Momentum combined'!AG14</f>
        <v>9.1777253696589442E-2</v>
      </c>
      <c r="G15" s="35">
        <f ca="1">'Value + Momentum combined'!AH14</f>
        <v>4.6689942739537429E-2</v>
      </c>
      <c r="H15" s="35">
        <f ca="1">'Value + Momentum combined'!AI14</f>
        <v>4.0941684028259887E-2</v>
      </c>
      <c r="I15" s="35">
        <f ca="1">'Value + Momentum combined'!AJ14</f>
        <v>0.13407287357392098</v>
      </c>
      <c r="J15" s="35">
        <f ca="1">'Value + Momentum combined'!AK14</f>
        <v>6.6125345077945957E-2</v>
      </c>
      <c r="K15" s="35">
        <f ca="1">'Value + Momentum combined'!AL14</f>
        <v>1.5515965790888655E-2</v>
      </c>
      <c r="M15" s="34">
        <f>'[1]Value + Momentum combined'!M301</f>
        <v>41243</v>
      </c>
      <c r="N15" s="35">
        <v>5.2917673424106582E-3</v>
      </c>
      <c r="O15" s="35">
        <v>-1.0441911491694933E-2</v>
      </c>
      <c r="P15" s="35">
        <v>2.2308502798262797E-2</v>
      </c>
      <c r="Q15" s="35">
        <v>1.4884287736951052E-2</v>
      </c>
      <c r="R15" s="35">
        <v>3.8527314307598148E-2</v>
      </c>
      <c r="S15" s="35">
        <v>1.9600042782678795E-2</v>
      </c>
      <c r="T15" s="35">
        <v>1.7186972428417269E-2</v>
      </c>
      <c r="U15" s="35">
        <v>5.6282657545867254E-2</v>
      </c>
      <c r="V15" s="35">
        <v>2.7758860184885714E-2</v>
      </c>
      <c r="W15" s="35">
        <v>6.5134711133083556E-3</v>
      </c>
      <c r="X15" s="3"/>
      <c r="Y15" s="36">
        <f t="shared" si="0"/>
        <v>41243</v>
      </c>
      <c r="Z15" s="46" cm="1">
        <f t="array" aca="1" ref="Z15" ca="1">MMULT(ABS(B14:K14), TRANSPOSE(1+N15:W15))</f>
        <v>0.43262869340533416</v>
      </c>
      <c r="AB15" s="30">
        <f t="shared" si="1"/>
        <v>41243</v>
      </c>
      <c r="AC15" s="45">
        <f t="shared" ca="1" si="5"/>
        <v>0.16025619220959561</v>
      </c>
      <c r="AD15" s="45">
        <f t="shared" ca="1" si="6"/>
        <v>6.7572817335855365E-2</v>
      </c>
      <c r="AE15" s="45">
        <f t="shared" ca="1" si="7"/>
        <v>5.1731598522964391E-2</v>
      </c>
      <c r="AF15" s="45">
        <f t="shared" ca="1" si="8"/>
        <v>0.1297019378591531</v>
      </c>
      <c r="AG15" s="45">
        <f t="shared" ca="1" si="9"/>
        <v>0.11019659366171422</v>
      </c>
      <c r="AH15" s="45">
        <f t="shared" ca="1" si="10"/>
        <v>4.8170242565386344E-2</v>
      </c>
      <c r="AI15" s="45">
        <f t="shared" ca="1" si="11"/>
        <v>0.14500166772476877</v>
      </c>
      <c r="AJ15" s="45">
        <f t="shared" ca="1" si="12"/>
        <v>4.6606064429169779E-2</v>
      </c>
      <c r="AK15" s="45">
        <f t="shared" ca="1" si="13"/>
        <v>0.14222676601858822</v>
      </c>
      <c r="AL15" s="45">
        <f t="shared" ca="1" si="14"/>
        <v>-9.8536119672804151E-2</v>
      </c>
      <c r="AN15" s="36">
        <f t="shared" si="2"/>
        <v>41243</v>
      </c>
      <c r="AO15" s="45" cm="1">
        <f t="array" aca="1" ref="AO15" ca="1">ABS(AC15-B15)/SUM(ABS(B15:K15-AC15:AL15))</f>
        <v>0.20024936931719589</v>
      </c>
      <c r="AP15" s="45" cm="1">
        <f t="array" aca="1" ref="AP15" ca="1">ABS(AD15-C15)/SUM(ABS(C15:L15-AD15:AM15))</f>
        <v>0.15677392353830871</v>
      </c>
      <c r="AQ15" s="45" cm="1">
        <f t="array" aca="1" ref="AQ15" ca="1">ABS(AE15-D15)/SUM(ABS(D15:M15-AE15:AN15))</f>
        <v>2.8362016917197314E-3</v>
      </c>
      <c r="AR15" s="45" cm="1">
        <f t="array" aca="1" ref="AR15" ca="1">ABS(AF15-E15)/SUM(ABS(E15:N15-AF15:AO15))</f>
        <v>0.13643292520637615</v>
      </c>
      <c r="AS15" s="45" cm="1">
        <f t="array" aca="1" ref="AS15" ca="1">ABS(AG15-F15)/SUM(ABS(F15:O15-AG15:AP15))</f>
        <v>2.4116868799447848E-2</v>
      </c>
      <c r="AT15" s="45" cm="1">
        <f t="array" aca="1" ref="AT15" ca="1">ABS(AH15-G15)/SUM(ABS(G15:P15-AH15:AQ15))</f>
        <v>1.9355224373554677E-3</v>
      </c>
      <c r="AU15" s="45" cm="1">
        <f t="array" aca="1" ref="AU15" ca="1">ABS(AI15-H15)/SUM(ABS(H15:Q15-AI15:AR15))</f>
        <v>0.11759855565640366</v>
      </c>
      <c r="AV15" s="45" cm="1">
        <f t="array" aca="1" ref="AV15" ca="1">ABS(AJ15-I15)/SUM(ABS(I15:R15-AJ15:AS15))</f>
        <v>0.1099899954301473</v>
      </c>
      <c r="AW15" s="45" cm="1">
        <f t="array" aca="1" ref="AW15" ca="1">ABS(AK15-J15)/SUM(ABS(J15:S15-AK15:AT15))</f>
        <v>0.10490629178194526</v>
      </c>
      <c r="AX15" s="45" cm="1">
        <f t="array" aca="1" ref="AX15" ca="1">ABS(AL15-K15)/SUM(ABS(K15:T15-AL15:AU15))</f>
        <v>0.15212360123310958</v>
      </c>
      <c r="AZ15" s="36">
        <f t="shared" si="3"/>
        <v>41243</v>
      </c>
      <c r="BA15" s="46">
        <f t="shared" ca="1" si="15"/>
        <v>1.0069632550920096</v>
      </c>
      <c r="BB15" s="37"/>
    </row>
    <row r="16" spans="1:54" x14ac:dyDescent="0.2">
      <c r="A16" s="34">
        <f>'[1]Value + Momentum combined'!AE302</f>
        <v>41274</v>
      </c>
      <c r="B16" s="35">
        <f ca="1">'Value + Momentum combined'!AC15</f>
        <v>8.6713562889307261E-2</v>
      </c>
      <c r="C16" s="35">
        <f ca="1">'Value + Momentum combined'!AD15</f>
        <v>4.6372399086542018E-2</v>
      </c>
      <c r="D16" s="35">
        <f ca="1">'Value + Momentum combined'!AE15</f>
        <v>6.5630893674496357E-2</v>
      </c>
      <c r="E16" s="35">
        <f ca="1">'Value + Momentum combined'!AF15</f>
        <v>8.1083829234207733E-2</v>
      </c>
      <c r="F16" s="35">
        <f ca="1">'Value + Momentum combined'!AG15</f>
        <v>5.6101625570994379E-2</v>
      </c>
      <c r="G16" s="35">
        <f ca="1">'Value + Momentum combined'!AH15</f>
        <v>1.5817423013157073E-2</v>
      </c>
      <c r="H16" s="35">
        <f ca="1">'Value + Momentum combined'!AI15</f>
        <v>5.5071212756640404E-2</v>
      </c>
      <c r="I16" s="35">
        <f ca="1">'Value + Momentum combined'!AJ15</f>
        <v>0.26082541865240338</v>
      </c>
      <c r="J16" s="35">
        <f ca="1">'Value + Momentum combined'!AK15</f>
        <v>3.408723656904962E-2</v>
      </c>
      <c r="K16" s="35">
        <f ca="1">'Value + Momentum combined'!AL15</f>
        <v>2.3821259371579789E-2</v>
      </c>
      <c r="M16" s="34">
        <f>'[1]Value + Momentum combined'!M302</f>
        <v>41274</v>
      </c>
      <c r="N16" s="35">
        <v>3.4603011463593569E-2</v>
      </c>
      <c r="O16" s="35">
        <v>1.8504886706527168E-2</v>
      </c>
      <c r="P16" s="35">
        <v>2.6189981019272945E-2</v>
      </c>
      <c r="Q16" s="35">
        <v>3.235646857326091E-2</v>
      </c>
      <c r="R16" s="35">
        <v>2.2387330517573911E-2</v>
      </c>
      <c r="S16" s="35">
        <v>6.3119361217744974E-3</v>
      </c>
      <c r="T16" s="35">
        <v>2.1976144709503265E-2</v>
      </c>
      <c r="U16" s="35">
        <v>0.10408227560833661</v>
      </c>
      <c r="V16" s="35">
        <v>1.3602497676940661E-2</v>
      </c>
      <c r="W16" s="35">
        <v>9.5058637155094328E-3</v>
      </c>
      <c r="X16" s="3"/>
      <c r="Y16" s="36">
        <f t="shared" si="0"/>
        <v>41274</v>
      </c>
      <c r="Z16" s="46" cm="1">
        <f t="array" aca="1" ref="Z16" ca="1">MMULT(ABS(B15:K15), TRANSPOSE(1+N16:W16))</f>
        <v>0.54288722442389581</v>
      </c>
      <c r="AB16" s="30">
        <f t="shared" si="1"/>
        <v>41274</v>
      </c>
      <c r="AC16" s="45">
        <f t="shared" ca="1" si="5"/>
        <v>2.402321788565932E-2</v>
      </c>
      <c r="AD16" s="45">
        <f t="shared" ca="1" si="6"/>
        <v>-4.6665919233799626E-2</v>
      </c>
      <c r="AE16" s="45">
        <f t="shared" ca="1" si="7"/>
        <v>0.10045114576275024</v>
      </c>
      <c r="AF16" s="45">
        <f t="shared" ca="1" si="8"/>
        <v>6.7423988628837597E-2</v>
      </c>
      <c r="AG16" s="45">
        <f t="shared" ca="1" si="9"/>
        <v>0.17283866185774271</v>
      </c>
      <c r="AH16" s="45">
        <f t="shared" ca="1" si="10"/>
        <v>8.654586912686725E-2</v>
      </c>
      <c r="AI16" s="45">
        <f t="shared" ca="1" si="11"/>
        <v>7.707203728272885E-2</v>
      </c>
      <c r="AJ16" s="45">
        <f t="shared" ca="1" si="12"/>
        <v>0.27266709676199907</v>
      </c>
      <c r="AK16" s="45">
        <f t="shared" ca="1" si="13"/>
        <v>0.12345992301049522</v>
      </c>
      <c r="AL16" s="45">
        <f t="shared" ca="1" si="14"/>
        <v>2.885214044912033E-2</v>
      </c>
      <c r="AN16" s="36">
        <f t="shared" si="2"/>
        <v>41274</v>
      </c>
      <c r="AO16" s="45" cm="1">
        <f t="array" aca="1" ref="AO16" ca="1">ABS(AC16-B16)/SUM(ABS(B16:K16-AC16:AL16))</f>
        <v>0.12057683450708463</v>
      </c>
      <c r="AP16" s="45" cm="1">
        <f t="array" aca="1" ref="AP16" ca="1">ABS(AD16-C16)/SUM(ABS(C16:L16-AD16:AM16))</f>
        <v>0.20348254868095961</v>
      </c>
      <c r="AQ16" s="45" cm="1">
        <f t="array" aca="1" ref="AQ16" ca="1">ABS(AE16-D16)/SUM(ABS(D16:M16-AE16:AN16))</f>
        <v>9.5609694902448167E-2</v>
      </c>
      <c r="AR16" s="45" cm="1">
        <f t="array" aca="1" ref="AR16" ca="1">ABS(AF16-E16)/SUM(ABS(E16:N16-AF16:AO16))</f>
        <v>3.2887920872697207E-2</v>
      </c>
      <c r="AS16" s="45" cm="1">
        <f t="array" aca="1" ref="AS16" ca="1">ABS(AG16-F16)/SUM(ABS(F16:O16-AG16:AP16))</f>
        <v>0.19898481549080385</v>
      </c>
      <c r="AT16" s="45" cm="1">
        <f t="array" aca="1" ref="AT16" ca="1">ABS(AH16-G16)/SUM(ABS(G16:P16-AH16:AQ16))</f>
        <v>0.13113749516205039</v>
      </c>
      <c r="AU16" s="45" cm="1">
        <f t="array" aca="1" ref="AU16" ca="1">ABS(AI16-H16)/SUM(ABS(H16:Q16-AI16:AR16))</f>
        <v>4.6895203002015697E-2</v>
      </c>
      <c r="AV16" s="45" cm="1">
        <f t="array" aca="1" ref="AV16" ca="1">ABS(AJ16-I16)/SUM(ABS(I16:R16-AJ16:AS16))</f>
        <v>1.8984794845900911E-2</v>
      </c>
      <c r="AW16" s="45" cm="1">
        <f t="array" aca="1" ref="AW16" ca="1">ABS(AK16-J16)/SUM(ABS(J16:S16-AK16:AT16))</f>
        <v>0.12131008087000898</v>
      </c>
      <c r="AX16" s="45" cm="1">
        <f t="array" aca="1" ref="AX16" ca="1">ABS(AL16-K16)/SUM(ABS(K16:T16-AL16:AU16))</f>
        <v>7.4833607210127691E-3</v>
      </c>
      <c r="AZ16" s="36">
        <f t="shared" si="3"/>
        <v>41274</v>
      </c>
      <c r="BA16" s="46">
        <f t="shared" ca="1" si="15"/>
        <v>0.97735274905498204</v>
      </c>
      <c r="BB16" s="37"/>
    </row>
    <row r="17" spans="1:54" x14ac:dyDescent="0.2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M17" s="34">
        <f>'[1]Value + Momentum combined'!M303</f>
        <v>41305</v>
      </c>
      <c r="N17" s="35">
        <v>5.0176732982154526E-2</v>
      </c>
      <c r="O17" s="35">
        <v>2.1882307989196104E-2</v>
      </c>
      <c r="P17" s="35">
        <v>2.4264968392518682E-2</v>
      </c>
      <c r="Q17" s="35">
        <v>3.8307087745463209E-2</v>
      </c>
      <c r="R17" s="35">
        <v>2.5570929118127639E-2</v>
      </c>
      <c r="S17" s="35">
        <v>6.4957409707077085E-2</v>
      </c>
      <c r="T17" s="35">
        <v>5.7891463302488511E-2</v>
      </c>
      <c r="U17" s="35">
        <v>9.4210426532949532E-2</v>
      </c>
      <c r="V17" s="35">
        <v>4.9218591291453784E-2</v>
      </c>
      <c r="W17" s="35">
        <v>5.2916893346717009E-2</v>
      </c>
      <c r="X17" s="3"/>
      <c r="Y17" s="36">
        <f t="shared" si="0"/>
        <v>41305</v>
      </c>
      <c r="Z17" s="46" cm="1">
        <f t="array" aca="1" ref="Z17" ca="1">MMULT(ABS(B16:K16), TRANSPOSE(1+N17:W17))</f>
        <v>0.76875014550897658</v>
      </c>
      <c r="AB17" s="30">
        <f t="shared" si="1"/>
        <v>41305</v>
      </c>
      <c r="AC17" s="45">
        <f t="shared" ca="1" si="5"/>
        <v>0.1184579498453857</v>
      </c>
      <c r="AD17" s="45">
        <f t="shared" ca="1" si="6"/>
        <v>6.1641788925031582E-2</v>
      </c>
      <c r="AE17" s="45">
        <f t="shared" ca="1" si="7"/>
        <v>8.7445089445249161E-2</v>
      </c>
      <c r="AF17" s="45">
        <f t="shared" ca="1" si="8"/>
        <v>0.10951531533002827</v>
      </c>
      <c r="AG17" s="45">
        <f t="shared" ca="1" si="9"/>
        <v>7.4843818369345824E-2</v>
      </c>
      <c r="AH17" s="45">
        <f t="shared" ca="1" si="10"/>
        <v>2.1912037270809433E-2</v>
      </c>
      <c r="AI17" s="45">
        <f t="shared" ca="1" si="11"/>
        <v>7.5784526597250185E-2</v>
      </c>
      <c r="AJ17" s="45">
        <f t="shared" ca="1" si="12"/>
        <v>0.3712492209095119</v>
      </c>
      <c r="AK17" s="45">
        <f t="shared" ca="1" si="13"/>
        <v>4.652351943337505E-2</v>
      </c>
      <c r="AL17" s="45">
        <f t="shared" ca="1" si="14"/>
        <v>3.2626733874013013E-2</v>
      </c>
      <c r="AN17" s="36">
        <f t="shared" si="2"/>
        <v>41305</v>
      </c>
      <c r="AO17" s="45" cm="1">
        <f t="array" aca="1" ref="AO17" ca="1">ABS(AC17-B17)/SUM(ABS(B17:K17-AC17:AL17))</f>
        <v>0.1184579498453857</v>
      </c>
      <c r="AP17" s="45" cm="1">
        <f t="array" aca="1" ref="AP17" ca="1">ABS(AD17-C17)/SUM(ABS(C17:L17-AD17:AM17))</f>
        <v>6.9924955836446118E-2</v>
      </c>
      <c r="AQ17" s="45" cm="1">
        <f t="array" aca="1" ref="AQ17" ca="1">ABS(AE17-D17)/SUM(ABS(D17:M17-AE17:AN17))</f>
        <v>0.10665332550828813</v>
      </c>
      <c r="AR17" s="45" cm="1">
        <f t="array" aca="1" ref="AR17" ca="1">ABS(AF17-E17)/SUM(ABS(E17:N17-AF17:AO17))</f>
        <v>0.13676825092837164</v>
      </c>
      <c r="AS17" s="45" cm="1">
        <f t="array" aca="1" ref="AS17" ca="1">ABS(AG17-F17)/SUM(ABS(F17:O17-AG17:AP17))</f>
        <v>0.10124102701999448</v>
      </c>
      <c r="AT17" s="45" cm="1">
        <f t="array" aca="1" ref="AT17" ca="1">ABS(AH17-G17)/SUM(ABS(G17:P17-AH17:AQ17))</f>
        <v>2.9340914458303669E-2</v>
      </c>
      <c r="AU17" s="45" cm="1">
        <f t="array" aca="1" ref="AU17" ca="1">ABS(AI17-H17)/SUM(ABS(H17:Q17-AI17:AR17))</f>
        <v>9.2043294809908208E-2</v>
      </c>
      <c r="AV17" s="45" cm="1">
        <f t="array" aca="1" ref="AV17" ca="1">ABS(AJ17-I17)/SUM(ABS(I17:R17-AJ17:AS17))</f>
        <v>0.45095948613359654</v>
      </c>
      <c r="AW17" s="45" cm="1">
        <f t="array" aca="1" ref="AW17" ca="1">ABS(AK17-J17)/SUM(ABS(J17:S17-AK17:AT17))</f>
        <v>9.5411286373931925E-2</v>
      </c>
      <c r="AX17" s="45" cm="1">
        <f t="array" aca="1" ref="AX17" ca="1">ABS(AL17-K17)/SUM(ABS(K17:T17-AL17:AU17))</f>
        <v>6.8653383269158791E-2</v>
      </c>
      <c r="AZ17" s="36">
        <f t="shared" si="3"/>
        <v>41305</v>
      </c>
      <c r="BA17" s="46">
        <f t="shared" ca="1" si="15"/>
        <v>1.269453874183385</v>
      </c>
      <c r="BB17" s="37"/>
    </row>
  </sheetData>
  <mergeCells count="4">
    <mergeCell ref="A1:K1"/>
    <mergeCell ref="M1:W1"/>
    <mergeCell ref="AB1:AL1"/>
    <mergeCell ref="AN1:AX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W503"/>
  <sheetViews>
    <sheetView tabSelected="1" topLeftCell="R1" workbookViewId="0">
      <pane ySplit="1" topLeftCell="A473" activePane="bottomLeft" state="frozen"/>
      <selection pane="bottomLeft" activeCell="Y480" sqref="Y480"/>
    </sheetView>
  </sheetViews>
  <sheetFormatPr baseColWidth="10" defaultColWidth="8.83203125" defaultRowHeight="15" x14ac:dyDescent="0.2"/>
  <cols>
    <col min="1" max="1" width="10.1640625" customWidth="1"/>
    <col min="2" max="11" width="9.1640625" bestFit="1" customWidth="1"/>
    <col min="26" max="26" width="12.1640625" bestFit="1" customWidth="1"/>
  </cols>
  <sheetData>
    <row r="1" spans="1:25" ht="1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cm="1">
        <f t="array" ref="P1:Y35">INDEX(_xlfn.ANCHORARRAY(M3),_xlfn.SEQUENCE(ROWS(_xlfn.ANCHORARRAY(M3))/10,10))</f>
        <v>3.3887497681319712E-2</v>
      </c>
      <c r="Q1">
        <v>3.7390097177245618E-3</v>
      </c>
      <c r="R1">
        <v>4.9371059604666589E-2</v>
      </c>
      <c r="S1">
        <v>7.1847667521384606E-2</v>
      </c>
      <c r="T1">
        <v>4.9955966138858665E-2</v>
      </c>
      <c r="U1">
        <v>-7.6039940170596565E-2</v>
      </c>
      <c r="V1">
        <v>-2.6295118276521312E-2</v>
      </c>
      <c r="W1">
        <v>1.5601372460219087E-2</v>
      </c>
      <c r="X1">
        <v>3.9237270403289282E-2</v>
      </c>
      <c r="Y1">
        <v>-2.2994556008220424E-2</v>
      </c>
    </row>
    <row r="2" spans="1:25" ht="15" customHeight="1" x14ac:dyDescent="0.2">
      <c r="A2" s="5">
        <v>26695</v>
      </c>
      <c r="B2" s="49">
        <v>3.3887497681319712E-2</v>
      </c>
      <c r="C2" s="49">
        <v>3.7390097177245618E-3</v>
      </c>
      <c r="D2" s="49">
        <v>4.9371059604666589E-2</v>
      </c>
      <c r="E2" s="49">
        <v>7.1847667521384606E-2</v>
      </c>
      <c r="F2" s="49">
        <v>4.9955966138858665E-2</v>
      </c>
      <c r="G2" s="49">
        <v>-7.6039940170596565E-2</v>
      </c>
      <c r="H2" s="49">
        <v>-2.6295118276521312E-2</v>
      </c>
      <c r="I2" s="49">
        <v>1.5601372460219087E-2</v>
      </c>
      <c r="J2" s="49">
        <v>3.9237270403289282E-2</v>
      </c>
      <c r="K2" s="49">
        <v>-2.2994556008220424E-2</v>
      </c>
      <c r="P2">
        <v>-0.10575359669877449</v>
      </c>
      <c r="Q2">
        <v>-2.6721006140853598E-2</v>
      </c>
      <c r="R2">
        <v>-2.0220196977611682E-2</v>
      </c>
      <c r="S2">
        <v>3.1063572100945125E-2</v>
      </c>
      <c r="T2">
        <v>2.2005015534462213E-2</v>
      </c>
      <c r="U2">
        <v>-2.6783630848208562E-2</v>
      </c>
      <c r="V2">
        <v>5.9763274482575124E-2</v>
      </c>
      <c r="W2">
        <v>-5.1371972534095756E-2</v>
      </c>
      <c r="X2">
        <v>-2.6900922667507765E-2</v>
      </c>
      <c r="Y2">
        <v>-4.594231564031348E-2</v>
      </c>
    </row>
    <row r="3" spans="1:25" ht="15" customHeight="1" x14ac:dyDescent="0.2">
      <c r="A3" s="5">
        <v>26723</v>
      </c>
      <c r="B3" s="49">
        <v>-0.10575359669877449</v>
      </c>
      <c r="C3" s="49">
        <v>-2.6721006140853598E-2</v>
      </c>
      <c r="D3" s="49">
        <v>-2.0220196977611682E-2</v>
      </c>
      <c r="E3" s="49">
        <v>3.1063572100945125E-2</v>
      </c>
      <c r="F3" s="49">
        <v>2.2005015534462213E-2</v>
      </c>
      <c r="G3" s="49">
        <v>-2.6783630848208562E-2</v>
      </c>
      <c r="H3" s="49">
        <v>5.9763274482575124E-2</v>
      </c>
      <c r="I3" s="49">
        <v>-5.1371972534095756E-2</v>
      </c>
      <c r="J3" s="49">
        <v>-2.6900922667507765E-2</v>
      </c>
      <c r="K3" s="49">
        <v>-4.594231564031348E-2</v>
      </c>
      <c r="M3" cm="1">
        <f t="array" ref="M3:M352">_xlfn.TOCOL(B2:K36)</f>
        <v>3.3887497681319712E-2</v>
      </c>
      <c r="P3">
        <v>2.0439384059811605E-3</v>
      </c>
      <c r="Q3">
        <v>8.4883853120614194E-3</v>
      </c>
      <c r="R3">
        <v>5.3351370566394163E-2</v>
      </c>
      <c r="S3">
        <v>5.9086574246371315E-2</v>
      </c>
      <c r="T3">
        <v>5.8681160391265141E-2</v>
      </c>
      <c r="U3">
        <v>1.7832657740330937E-3</v>
      </c>
      <c r="V3">
        <v>0.13214116355105343</v>
      </c>
      <c r="W3">
        <v>1.0664276466485711E-2</v>
      </c>
      <c r="X3">
        <v>7.4990329342127016E-2</v>
      </c>
      <c r="Y3">
        <v>-1.0899583046467987E-2</v>
      </c>
    </row>
    <row r="4" spans="1:25" ht="15" customHeight="1" x14ac:dyDescent="0.2">
      <c r="A4" s="5">
        <v>26754</v>
      </c>
      <c r="B4" s="49">
        <v>2.0439384059811605E-3</v>
      </c>
      <c r="C4" s="49">
        <v>8.4883853120614194E-3</v>
      </c>
      <c r="D4" s="49">
        <v>5.3351370566394163E-2</v>
      </c>
      <c r="E4" s="49">
        <v>5.9086574246371315E-2</v>
      </c>
      <c r="F4" s="49">
        <v>5.8681160391265141E-2</v>
      </c>
      <c r="G4" s="49">
        <v>1.7832657740330937E-3</v>
      </c>
      <c r="H4" s="49">
        <v>0.13214116355105343</v>
      </c>
      <c r="I4" s="49">
        <v>1.0664276466485711E-2</v>
      </c>
      <c r="J4" s="49">
        <v>7.4990329342127016E-2</v>
      </c>
      <c r="K4" s="49">
        <v>-1.0899583046467987E-2</v>
      </c>
      <c r="M4">
        <v>3.7390097177245618E-3</v>
      </c>
      <c r="P4">
        <v>-6.6023451089336382E-2</v>
      </c>
      <c r="Q4">
        <v>-3.9059857964151568E-2</v>
      </c>
      <c r="R4">
        <v>-5.1942816967424199E-2</v>
      </c>
      <c r="S4">
        <v>3.0264263241986722E-2</v>
      </c>
      <c r="T4">
        <v>7.7372147292647186E-2</v>
      </c>
      <c r="U4">
        <v>8.6835550968191733E-3</v>
      </c>
      <c r="V4">
        <v>1.1650849288491916E-2</v>
      </c>
      <c r="W4">
        <v>-0.11045242055640114</v>
      </c>
      <c r="X4">
        <v>-1.3213720846549815E-2</v>
      </c>
      <c r="Y4">
        <v>-3.7517010526972983E-2</v>
      </c>
    </row>
    <row r="5" spans="1:25" ht="15" customHeight="1" x14ac:dyDescent="0.2">
      <c r="A5" s="5">
        <v>26784</v>
      </c>
      <c r="B5" s="49">
        <v>-6.6023451089336382E-2</v>
      </c>
      <c r="C5" s="49">
        <v>-3.9059857964151568E-2</v>
      </c>
      <c r="D5" s="49">
        <v>-5.1942816967424199E-2</v>
      </c>
      <c r="E5" s="49">
        <v>3.0264263241986722E-2</v>
      </c>
      <c r="F5" s="49">
        <v>7.7372147292647186E-2</v>
      </c>
      <c r="G5" s="49">
        <v>8.6835550968191733E-3</v>
      </c>
      <c r="H5" s="49">
        <v>1.1650849288491916E-2</v>
      </c>
      <c r="I5" s="49">
        <v>-0.11045242055640114</v>
      </c>
      <c r="J5" s="49">
        <v>-1.3213720846549815E-2</v>
      </c>
      <c r="K5" s="49">
        <v>-3.7517010526972983E-2</v>
      </c>
      <c r="M5">
        <v>4.9371059604666589E-2</v>
      </c>
      <c r="P5">
        <v>8.5455885308501678E-2</v>
      </c>
      <c r="Q5">
        <v>-4.3612854452200644E-2</v>
      </c>
      <c r="R5">
        <v>-9.3796349397828216E-2</v>
      </c>
      <c r="S5">
        <v>-6.1074072297631399E-2</v>
      </c>
      <c r="T5">
        <v>-1.4457105935564818E-2</v>
      </c>
      <c r="U5">
        <v>2.1206863312133173E-3</v>
      </c>
      <c r="V5">
        <v>0.11652865548049873</v>
      </c>
      <c r="W5">
        <v>2.4025168380005901E-2</v>
      </c>
      <c r="X5">
        <v>-4.4895605420717355E-2</v>
      </c>
      <c r="Y5">
        <v>-1.4959574208751159E-2</v>
      </c>
    </row>
    <row r="6" spans="1:25" ht="15" customHeight="1" x14ac:dyDescent="0.2">
      <c r="A6" s="5">
        <v>26815</v>
      </c>
      <c r="B6" s="49">
        <v>8.5455885308501678E-2</v>
      </c>
      <c r="C6" s="49">
        <v>-4.3612854452200644E-2</v>
      </c>
      <c r="D6" s="49">
        <v>-9.3796349397828216E-2</v>
      </c>
      <c r="E6" s="49">
        <v>-6.1074072297631399E-2</v>
      </c>
      <c r="F6" s="49">
        <v>-1.4457105935564818E-2</v>
      </c>
      <c r="G6" s="49">
        <v>2.1206863312133173E-3</v>
      </c>
      <c r="H6" s="49">
        <v>0.11652865548049873</v>
      </c>
      <c r="I6" s="49">
        <v>2.4025168380005901E-2</v>
      </c>
      <c r="J6" s="49">
        <v>-4.4895605420717355E-2</v>
      </c>
      <c r="K6" s="49">
        <v>-1.4959574208751159E-2</v>
      </c>
      <c r="M6">
        <v>7.1847667521384606E-2</v>
      </c>
      <c r="P6">
        <v>-2.3539431943020883E-2</v>
      </c>
      <c r="Q6">
        <v>2.1805940755982522E-2</v>
      </c>
      <c r="R6">
        <v>-1.3279067737432482E-2</v>
      </c>
      <c r="S6">
        <v>2.0984101577354641E-2</v>
      </c>
      <c r="T6">
        <v>-1.6084692349527474E-2</v>
      </c>
      <c r="U6">
        <v>-9.8410631307894736E-3</v>
      </c>
      <c r="V6">
        <v>0.11565747743352217</v>
      </c>
      <c r="W6">
        <v>1.6624693858122264E-2</v>
      </c>
      <c r="X6">
        <v>-5.3771842591278096E-2</v>
      </c>
      <c r="Y6">
        <v>2.2190325348114825E-3</v>
      </c>
    </row>
    <row r="7" spans="1:25" ht="15" customHeight="1" x14ac:dyDescent="0.2">
      <c r="A7" s="5">
        <v>26845</v>
      </c>
      <c r="B7" s="49">
        <v>-2.3539431943020883E-2</v>
      </c>
      <c r="C7" s="49">
        <v>2.1805940755982522E-2</v>
      </c>
      <c r="D7" s="49">
        <v>-1.3279067737432482E-2</v>
      </c>
      <c r="E7" s="49">
        <v>2.0984101577354641E-2</v>
      </c>
      <c r="F7" s="49">
        <v>-1.6084692349527474E-2</v>
      </c>
      <c r="G7" s="49">
        <v>-9.8410631307894736E-3</v>
      </c>
      <c r="H7" s="49">
        <v>0.11565747743352217</v>
      </c>
      <c r="I7" s="49">
        <v>1.6624693858122264E-2</v>
      </c>
      <c r="J7" s="49">
        <v>-5.3771842591278096E-2</v>
      </c>
      <c r="K7" s="49">
        <v>2.2190325348114825E-3</v>
      </c>
      <c r="M7">
        <v>4.9955966138858665E-2</v>
      </c>
      <c r="P7">
        <v>1.673703638156554E-2</v>
      </c>
      <c r="Q7">
        <v>5.8586586105942473E-2</v>
      </c>
      <c r="R7">
        <v>-6.2246353573442548E-2</v>
      </c>
      <c r="S7">
        <v>-2.5000277966175877E-2</v>
      </c>
      <c r="T7">
        <v>-4.5559863100828379E-2</v>
      </c>
      <c r="U7">
        <v>-4.1055762304023746E-2</v>
      </c>
      <c r="V7">
        <v>-0.18318507439187581</v>
      </c>
      <c r="W7">
        <v>5.5498331517297217E-2</v>
      </c>
      <c r="X7">
        <v>-7.760303280534786E-3</v>
      </c>
      <c r="Y7">
        <v>4.0282156173607309E-2</v>
      </c>
    </row>
    <row r="8" spans="1:25" ht="15" customHeight="1" x14ac:dyDescent="0.2">
      <c r="A8" s="5">
        <v>26876</v>
      </c>
      <c r="B8" s="49">
        <v>1.673703638156554E-2</v>
      </c>
      <c r="C8" s="49">
        <v>5.8586586105942473E-2</v>
      </c>
      <c r="D8" s="49">
        <v>-6.2246353573442548E-2</v>
      </c>
      <c r="E8" s="49">
        <v>-2.5000277966175877E-2</v>
      </c>
      <c r="F8" s="49">
        <v>-4.5559863100828379E-2</v>
      </c>
      <c r="G8" s="49">
        <v>-4.1055762304023746E-2</v>
      </c>
      <c r="H8" s="49">
        <v>-0.18318507439187581</v>
      </c>
      <c r="I8" s="49">
        <v>5.5498331517297217E-2</v>
      </c>
      <c r="J8" s="49">
        <v>-7.760303280534786E-3</v>
      </c>
      <c r="K8" s="49">
        <v>4.0282156173607309E-2</v>
      </c>
      <c r="M8">
        <v>-7.6039940170596565E-2</v>
      </c>
      <c r="P8">
        <v>-0.10690041029466713</v>
      </c>
      <c r="Q8">
        <v>2.4758400846698336E-3</v>
      </c>
      <c r="R8">
        <v>1.1108228579516766E-2</v>
      </c>
      <c r="S8">
        <v>4.6795262884803623E-2</v>
      </c>
      <c r="T8">
        <v>-3.6374166012167475E-2</v>
      </c>
      <c r="U8">
        <v>-3.8901530500922044E-2</v>
      </c>
      <c r="V8">
        <v>5.2214512121990131E-2</v>
      </c>
      <c r="W8">
        <v>-3.9357536605331589E-2</v>
      </c>
      <c r="X8">
        <v>-2.0020616411796976E-2</v>
      </c>
      <c r="Y8">
        <v>-3.2408396433178832E-2</v>
      </c>
    </row>
    <row r="9" spans="1:25" ht="15" customHeight="1" x14ac:dyDescent="0.2">
      <c r="A9" s="5">
        <v>26907</v>
      </c>
      <c r="B9" s="49">
        <v>-0.10690041029466713</v>
      </c>
      <c r="C9" s="49">
        <v>2.4758400846698336E-3</v>
      </c>
      <c r="D9" s="49">
        <v>1.1108228579516766E-2</v>
      </c>
      <c r="E9" s="49">
        <v>4.6795262884803623E-2</v>
      </c>
      <c r="F9" s="49">
        <v>-3.6374166012167475E-2</v>
      </c>
      <c r="G9" s="49">
        <v>-3.8901530500922044E-2</v>
      </c>
      <c r="H9" s="49">
        <v>5.2214512121990131E-2</v>
      </c>
      <c r="I9" s="49">
        <v>-3.9357536605331589E-2</v>
      </c>
      <c r="J9" s="49">
        <v>-2.0020616411796976E-2</v>
      </c>
      <c r="K9" s="49">
        <v>-3.2408396433178832E-2</v>
      </c>
      <c r="M9">
        <v>-2.6295118276521312E-2</v>
      </c>
      <c r="P9">
        <v>-8.2832163938077685E-2</v>
      </c>
      <c r="Q9">
        <v>3.3325582710664214E-2</v>
      </c>
      <c r="R9">
        <v>-1.4473315917150509E-2</v>
      </c>
      <c r="S9">
        <v>6.7003289975379632E-2</v>
      </c>
      <c r="T9">
        <v>1.1303574662868465E-2</v>
      </c>
      <c r="U9">
        <v>3.486524178639705E-2</v>
      </c>
      <c r="V9">
        <v>-3.1101160187257837E-2</v>
      </c>
      <c r="W9">
        <v>-5.254740306351624E-2</v>
      </c>
      <c r="X9">
        <v>-3.7549216397746443E-2</v>
      </c>
      <c r="Y9">
        <v>3.6674816625914763E-2</v>
      </c>
    </row>
    <row r="10" spans="1:25" ht="15" customHeight="1" x14ac:dyDescent="0.2">
      <c r="A10" s="5">
        <v>26937</v>
      </c>
      <c r="B10" s="49">
        <v>-8.2832163938077685E-2</v>
      </c>
      <c r="C10" s="49">
        <v>3.3325582710664214E-2</v>
      </c>
      <c r="D10" s="49">
        <v>-1.4473315917150509E-2</v>
      </c>
      <c r="E10" s="49">
        <v>6.7003289975379632E-2</v>
      </c>
      <c r="F10" s="49">
        <v>1.1303574662868465E-2</v>
      </c>
      <c r="G10" s="49">
        <v>3.486524178639705E-2</v>
      </c>
      <c r="H10" s="49">
        <v>-3.1101160187257837E-2</v>
      </c>
      <c r="I10" s="49">
        <v>-5.254740306351624E-2</v>
      </c>
      <c r="J10" s="49">
        <v>-3.7549216397746443E-2</v>
      </c>
      <c r="K10" s="49">
        <v>3.6674816625914763E-2</v>
      </c>
      <c r="M10">
        <v>1.5601372460219087E-2</v>
      </c>
      <c r="P10">
        <v>6.1367293039067627E-2</v>
      </c>
      <c r="Q10">
        <v>6.5024630541873574E-2</v>
      </c>
      <c r="R10">
        <v>7.2281457463048371E-2</v>
      </c>
      <c r="S10">
        <v>5.6154250621598401E-4</v>
      </c>
      <c r="T10">
        <v>2.0278576022272343E-2</v>
      </c>
      <c r="U10">
        <v>2.8370628055660374E-2</v>
      </c>
      <c r="V10">
        <v>5.4262425948491844E-2</v>
      </c>
      <c r="W10">
        <v>-4.9710905828403984E-3</v>
      </c>
      <c r="X10">
        <v>-9.2146029899830006E-3</v>
      </c>
      <c r="Y10">
        <v>5.1981447592595043E-3</v>
      </c>
    </row>
    <row r="11" spans="1:25" ht="15" customHeight="1" x14ac:dyDescent="0.2">
      <c r="A11" s="5">
        <v>26968</v>
      </c>
      <c r="B11" s="49">
        <v>6.1367293039067627E-2</v>
      </c>
      <c r="C11" s="49">
        <v>6.5024630541873574E-2</v>
      </c>
      <c r="D11" s="49">
        <v>7.2281457463048371E-2</v>
      </c>
      <c r="E11" s="49">
        <v>5.6154250621598401E-4</v>
      </c>
      <c r="F11" s="49">
        <v>2.0278576022272343E-2</v>
      </c>
      <c r="G11" s="49">
        <v>2.8370628055660374E-2</v>
      </c>
      <c r="H11" s="49">
        <v>5.4262425948491844E-2</v>
      </c>
      <c r="I11" s="49">
        <v>-4.9710905828403984E-3</v>
      </c>
      <c r="J11" s="49">
        <v>-9.2146029899830006E-3</v>
      </c>
      <c r="K11" s="49">
        <v>5.1981447592595043E-3</v>
      </c>
      <c r="M11">
        <v>3.9237270403289282E-2</v>
      </c>
      <c r="P11">
        <v>-8.6607079013228838E-2</v>
      </c>
      <c r="Q11">
        <v>-9.2809584175605142E-2</v>
      </c>
      <c r="R11">
        <v>-0.11014115284016357</v>
      </c>
      <c r="S11">
        <v>-0.11522507767896761</v>
      </c>
      <c r="T11">
        <v>-0.11381153754089179</v>
      </c>
      <c r="U11">
        <v>-0.11645448104043532</v>
      </c>
      <c r="V11">
        <v>-8.0611736574673465E-2</v>
      </c>
      <c r="W11">
        <v>-8.9971191051859911E-2</v>
      </c>
      <c r="X11">
        <v>-0.11137085838039151</v>
      </c>
      <c r="Y11">
        <v>-0.10514379879938962</v>
      </c>
    </row>
    <row r="12" spans="1:25" ht="15" customHeight="1" x14ac:dyDescent="0.2">
      <c r="A12" s="5">
        <v>26998</v>
      </c>
      <c r="B12" s="49">
        <v>-8.6607079013228838E-2</v>
      </c>
      <c r="C12" s="49">
        <v>-9.2809584175605142E-2</v>
      </c>
      <c r="D12" s="49">
        <v>-0.11014115284016357</v>
      </c>
      <c r="E12" s="49">
        <v>-0.11522507767896761</v>
      </c>
      <c r="F12" s="49">
        <v>-0.11381153754089179</v>
      </c>
      <c r="G12" s="49">
        <v>-0.11645448104043532</v>
      </c>
      <c r="H12" s="49">
        <v>-8.0611736574673465E-2</v>
      </c>
      <c r="I12" s="49">
        <v>-8.9971191051859911E-2</v>
      </c>
      <c r="J12" s="49">
        <v>-0.11137085838039151</v>
      </c>
      <c r="K12" s="49">
        <v>-0.10514379879938962</v>
      </c>
      <c r="M12">
        <v>-2.2994556008220424E-2</v>
      </c>
      <c r="P12">
        <v>-1.1163475238377685E-2</v>
      </c>
      <c r="Q12">
        <v>-6.5777464451847178E-3</v>
      </c>
      <c r="R12">
        <v>-1.4944624276024165E-2</v>
      </c>
      <c r="S12">
        <v>1.2876625436091249E-2</v>
      </c>
      <c r="T12">
        <v>-8.7785640970237111E-3</v>
      </c>
      <c r="U12">
        <v>-4.3443018763796304E-2</v>
      </c>
      <c r="V12">
        <v>-2.1261608816741329E-2</v>
      </c>
      <c r="W12">
        <v>-5.4737079025527269E-2</v>
      </c>
      <c r="X12">
        <v>4.330991128471906E-2</v>
      </c>
      <c r="Y12">
        <v>1.8599389666420718E-2</v>
      </c>
    </row>
    <row r="13" spans="1:25" ht="15" customHeight="1" x14ac:dyDescent="0.2">
      <c r="A13" s="5">
        <v>27029</v>
      </c>
      <c r="B13" s="49">
        <v>-1.1163475238377685E-2</v>
      </c>
      <c r="C13" s="49">
        <v>-6.5777464451847178E-3</v>
      </c>
      <c r="D13" s="49">
        <v>-1.4944624276024165E-2</v>
      </c>
      <c r="E13" s="49">
        <v>1.2876625436091249E-2</v>
      </c>
      <c r="F13" s="49">
        <v>-8.7785640970237111E-3</v>
      </c>
      <c r="G13" s="49">
        <v>-4.3443018763796304E-2</v>
      </c>
      <c r="H13" s="49">
        <v>-2.1261608816741329E-2</v>
      </c>
      <c r="I13" s="49">
        <v>-5.4737079025527269E-2</v>
      </c>
      <c r="J13" s="49">
        <v>4.330991128471906E-2</v>
      </c>
      <c r="K13" s="49">
        <v>1.8599389666420718E-2</v>
      </c>
      <c r="M13">
        <v>-0.10575359669877449</v>
      </c>
      <c r="P13">
        <v>0.1360440813224395</v>
      </c>
      <c r="Q13">
        <v>2.0396137469586462E-2</v>
      </c>
      <c r="R13">
        <v>7.3300934202904067E-2</v>
      </c>
      <c r="S13">
        <v>8.506786299872604E-2</v>
      </c>
      <c r="T13">
        <v>6.6417781653359986E-2</v>
      </c>
      <c r="U13">
        <v>-1.5541332371765804E-2</v>
      </c>
      <c r="V13">
        <v>8.448021967071595E-2</v>
      </c>
      <c r="W13">
        <v>6.4563383197888902E-2</v>
      </c>
      <c r="X13">
        <v>1.6700868881805553E-2</v>
      </c>
      <c r="Y13">
        <v>-1.6141945814717062E-2</v>
      </c>
    </row>
    <row r="14" spans="1:25" ht="15" customHeight="1" x14ac:dyDescent="0.2">
      <c r="A14" s="5">
        <v>27060</v>
      </c>
      <c r="B14" s="49">
        <v>0.1360440813224395</v>
      </c>
      <c r="C14" s="49">
        <v>2.0396137469586462E-2</v>
      </c>
      <c r="D14" s="49">
        <v>7.3300934202904067E-2</v>
      </c>
      <c r="E14" s="49">
        <v>8.506786299872604E-2</v>
      </c>
      <c r="F14" s="49">
        <v>6.6417781653359986E-2</v>
      </c>
      <c r="G14" s="49">
        <v>-1.5541332371765804E-2</v>
      </c>
      <c r="H14" s="49">
        <v>8.448021967071595E-2</v>
      </c>
      <c r="I14" s="49">
        <v>6.4563383197888902E-2</v>
      </c>
      <c r="J14" s="49">
        <v>1.6700868881805553E-2</v>
      </c>
      <c r="K14" s="49">
        <v>-1.6141945814717062E-2</v>
      </c>
      <c r="M14">
        <v>-2.6721006140853598E-2</v>
      </c>
      <c r="P14">
        <v>8.9702848859898765E-2</v>
      </c>
      <c r="Q14">
        <v>2.5645324540649383E-2</v>
      </c>
      <c r="R14">
        <v>-6.2664226726725891E-2</v>
      </c>
      <c r="S14">
        <v>3.2142294978751984E-2</v>
      </c>
      <c r="T14">
        <v>-2.3798369717980106E-2</v>
      </c>
      <c r="U14">
        <v>5.164551398274897E-2</v>
      </c>
      <c r="V14">
        <v>2.3706698520627123E-2</v>
      </c>
      <c r="W14">
        <v>-1.0648488060565064E-3</v>
      </c>
      <c r="X14">
        <v>-4.7615468854008025E-2</v>
      </c>
      <c r="Y14">
        <v>-1.0500341261243662E-4</v>
      </c>
    </row>
    <row r="15" spans="1:25" ht="15" customHeight="1" x14ac:dyDescent="0.2">
      <c r="A15" s="5">
        <v>27088</v>
      </c>
      <c r="B15" s="49">
        <v>8.9702848859898765E-2</v>
      </c>
      <c r="C15" s="49">
        <v>2.5645324540649383E-2</v>
      </c>
      <c r="D15" s="49">
        <v>-6.2664226726725891E-2</v>
      </c>
      <c r="E15" s="49">
        <v>3.2142294978751984E-2</v>
      </c>
      <c r="F15" s="49">
        <v>-2.3798369717980106E-2</v>
      </c>
      <c r="G15" s="49">
        <v>5.164551398274897E-2</v>
      </c>
      <c r="H15" s="49">
        <v>2.3706698520627123E-2</v>
      </c>
      <c r="I15" s="49">
        <v>-1.0648488060565064E-3</v>
      </c>
      <c r="J15" s="49">
        <v>-4.7615468854008025E-2</v>
      </c>
      <c r="K15" s="49">
        <v>-1.0500341261243662E-4</v>
      </c>
      <c r="M15">
        <v>-2.0220196977611682E-2</v>
      </c>
      <c r="P15">
        <v>-5.8400695794536661E-2</v>
      </c>
      <c r="Q15">
        <v>-2.5494481543591796E-2</v>
      </c>
      <c r="R15">
        <v>-2.6280880034037502E-3</v>
      </c>
      <c r="S15">
        <v>-1.6622948819617345E-2</v>
      </c>
      <c r="T15">
        <v>-7.2036227521397045E-2</v>
      </c>
      <c r="U15">
        <v>-0.19154345819619278</v>
      </c>
      <c r="V15">
        <v>5.5829817790144842E-2</v>
      </c>
      <c r="W15">
        <v>-2.6927045812972228E-2</v>
      </c>
      <c r="X15">
        <v>-2.5657501662776583E-2</v>
      </c>
      <c r="Y15">
        <v>-2.3453224818412832E-2</v>
      </c>
    </row>
    <row r="16" spans="1:25" ht="15" customHeight="1" x14ac:dyDescent="0.2">
      <c r="A16" s="5">
        <v>27119</v>
      </c>
      <c r="B16" s="49">
        <v>-5.8400695794536661E-2</v>
      </c>
      <c r="C16" s="49">
        <v>-2.5494481543591796E-2</v>
      </c>
      <c r="D16" s="49">
        <v>-2.6280880034037502E-3</v>
      </c>
      <c r="E16" s="49">
        <v>-1.6622948819617345E-2</v>
      </c>
      <c r="F16" s="49">
        <v>-7.2036227521397045E-2</v>
      </c>
      <c r="G16" s="49">
        <v>-0.19154345819619278</v>
      </c>
      <c r="H16" s="49">
        <v>5.5829817790144842E-2</v>
      </c>
      <c r="I16" s="49">
        <v>-2.6927045812972228E-2</v>
      </c>
      <c r="J16" s="49">
        <v>-2.5657501662776583E-2</v>
      </c>
      <c r="K16" s="49">
        <v>-2.3453224818412832E-2</v>
      </c>
      <c r="M16">
        <v>3.1063572100945125E-2</v>
      </c>
      <c r="P16">
        <v>-3.6906734765956073E-2</v>
      </c>
      <c r="Q16">
        <v>-7.9844932344282249E-2</v>
      </c>
      <c r="R16">
        <v>4.9073981128288535E-2</v>
      </c>
      <c r="S16">
        <v>5.3405084623097787E-2</v>
      </c>
      <c r="T16">
        <v>-2.3845119554689931E-2</v>
      </c>
      <c r="U16">
        <v>6.8725228330172028E-2</v>
      </c>
      <c r="V16">
        <v>-4.2279463855592114E-2</v>
      </c>
      <c r="W16">
        <v>3.2259194045379136E-2</v>
      </c>
      <c r="X16">
        <v>1.5341717670743549E-2</v>
      </c>
      <c r="Y16">
        <v>-3.7449592257370212E-2</v>
      </c>
    </row>
    <row r="17" spans="1:25" ht="15" customHeight="1" x14ac:dyDescent="0.2">
      <c r="A17" s="5">
        <v>27149</v>
      </c>
      <c r="B17" s="49">
        <v>-3.6906734765956073E-2</v>
      </c>
      <c r="C17" s="49">
        <v>-7.9844932344282249E-2</v>
      </c>
      <c r="D17" s="49">
        <v>4.9073981128288535E-2</v>
      </c>
      <c r="E17" s="49">
        <v>5.3405084623097787E-2</v>
      </c>
      <c r="F17" s="49">
        <v>-2.3845119554689931E-2</v>
      </c>
      <c r="G17" s="49">
        <v>6.8725228330172028E-2</v>
      </c>
      <c r="H17" s="49">
        <v>-4.2279463855592114E-2</v>
      </c>
      <c r="I17" s="49">
        <v>3.2259194045379136E-2</v>
      </c>
      <c r="J17" s="49">
        <v>1.5341717670743549E-2</v>
      </c>
      <c r="K17" s="49">
        <v>-3.7449592257370212E-2</v>
      </c>
      <c r="M17">
        <v>2.2005015534462213E-2</v>
      </c>
      <c r="P17">
        <v>-0.14397540232154771</v>
      </c>
      <c r="Q17">
        <v>-7.8158125717370908E-2</v>
      </c>
      <c r="R17">
        <v>-3.201885009628358E-2</v>
      </c>
      <c r="S17">
        <v>-3.8390004760104346E-2</v>
      </c>
      <c r="T17">
        <v>-3.8808672953372647E-2</v>
      </c>
      <c r="U17">
        <v>-8.6476735631721091E-2</v>
      </c>
      <c r="V17">
        <v>-0.10290854217830137</v>
      </c>
      <c r="W17">
        <v>4.344813215675658E-2</v>
      </c>
      <c r="X17">
        <v>-3.4504370021766873E-2</v>
      </c>
      <c r="Y17">
        <v>-2.9894517321316538E-2</v>
      </c>
    </row>
    <row r="18" spans="1:25" ht="15" customHeight="1" x14ac:dyDescent="0.2">
      <c r="A18" s="5">
        <v>27180</v>
      </c>
      <c r="B18" s="49">
        <v>-0.14397540232154771</v>
      </c>
      <c r="C18" s="49">
        <v>-7.8158125717370908E-2</v>
      </c>
      <c r="D18" s="49">
        <v>-3.201885009628358E-2</v>
      </c>
      <c r="E18" s="49">
        <v>-3.8390004760104346E-2</v>
      </c>
      <c r="F18" s="49">
        <v>-3.8808672953372647E-2</v>
      </c>
      <c r="G18" s="49">
        <v>-8.6476735631721091E-2</v>
      </c>
      <c r="H18" s="49">
        <v>-0.10290854217830137</v>
      </c>
      <c r="I18" s="49">
        <v>4.344813215675658E-2</v>
      </c>
      <c r="J18" s="49">
        <v>-3.4504370021766873E-2</v>
      </c>
      <c r="K18" s="49">
        <v>-2.9894517321316538E-2</v>
      </c>
      <c r="M18">
        <v>-2.6783630848208562E-2</v>
      </c>
      <c r="P18">
        <v>-5.9595010956780992E-2</v>
      </c>
      <c r="Q18">
        <v>-2.4909546340105115E-2</v>
      </c>
      <c r="R18">
        <v>-2.0239713332511955E-2</v>
      </c>
      <c r="S18">
        <v>1.8335935984974405E-2</v>
      </c>
      <c r="T18">
        <v>-8.8367338758167269E-2</v>
      </c>
      <c r="U18">
        <v>-8.7900450092668114E-2</v>
      </c>
      <c r="V18">
        <v>-9.9871367789174714E-2</v>
      </c>
      <c r="W18">
        <v>-2.6336687921160618E-2</v>
      </c>
      <c r="X18">
        <v>-3.5702061867838086E-2</v>
      </c>
      <c r="Y18">
        <v>-1.5729366602687089E-2</v>
      </c>
    </row>
    <row r="19" spans="1:25" ht="15" customHeight="1" x14ac:dyDescent="0.2">
      <c r="A19" s="5">
        <v>27210</v>
      </c>
      <c r="B19" s="49">
        <v>-5.9595010956780992E-2</v>
      </c>
      <c r="C19" s="49">
        <v>-2.4909546340105115E-2</v>
      </c>
      <c r="D19" s="49">
        <v>-2.0239713332511955E-2</v>
      </c>
      <c r="E19" s="49">
        <v>1.8335935984974405E-2</v>
      </c>
      <c r="F19" s="49">
        <v>-8.8367338758167269E-2</v>
      </c>
      <c r="G19" s="49">
        <v>-8.7900450092668114E-2</v>
      </c>
      <c r="H19" s="49">
        <v>-9.9871367789174714E-2</v>
      </c>
      <c r="I19" s="49">
        <v>-2.6336687921160618E-2</v>
      </c>
      <c r="J19" s="49">
        <v>-3.5702061867838086E-2</v>
      </c>
      <c r="K19" s="49">
        <v>-1.5729366602687089E-2</v>
      </c>
      <c r="M19">
        <v>5.9763274482575124E-2</v>
      </c>
      <c r="P19">
        <v>-0.15554698997827288</v>
      </c>
      <c r="Q19">
        <v>2.5763709974235605E-2</v>
      </c>
      <c r="R19">
        <v>-7.730918629874628E-3</v>
      </c>
      <c r="S19">
        <v>-2.2741509519061509E-2</v>
      </c>
      <c r="T19">
        <v>8.6951742332639359E-3</v>
      </c>
      <c r="U19">
        <v>-5.9675858732462839E-2</v>
      </c>
      <c r="V19">
        <v>-4.1527731975210536E-4</v>
      </c>
      <c r="W19">
        <v>-5.3482848094021707E-2</v>
      </c>
      <c r="X19">
        <v>2.3022128659551777E-2</v>
      </c>
      <c r="Y19">
        <v>-7.8304618714713836E-2</v>
      </c>
    </row>
    <row r="20" spans="1:25" ht="15" customHeight="1" x14ac:dyDescent="0.2">
      <c r="A20" s="5">
        <v>27241</v>
      </c>
      <c r="B20" s="49">
        <v>-0.15554698997827288</v>
      </c>
      <c r="C20" s="49">
        <v>2.5763709974235605E-2</v>
      </c>
      <c r="D20" s="49">
        <v>-7.730918629874628E-3</v>
      </c>
      <c r="E20" s="49">
        <v>-2.2741509519061509E-2</v>
      </c>
      <c r="F20" s="49">
        <v>8.6951742332639359E-3</v>
      </c>
      <c r="G20" s="49">
        <v>-5.9675858732462839E-2</v>
      </c>
      <c r="H20" s="49">
        <v>-4.1527731975210536E-4</v>
      </c>
      <c r="I20" s="49">
        <v>-5.3482848094021707E-2</v>
      </c>
      <c r="J20" s="49">
        <v>2.3022128659551777E-2</v>
      </c>
      <c r="K20" s="49">
        <v>-7.8304618714713836E-2</v>
      </c>
      <c r="M20">
        <v>-5.1371972534095756E-2</v>
      </c>
      <c r="P20">
        <v>-1.7780820780944451E-2</v>
      </c>
      <c r="Q20">
        <v>-9.024406317963074E-2</v>
      </c>
      <c r="R20">
        <v>8.3885153598814988E-3</v>
      </c>
      <c r="S20">
        <v>-4.1864734448154861E-2</v>
      </c>
      <c r="T20">
        <v>-9.6729547411210204E-2</v>
      </c>
      <c r="U20">
        <v>-0.12174259768991214</v>
      </c>
      <c r="V20">
        <v>-0.11865980767115736</v>
      </c>
      <c r="W20">
        <v>-9.6057810051249692E-2</v>
      </c>
      <c r="X20">
        <v>-9.7373930729197089E-2</v>
      </c>
      <c r="Y20">
        <v>-8.9379033111181005E-2</v>
      </c>
    </row>
    <row r="21" spans="1:25" ht="15" customHeight="1" x14ac:dyDescent="0.2">
      <c r="A21" s="5">
        <v>27272</v>
      </c>
      <c r="B21" s="49">
        <v>-1.7780820780944451E-2</v>
      </c>
      <c r="C21" s="49">
        <v>-9.024406317963074E-2</v>
      </c>
      <c r="D21" s="49">
        <v>8.3885153598814988E-3</v>
      </c>
      <c r="E21" s="49">
        <v>-4.1864734448154861E-2</v>
      </c>
      <c r="F21" s="49">
        <v>-9.6729547411210204E-2</v>
      </c>
      <c r="G21" s="49">
        <v>-0.12174259768991214</v>
      </c>
      <c r="H21" s="49">
        <v>-0.11865980767115736</v>
      </c>
      <c r="I21" s="49">
        <v>-9.6057810051249692E-2</v>
      </c>
      <c r="J21" s="49">
        <v>-9.7373930729197089E-2</v>
      </c>
      <c r="K21" s="49">
        <v>-8.9379033111181005E-2</v>
      </c>
      <c r="M21">
        <v>-2.6900922667507765E-2</v>
      </c>
      <c r="P21">
        <v>-0.19541201073065595</v>
      </c>
      <c r="Q21">
        <v>-0.10214988852131879</v>
      </c>
      <c r="R21">
        <v>-4.7946155106568189E-2</v>
      </c>
      <c r="S21">
        <v>-0.12758168535416958</v>
      </c>
      <c r="T21">
        <v>-0.16721964167219783</v>
      </c>
      <c r="U21">
        <v>-0.12044346157789076</v>
      </c>
      <c r="V21">
        <v>-7.1262200532386077E-2</v>
      </c>
      <c r="W21">
        <v>-8.5795039608443924E-3</v>
      </c>
      <c r="X21">
        <v>-0.1046576359250333</v>
      </c>
      <c r="Y21">
        <v>-0.1148917879671475</v>
      </c>
    </row>
    <row r="22" spans="1:25" ht="15" customHeight="1" x14ac:dyDescent="0.2">
      <c r="A22" s="5">
        <v>27302</v>
      </c>
      <c r="B22" s="49">
        <v>-0.19541201073065595</v>
      </c>
      <c r="C22" s="49">
        <v>-0.10214988852131879</v>
      </c>
      <c r="D22" s="49">
        <v>-4.7946155106568189E-2</v>
      </c>
      <c r="E22" s="49">
        <v>-0.12758168535416958</v>
      </c>
      <c r="F22" s="49">
        <v>-0.16721964167219783</v>
      </c>
      <c r="G22" s="49">
        <v>-0.12044346157789076</v>
      </c>
      <c r="H22" s="49">
        <v>-7.1262200532386077E-2</v>
      </c>
      <c r="I22" s="49">
        <v>-8.5795039608443924E-3</v>
      </c>
      <c r="J22" s="49">
        <v>-0.1046576359250333</v>
      </c>
      <c r="K22" s="49">
        <v>-0.1148917879671475</v>
      </c>
      <c r="M22">
        <v>-4.594231564031348E-2</v>
      </c>
      <c r="P22">
        <v>0.25508007351011019</v>
      </c>
      <c r="Q22">
        <v>0.10891275504715403</v>
      </c>
      <c r="R22">
        <v>3.0753955120143228E-2</v>
      </c>
      <c r="S22">
        <v>-1.6441011735692457E-2</v>
      </c>
      <c r="T22">
        <v>7.9014849692140121E-2</v>
      </c>
      <c r="U22">
        <v>4.0128544549344447E-2</v>
      </c>
      <c r="V22">
        <v>2.4661133337311902E-2</v>
      </c>
      <c r="W22">
        <v>-7.3655267034781646E-2</v>
      </c>
      <c r="X22">
        <v>-5.4774241302737448E-3</v>
      </c>
      <c r="Y22">
        <v>0.17790815188145781</v>
      </c>
    </row>
    <row r="23" spans="1:25" ht="15" customHeight="1" x14ac:dyDescent="0.2">
      <c r="A23" s="5">
        <v>27333</v>
      </c>
      <c r="B23" s="49">
        <v>0.25508007351011019</v>
      </c>
      <c r="C23" s="49">
        <v>0.10891275504715403</v>
      </c>
      <c r="D23" s="49">
        <v>3.0753955120143228E-2</v>
      </c>
      <c r="E23" s="49">
        <v>-1.6441011735692457E-2</v>
      </c>
      <c r="F23" s="49">
        <v>7.9014849692140121E-2</v>
      </c>
      <c r="G23" s="49">
        <v>4.0128544549344447E-2</v>
      </c>
      <c r="H23" s="49">
        <v>2.4661133337311902E-2</v>
      </c>
      <c r="I23" s="49">
        <v>-7.3655267034781646E-2</v>
      </c>
      <c r="J23" s="49">
        <v>-5.4774241302737448E-3</v>
      </c>
      <c r="K23" s="49">
        <v>0.17790815188145781</v>
      </c>
      <c r="M23">
        <v>2.0439384059811605E-3</v>
      </c>
      <c r="P23">
        <v>4.2944400284483208E-2</v>
      </c>
      <c r="Q23">
        <v>-8.2702086550199505E-2</v>
      </c>
      <c r="R23">
        <v>5.2415936705284549E-2</v>
      </c>
      <c r="S23">
        <v>6.8079612292378133E-2</v>
      </c>
      <c r="T23">
        <v>2.028759784637324E-2</v>
      </c>
      <c r="U23">
        <v>-0.1462372132485944</v>
      </c>
      <c r="V23">
        <v>5.0509906759905965E-2</v>
      </c>
      <c r="W23">
        <v>0.10402869924670544</v>
      </c>
      <c r="X23">
        <v>6.3709437332533092E-3</v>
      </c>
      <c r="Y23">
        <v>-4.5060504089319053E-2</v>
      </c>
    </row>
    <row r="24" spans="1:25" ht="15" customHeight="1" x14ac:dyDescent="0.2">
      <c r="A24" s="5">
        <v>27363</v>
      </c>
      <c r="B24" s="49">
        <v>4.2944400284483208E-2</v>
      </c>
      <c r="C24" s="49">
        <v>-8.2702086550199505E-2</v>
      </c>
      <c r="D24" s="49">
        <v>5.2415936705284549E-2</v>
      </c>
      <c r="E24" s="49">
        <v>6.8079612292378133E-2</v>
      </c>
      <c r="F24" s="49">
        <v>2.028759784637324E-2</v>
      </c>
      <c r="G24" s="49">
        <v>-0.1462372132485944</v>
      </c>
      <c r="H24" s="49">
        <v>5.0509906759905965E-2</v>
      </c>
      <c r="I24" s="49">
        <v>0.10402869924670544</v>
      </c>
      <c r="J24" s="49">
        <v>6.3709437332533092E-3</v>
      </c>
      <c r="K24" s="49">
        <v>-4.5060504089319053E-2</v>
      </c>
      <c r="M24">
        <v>8.4883853120614194E-3</v>
      </c>
      <c r="P24">
        <v>-3.7666218736837953E-2</v>
      </c>
      <c r="Q24">
        <v>1.0399499413927593E-2</v>
      </c>
      <c r="R24">
        <v>1.2362855294792086E-2</v>
      </c>
      <c r="S24">
        <v>-7.9694233891217214E-2</v>
      </c>
      <c r="T24">
        <v>2.1502829319645533E-2</v>
      </c>
      <c r="U24">
        <v>1.5581639540989123E-2</v>
      </c>
      <c r="V24">
        <v>-0.11950296087758538</v>
      </c>
      <c r="W24">
        <v>-3.7788444092565432E-2</v>
      </c>
      <c r="X24">
        <v>1.010235475091692E-2</v>
      </c>
      <c r="Y24">
        <v>-1.9719493127345777E-2</v>
      </c>
    </row>
    <row r="25" spans="1:25" ht="15" customHeight="1" x14ac:dyDescent="0.2">
      <c r="A25" s="5">
        <v>27394</v>
      </c>
      <c r="B25" s="49">
        <v>-3.7666218736837953E-2</v>
      </c>
      <c r="C25" s="49">
        <v>1.0399499413927593E-2</v>
      </c>
      <c r="D25" s="49">
        <v>1.2362855294792086E-2</v>
      </c>
      <c r="E25" s="49">
        <v>-7.9694233891217214E-2</v>
      </c>
      <c r="F25" s="49">
        <v>2.1502829319645533E-2</v>
      </c>
      <c r="G25" s="49">
        <v>1.5581639540989123E-2</v>
      </c>
      <c r="H25" s="49">
        <v>-0.11950296087758538</v>
      </c>
      <c r="I25" s="49">
        <v>-3.7788444092565432E-2</v>
      </c>
      <c r="J25" s="49">
        <v>1.010235475091692E-2</v>
      </c>
      <c r="K25" s="49">
        <v>-1.9719493127345777E-2</v>
      </c>
      <c r="M25">
        <v>5.3351370566394163E-2</v>
      </c>
      <c r="P25">
        <v>0.20370563347992188</v>
      </c>
      <c r="Q25">
        <v>0.16576971050267364</v>
      </c>
      <c r="R25">
        <v>9.9250168772300862E-2</v>
      </c>
      <c r="S25">
        <v>1.9156699133854316E-2</v>
      </c>
      <c r="T25">
        <v>0.23231217149335159</v>
      </c>
      <c r="U25">
        <v>0.54489226963055981</v>
      </c>
      <c r="V25">
        <v>8.4343991179712585E-2</v>
      </c>
      <c r="W25">
        <v>4.1409535564086664E-2</v>
      </c>
      <c r="X25">
        <v>0.22549091388323572</v>
      </c>
      <c r="Y25">
        <v>0.13013617102318698</v>
      </c>
    </row>
    <row r="26" spans="1:25" ht="15" customHeight="1" x14ac:dyDescent="0.2">
      <c r="A26" s="5">
        <v>27425</v>
      </c>
      <c r="B26" s="49">
        <v>0.20370563347992188</v>
      </c>
      <c r="C26" s="49">
        <v>0.16576971050267364</v>
      </c>
      <c r="D26" s="49">
        <v>9.9250168772300862E-2</v>
      </c>
      <c r="E26" s="49">
        <v>1.9156699133854316E-2</v>
      </c>
      <c r="F26" s="49">
        <v>0.23231217149335159</v>
      </c>
      <c r="G26" s="49">
        <v>0.54489226963055981</v>
      </c>
      <c r="H26" s="49">
        <v>8.4343991179712585E-2</v>
      </c>
      <c r="I26" s="49">
        <v>4.1409535564086664E-2</v>
      </c>
      <c r="J26" s="49">
        <v>0.22549091388323572</v>
      </c>
      <c r="K26" s="49">
        <v>0.13013617102318698</v>
      </c>
      <c r="M26">
        <v>5.9086574246371315E-2</v>
      </c>
      <c r="P26">
        <v>1.0215565751878763E-3</v>
      </c>
      <c r="Q26">
        <v>2.7182533744349646E-2</v>
      </c>
      <c r="R26">
        <v>0.10938202555244847</v>
      </c>
      <c r="S26">
        <v>3.8446212658921786E-2</v>
      </c>
      <c r="T26">
        <v>-1.3276602862309472E-2</v>
      </c>
      <c r="U26">
        <v>0.24404847268033891</v>
      </c>
      <c r="V26">
        <v>8.0267267049166868E-2</v>
      </c>
      <c r="W26">
        <v>0.10300951962909211</v>
      </c>
      <c r="X26">
        <v>5.2730314254987753E-2</v>
      </c>
      <c r="Y26">
        <v>6.3162883774818601E-2</v>
      </c>
    </row>
    <row r="27" spans="1:25" ht="15" customHeight="1" x14ac:dyDescent="0.2">
      <c r="A27" s="5">
        <v>27453</v>
      </c>
      <c r="B27" s="49">
        <v>1.0215565751878763E-3</v>
      </c>
      <c r="C27" s="49">
        <v>2.7182533744349646E-2</v>
      </c>
      <c r="D27" s="49">
        <v>0.10938202555244847</v>
      </c>
      <c r="E27" s="49">
        <v>3.8446212658921786E-2</v>
      </c>
      <c r="F27" s="49">
        <v>-1.3276602862309472E-2</v>
      </c>
      <c r="G27" s="49">
        <v>0.24404847268033891</v>
      </c>
      <c r="H27" s="49">
        <v>8.0267267049166868E-2</v>
      </c>
      <c r="I27" s="49">
        <v>0.10300951962909211</v>
      </c>
      <c r="J27" s="49">
        <v>5.2730314254987753E-2</v>
      </c>
      <c r="K27" s="49">
        <v>6.3162883774818601E-2</v>
      </c>
      <c r="M27">
        <v>5.8681160391265141E-2</v>
      </c>
      <c r="P27">
        <v>-1.7487113847857949E-2</v>
      </c>
      <c r="Q27">
        <v>-2.2842990858433665E-2</v>
      </c>
      <c r="R27">
        <v>1.3434296503524124E-2</v>
      </c>
      <c r="S27">
        <v>-4.1027885532019193E-2</v>
      </c>
      <c r="T27">
        <v>9.0065369171601573E-2</v>
      </c>
      <c r="U27">
        <v>-7.4488217720010241E-2</v>
      </c>
      <c r="V27">
        <v>-1.890521843191606E-2</v>
      </c>
      <c r="W27">
        <v>4.5839157534486308E-2</v>
      </c>
      <c r="X27">
        <v>9.8407545713534716E-3</v>
      </c>
      <c r="Y27">
        <v>2.4766697707592877E-2</v>
      </c>
    </row>
    <row r="28" spans="1:25" ht="15" customHeight="1" x14ac:dyDescent="0.2">
      <c r="A28" s="5">
        <v>27484</v>
      </c>
      <c r="B28" s="49">
        <v>-1.7487113847857949E-2</v>
      </c>
      <c r="C28" s="49">
        <v>-2.2842990858433665E-2</v>
      </c>
      <c r="D28" s="49">
        <v>1.3434296503524124E-2</v>
      </c>
      <c r="E28" s="49">
        <v>-4.1027885532019193E-2</v>
      </c>
      <c r="F28" s="49">
        <v>9.0065369171601573E-2</v>
      </c>
      <c r="G28" s="49">
        <v>-7.4488217720010241E-2</v>
      </c>
      <c r="H28" s="49">
        <v>-1.890521843191606E-2</v>
      </c>
      <c r="I28" s="49">
        <v>4.5839157534486308E-2</v>
      </c>
      <c r="J28" s="49">
        <v>9.8407545713534716E-3</v>
      </c>
      <c r="K28" s="49">
        <v>2.4766697707592877E-2</v>
      </c>
      <c r="M28">
        <v>1.7832657740330937E-3</v>
      </c>
      <c r="P28">
        <v>1.3203527982694752E-3</v>
      </c>
      <c r="Q28">
        <v>3.1673735920508372E-2</v>
      </c>
      <c r="R28">
        <v>3.4598802161571296E-2</v>
      </c>
      <c r="S28">
        <v>4.849136583596847E-2</v>
      </c>
      <c r="T28">
        <v>7.332244771013019E-2</v>
      </c>
      <c r="U28">
        <v>0.18392618041788134</v>
      </c>
      <c r="V28">
        <v>-4.0156239292832296E-3</v>
      </c>
      <c r="W28">
        <v>2.1213447232737437E-3</v>
      </c>
      <c r="X28">
        <v>4.16432505338864E-2</v>
      </c>
      <c r="Y28">
        <v>4.5455424295739455E-2</v>
      </c>
    </row>
    <row r="29" spans="1:25" ht="15" customHeight="1" x14ac:dyDescent="0.2">
      <c r="A29" s="5">
        <v>27514</v>
      </c>
      <c r="B29" s="49">
        <v>1.3203527982694752E-3</v>
      </c>
      <c r="C29" s="49">
        <v>3.1673735920508372E-2</v>
      </c>
      <c r="D29" s="49">
        <v>3.4598802161571296E-2</v>
      </c>
      <c r="E29" s="49">
        <v>4.849136583596847E-2</v>
      </c>
      <c r="F29" s="49">
        <v>7.332244771013019E-2</v>
      </c>
      <c r="G29" s="49">
        <v>0.18392618041788134</v>
      </c>
      <c r="H29" s="49">
        <v>-4.0156239292832296E-3</v>
      </c>
      <c r="I29" s="49">
        <v>2.1213447232737437E-3</v>
      </c>
      <c r="J29" s="49">
        <v>4.16432505338864E-2</v>
      </c>
      <c r="K29" s="49">
        <v>4.5455424295739455E-2</v>
      </c>
      <c r="M29">
        <v>0.13214116355105343</v>
      </c>
      <c r="P29">
        <v>0.10262315833890123</v>
      </c>
      <c r="Q29">
        <v>2.7861674301651096E-2</v>
      </c>
      <c r="R29">
        <v>-7.0815066232971069E-2</v>
      </c>
      <c r="S29">
        <v>-5.5497251076314091E-2</v>
      </c>
      <c r="T29">
        <v>-4.5675166618371899E-2</v>
      </c>
      <c r="U29">
        <v>5.3803599765041454E-2</v>
      </c>
      <c r="V29">
        <v>-3.2736129458387553E-2</v>
      </c>
      <c r="W29">
        <v>-7.9595614409797566E-3</v>
      </c>
      <c r="X29">
        <v>-4.6765578635015292E-2</v>
      </c>
      <c r="Y29">
        <v>4.6021970705726778E-2</v>
      </c>
    </row>
    <row r="30" spans="1:25" x14ac:dyDescent="0.2">
      <c r="A30" s="5">
        <v>27545</v>
      </c>
      <c r="B30" s="49">
        <v>0.10262315833890123</v>
      </c>
      <c r="C30" s="49">
        <v>2.7861674301651096E-2</v>
      </c>
      <c r="D30" s="49">
        <v>-7.0815066232971069E-2</v>
      </c>
      <c r="E30" s="49">
        <v>-5.5497251076314091E-2</v>
      </c>
      <c r="F30" s="49">
        <v>-4.5675166618371899E-2</v>
      </c>
      <c r="G30" s="49">
        <v>5.3803599765041454E-2</v>
      </c>
      <c r="H30" s="49">
        <v>-3.2736129458387553E-2</v>
      </c>
      <c r="I30" s="49">
        <v>-7.9595614409797566E-3</v>
      </c>
      <c r="J30" s="49">
        <v>-4.6765578635015292E-2</v>
      </c>
      <c r="K30" s="49">
        <v>4.6021970705726778E-2</v>
      </c>
      <c r="M30">
        <v>1.0664276466485711E-2</v>
      </c>
      <c r="P30">
        <v>-1.3457705493102989E-2</v>
      </c>
      <c r="Q30">
        <v>3.0396333319272717E-2</v>
      </c>
      <c r="R30">
        <v>8.8377945085940102E-3</v>
      </c>
      <c r="S30">
        <v>-3.9433062912339945E-2</v>
      </c>
      <c r="T30">
        <v>-6.0329449273162639E-2</v>
      </c>
      <c r="U30">
        <v>-0.10523294509151315</v>
      </c>
      <c r="V30">
        <v>-0.10912893175707472</v>
      </c>
      <c r="W30">
        <v>3.0730145971783029E-2</v>
      </c>
      <c r="X30">
        <v>4.4814978322635257E-2</v>
      </c>
      <c r="Y30">
        <v>4.8390661327250228E-2</v>
      </c>
    </row>
    <row r="31" spans="1:25" x14ac:dyDescent="0.2">
      <c r="A31" s="5">
        <v>27575</v>
      </c>
      <c r="B31" s="49">
        <v>-1.3457705493102989E-2</v>
      </c>
      <c r="C31" s="49">
        <v>3.0396333319272717E-2</v>
      </c>
      <c r="D31" s="49">
        <v>8.8377945085940102E-3</v>
      </c>
      <c r="E31" s="49">
        <v>-3.9433062912339945E-2</v>
      </c>
      <c r="F31" s="49">
        <v>-6.0329449273162639E-2</v>
      </c>
      <c r="G31" s="49">
        <v>-0.10523294509151315</v>
      </c>
      <c r="H31" s="49">
        <v>-0.10912893175707472</v>
      </c>
      <c r="I31" s="49">
        <v>3.0730145971783029E-2</v>
      </c>
      <c r="J31" s="49">
        <v>4.4814978322635257E-2</v>
      </c>
      <c r="K31" s="49">
        <v>4.8390661327250228E-2</v>
      </c>
      <c r="M31">
        <v>7.4990329342127016E-2</v>
      </c>
      <c r="P31">
        <v>-1.3463496630083505E-2</v>
      </c>
      <c r="Q31">
        <v>-6.0104517731189855E-3</v>
      </c>
      <c r="R31">
        <v>8.7684184058333337E-2</v>
      </c>
      <c r="S31">
        <v>-9.793031830638399E-3</v>
      </c>
      <c r="T31">
        <v>8.9528425729576089E-2</v>
      </c>
      <c r="U31">
        <v>-2.7856551775436222E-2</v>
      </c>
      <c r="V31">
        <v>-7.2418638817028813E-2</v>
      </c>
      <c r="W31">
        <v>-4.9457843628733289E-2</v>
      </c>
      <c r="X31">
        <v>2.3781148429036891E-2</v>
      </c>
      <c r="Y31">
        <v>-6.668072009781123E-2</v>
      </c>
    </row>
    <row r="32" spans="1:25" x14ac:dyDescent="0.2">
      <c r="A32" s="5">
        <v>27606</v>
      </c>
      <c r="B32" s="49">
        <v>-1.3463496630083505E-2</v>
      </c>
      <c r="C32" s="49">
        <v>-6.0104517731189855E-3</v>
      </c>
      <c r="D32" s="49">
        <v>8.7684184058333337E-2</v>
      </c>
      <c r="E32" s="49">
        <v>-9.793031830638399E-3</v>
      </c>
      <c r="F32" s="49">
        <v>8.9528425729576089E-2</v>
      </c>
      <c r="G32" s="49">
        <v>-2.7856551775436222E-2</v>
      </c>
      <c r="H32" s="49">
        <v>-7.2418638817028813E-2</v>
      </c>
      <c r="I32" s="49">
        <v>-4.9457843628733289E-2</v>
      </c>
      <c r="J32" s="49">
        <v>2.3781148429036891E-2</v>
      </c>
      <c r="K32" s="49">
        <v>-6.668072009781123E-2</v>
      </c>
      <c r="M32">
        <v>-1.0899583046467987E-2</v>
      </c>
      <c r="P32">
        <v>-2.9325993643297688E-3</v>
      </c>
      <c r="Q32">
        <v>-6.2801567636948663E-3</v>
      </c>
      <c r="R32">
        <v>-4.5375105184801812E-2</v>
      </c>
      <c r="S32">
        <v>1.9043004400664643E-2</v>
      </c>
      <c r="T32">
        <v>1.1677912063474682E-3</v>
      </c>
      <c r="U32">
        <v>0.15218784371861749</v>
      </c>
      <c r="V32">
        <v>2.1863756089999242E-3</v>
      </c>
      <c r="W32">
        <v>-4.1581006050366076E-2</v>
      </c>
      <c r="X32">
        <v>-1.6720461400084874E-3</v>
      </c>
      <c r="Y32">
        <v>-2.1556280321990529E-2</v>
      </c>
    </row>
    <row r="33" spans="1:46" x14ac:dyDescent="0.2">
      <c r="A33" s="5">
        <v>27637</v>
      </c>
      <c r="B33" s="49">
        <v>-2.9325993643297688E-3</v>
      </c>
      <c r="C33" s="49">
        <v>-6.2801567636948663E-3</v>
      </c>
      <c r="D33" s="49">
        <v>-4.5375105184801812E-2</v>
      </c>
      <c r="E33" s="49">
        <v>1.9043004400664643E-2</v>
      </c>
      <c r="F33" s="49">
        <v>1.1677912063474682E-3</v>
      </c>
      <c r="G33" s="49">
        <v>0.15218784371861749</v>
      </c>
      <c r="H33" s="49">
        <v>2.1863756089999242E-3</v>
      </c>
      <c r="I33" s="49">
        <v>-4.1581006050366076E-2</v>
      </c>
      <c r="J33" s="49">
        <v>-1.6720461400084874E-3</v>
      </c>
      <c r="K33" s="49">
        <v>-2.1556280321990529E-2</v>
      </c>
      <c r="M33">
        <v>-6.6023451089336382E-2</v>
      </c>
      <c r="P33">
        <v>8.7513761317144168E-2</v>
      </c>
      <c r="Q33">
        <v>-5.6029064386457716E-2</v>
      </c>
      <c r="R33">
        <v>-1.4132666899142943E-2</v>
      </c>
      <c r="S33">
        <v>-4.6955604189464761E-2</v>
      </c>
      <c r="T33">
        <v>-4.2954213030677924E-2</v>
      </c>
      <c r="U33">
        <v>2.1292138095911683E-2</v>
      </c>
      <c r="V33">
        <v>-2.6471295564641339E-2</v>
      </c>
      <c r="W33">
        <v>-4.7272579050880337E-2</v>
      </c>
      <c r="X33">
        <v>-4.8538749377234236E-2</v>
      </c>
      <c r="Y33">
        <v>-3.4598018485515358E-2</v>
      </c>
    </row>
    <row r="34" spans="1:46" x14ac:dyDescent="0.2">
      <c r="A34" s="5">
        <v>27667</v>
      </c>
      <c r="B34" s="49">
        <v>8.7513761317144168E-2</v>
      </c>
      <c r="C34" s="49">
        <v>-5.6029064386457716E-2</v>
      </c>
      <c r="D34" s="49">
        <v>-1.4132666899142943E-2</v>
      </c>
      <c r="E34" s="49">
        <v>-4.6955604189464761E-2</v>
      </c>
      <c r="F34" s="49">
        <v>-4.2954213030677924E-2</v>
      </c>
      <c r="G34" s="49">
        <v>2.1292138095911683E-2</v>
      </c>
      <c r="H34" s="49">
        <v>-2.6471295564641339E-2</v>
      </c>
      <c r="I34" s="49">
        <v>-4.7272579050880337E-2</v>
      </c>
      <c r="J34" s="49">
        <v>-4.8538749377234236E-2</v>
      </c>
      <c r="K34" s="49">
        <v>-3.4598018485515358E-2</v>
      </c>
      <c r="M34">
        <v>-3.9059857964151568E-2</v>
      </c>
      <c r="P34">
        <v>2.0684445115961347E-2</v>
      </c>
      <c r="Q34">
        <v>-4.5203775517670297E-2</v>
      </c>
      <c r="R34">
        <v>8.2857620090980522E-2</v>
      </c>
      <c r="S34">
        <v>3.6591283428671018E-2</v>
      </c>
      <c r="T34">
        <v>3.0827416765006221E-2</v>
      </c>
      <c r="U34">
        <v>4.477696859353486E-2</v>
      </c>
      <c r="V34">
        <v>2.1456425458329376E-2</v>
      </c>
      <c r="W34">
        <v>0.10287291163069301</v>
      </c>
      <c r="X34">
        <v>4.8586198444705797E-2</v>
      </c>
      <c r="Y34">
        <v>6.9179562714003051E-2</v>
      </c>
    </row>
    <row r="35" spans="1:46" x14ac:dyDescent="0.2">
      <c r="A35" s="5">
        <v>27698</v>
      </c>
      <c r="B35" s="49">
        <v>2.0684445115961347E-2</v>
      </c>
      <c r="C35" s="49">
        <v>-4.5203775517670297E-2</v>
      </c>
      <c r="D35" s="49">
        <v>8.2857620090980522E-2</v>
      </c>
      <c r="E35" s="49">
        <v>3.6591283428671018E-2</v>
      </c>
      <c r="F35" s="49">
        <v>3.0827416765006221E-2</v>
      </c>
      <c r="G35" s="49">
        <v>4.477696859353486E-2</v>
      </c>
      <c r="H35" s="49">
        <v>2.1456425458329376E-2</v>
      </c>
      <c r="I35" s="49">
        <v>0.10287291163069301</v>
      </c>
      <c r="J35" s="49">
        <v>4.8586198444705797E-2</v>
      </c>
      <c r="K35" s="49">
        <v>6.9179562714003051E-2</v>
      </c>
      <c r="M35">
        <v>-5.1942816967424199E-2</v>
      </c>
      <c r="P35">
        <v>7.7967255824969772E-2</v>
      </c>
      <c r="Q35">
        <v>6.8670876375562573E-2</v>
      </c>
      <c r="R35">
        <v>5.5176481263043531E-2</v>
      </c>
      <c r="S35">
        <v>0.13303620288383433</v>
      </c>
      <c r="T35">
        <v>7.0311253741708102E-2</v>
      </c>
      <c r="U35">
        <v>1.0525824445118515E-2</v>
      </c>
      <c r="V35">
        <v>5.4259012938553397E-2</v>
      </c>
      <c r="W35">
        <v>1.3946000465512087E-2</v>
      </c>
      <c r="X35">
        <v>0.10483536799158411</v>
      </c>
      <c r="Y35">
        <v>3.0593897322585217E-2</v>
      </c>
    </row>
    <row r="36" spans="1:46" x14ac:dyDescent="0.2">
      <c r="A36" s="5">
        <v>27728</v>
      </c>
      <c r="B36" s="49">
        <v>7.7967255824969772E-2</v>
      </c>
      <c r="C36" s="49">
        <v>6.8670876375562573E-2</v>
      </c>
      <c r="D36" s="49">
        <v>5.5176481263043531E-2</v>
      </c>
      <c r="E36" s="49">
        <v>0.13303620288383433</v>
      </c>
      <c r="F36" s="49">
        <v>7.0311253741708102E-2</v>
      </c>
      <c r="G36" s="49">
        <v>1.0525824445118515E-2</v>
      </c>
      <c r="H36" s="49">
        <v>5.4259012938553397E-2</v>
      </c>
      <c r="I36" s="49">
        <v>1.3946000465512087E-2</v>
      </c>
      <c r="J36" s="49">
        <v>0.10483536799158411</v>
      </c>
      <c r="K36" s="49">
        <v>3.0593897322585217E-2</v>
      </c>
      <c r="M36">
        <v>3.0264263241986722E-2</v>
      </c>
    </row>
    <row r="37" spans="1:46" x14ac:dyDescent="0.2">
      <c r="A37" s="5">
        <v>27759</v>
      </c>
      <c r="B37" s="49">
        <v>3.5937435629832315E-2</v>
      </c>
      <c r="C37" s="49">
        <v>-2.7837335876605862E-2</v>
      </c>
      <c r="D37" s="49">
        <v>1.0258747452513983E-2</v>
      </c>
      <c r="E37" s="49">
        <v>-2.2246015443611489E-2</v>
      </c>
      <c r="F37" s="49">
        <v>-6.1282460416259843E-3</v>
      </c>
      <c r="G37" s="49">
        <v>4.5529431690453981E-2</v>
      </c>
      <c r="H37" s="49">
        <v>1.6385384237138645E-4</v>
      </c>
      <c r="I37" s="49">
        <v>1.8163558106169875E-2</v>
      </c>
      <c r="J37" s="49">
        <v>6.1229396264883773E-2</v>
      </c>
      <c r="K37" s="49">
        <v>-9.5740710199888612E-3</v>
      </c>
      <c r="M37">
        <v>7.7372147292647186E-2</v>
      </c>
      <c r="N37" s="3"/>
      <c r="Z37">
        <v>1</v>
      </c>
      <c r="AA37">
        <v>2</v>
      </c>
      <c r="AB37">
        <v>3</v>
      </c>
      <c r="AC37">
        <v>4</v>
      </c>
      <c r="AD37">
        <v>5</v>
      </c>
      <c r="AE37">
        <v>6</v>
      </c>
      <c r="AF37">
        <v>7</v>
      </c>
      <c r="AG37">
        <v>8</v>
      </c>
      <c r="AH37">
        <v>9</v>
      </c>
      <c r="AI37">
        <v>10</v>
      </c>
    </row>
    <row r="38" spans="1:46" x14ac:dyDescent="0.2">
      <c r="A38" s="5">
        <v>27790</v>
      </c>
      <c r="B38" s="49">
        <v>1.5946870277576464E-2</v>
      </c>
      <c r="C38" s="49">
        <v>9.1627265418120274E-2</v>
      </c>
      <c r="D38" s="49">
        <v>1.3440128017434105E-2</v>
      </c>
      <c r="E38" s="49">
        <v>-6.359059204418438E-2</v>
      </c>
      <c r="F38" s="49">
        <v>1.9186154212574413E-2</v>
      </c>
      <c r="G38" s="49">
        <v>9.6003180961357515E-2</v>
      </c>
      <c r="H38" s="49">
        <v>7.0085190039317569E-2</v>
      </c>
      <c r="I38" s="49">
        <v>5.7572170710856296E-2</v>
      </c>
      <c r="J38" s="49">
        <v>7.5475972560782534E-2</v>
      </c>
      <c r="K38" s="49">
        <v>0.11705987520156858</v>
      </c>
      <c r="M38">
        <v>8.6835550968191733E-3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AA38">
        <f t="shared" ref="AA38:AI47" ca="1" si="0">12*COVAR(OFFSET($B$2:$B$37,0,AA$37-1),OFFSET($B$2:$B$37,0,$Y38-1))</f>
        <v>12.056653401546978</v>
      </c>
      <c r="AB38">
        <f t="shared" ca="1" si="0"/>
        <v>60.122009025135171</v>
      </c>
      <c r="AC38">
        <f t="shared" ca="1" si="0"/>
        <v>-25.675941310187547</v>
      </c>
      <c r="AD38">
        <f t="shared" ca="1" si="0"/>
        <v>25.40692371025478</v>
      </c>
      <c r="AE38">
        <f t="shared" ca="1" si="0"/>
        <v>124.62817658269111</v>
      </c>
      <c r="AF38">
        <f t="shared" ca="1" si="0"/>
        <v>-55.35109491376042</v>
      </c>
      <c r="AG38">
        <f t="shared" ca="1" si="0"/>
        <v>43.056750918035718</v>
      </c>
      <c r="AH38">
        <f t="shared" ca="1" si="0"/>
        <v>68.643923236828954</v>
      </c>
      <c r="AI38">
        <f t="shared" ca="1" si="0"/>
        <v>52.309856346419217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</row>
    <row r="39" spans="1:46" x14ac:dyDescent="0.2">
      <c r="A39" s="5">
        <v>27819</v>
      </c>
      <c r="B39" s="49">
        <v>1.6492477916519421E-2</v>
      </c>
      <c r="C39" s="49">
        <v>3.9089686674370849E-2</v>
      </c>
      <c r="D39" s="49">
        <v>4.4346270461863568E-3</v>
      </c>
      <c r="E39" s="49">
        <v>-5.2560329979725595E-2</v>
      </c>
      <c r="F39" s="49">
        <v>4.9472900690680666E-2</v>
      </c>
      <c r="G39" s="49">
        <v>-2.9869798315036222E-2</v>
      </c>
      <c r="H39" s="49">
        <v>2.0530328546494836E-2</v>
      </c>
      <c r="I39" s="49">
        <v>2.3672581110800728E-3</v>
      </c>
      <c r="J39" s="49">
        <v>-1.0869382046140741E-2</v>
      </c>
      <c r="K39" s="49">
        <v>-9.9481409999923054E-3</v>
      </c>
      <c r="M39">
        <v>1.1650849288491916E-2</v>
      </c>
      <c r="N39" s="3"/>
      <c r="O39" s="3"/>
      <c r="P39" s="3"/>
      <c r="Q39" s="3"/>
      <c r="R39" s="3"/>
      <c r="S39" s="3"/>
      <c r="T39" s="3"/>
      <c r="U39" s="3"/>
      <c r="V39" s="3"/>
      <c r="W39" s="3"/>
      <c r="AA39">
        <f t="shared" ca="1" si="0"/>
        <v>12.056653401546978</v>
      </c>
      <c r="AB39">
        <f t="shared" ca="1" si="0"/>
        <v>60.122009025135171</v>
      </c>
      <c r="AC39">
        <f t="shared" ca="1" si="0"/>
        <v>-25.675941310187547</v>
      </c>
      <c r="AD39">
        <f t="shared" ca="1" si="0"/>
        <v>25.40692371025478</v>
      </c>
      <c r="AE39">
        <f t="shared" ca="1" si="0"/>
        <v>124.62817658269111</v>
      </c>
      <c r="AF39">
        <f t="shared" ca="1" si="0"/>
        <v>-55.35109491376042</v>
      </c>
      <c r="AG39">
        <f t="shared" ca="1" si="0"/>
        <v>43.056750918035718</v>
      </c>
      <c r="AH39">
        <f t="shared" ca="1" si="0"/>
        <v>68.643923236828954</v>
      </c>
      <c r="AI39">
        <f t="shared" ca="1" si="0"/>
        <v>52.309856346419217</v>
      </c>
      <c r="AJ39">
        <v>1</v>
      </c>
      <c r="AK39">
        <f ca="1">12*COVAR(OFFSET($B$3:$B$38,0,AK$38-1),OFFSET($B$3:$B$38,0,$AJ39-1))</f>
        <v>0.10280533845219335</v>
      </c>
      <c r="AL39">
        <f t="shared" ref="AL39:AT48" ca="1" si="1">12*COVAR(OFFSET($B$3:$B$38,0,AL$38-1),OFFSET($B$3:$B$38,0,$AJ39-1))</f>
        <v>3.7215948687014333E-2</v>
      </c>
      <c r="AM39">
        <f t="shared" ca="1" si="1"/>
        <v>1.8904115555045495E-2</v>
      </c>
      <c r="AN39">
        <f t="shared" ca="1" si="1"/>
        <v>1.3899844042420558E-2</v>
      </c>
      <c r="AO39">
        <f t="shared" ca="1" si="1"/>
        <v>4.1503673821288029E-2</v>
      </c>
      <c r="AP39">
        <f t="shared" ca="1" si="1"/>
        <v>6.9736825374953293E-2</v>
      </c>
      <c r="AQ39">
        <f t="shared" ca="1" si="1"/>
        <v>2.8930090604062771E-2</v>
      </c>
      <c r="AR39">
        <f t="shared" ca="1" si="1"/>
        <v>1.4378786134080598E-2</v>
      </c>
      <c r="AS39">
        <f t="shared" ca="1" si="1"/>
        <v>2.8876298965556275E-2</v>
      </c>
      <c r="AT39">
        <f t="shared" ca="1" si="1"/>
        <v>4.5347503175017435E-2</v>
      </c>
    </row>
    <row r="40" spans="1:46" x14ac:dyDescent="0.2">
      <c r="A40" s="5">
        <v>27850</v>
      </c>
      <c r="B40" s="49">
        <v>-1.342660933187878E-2</v>
      </c>
      <c r="C40" s="49">
        <v>-1.3239865260311401E-2</v>
      </c>
      <c r="D40" s="49">
        <v>2.8647640708750366E-2</v>
      </c>
      <c r="E40" s="49">
        <v>-3.8967485728469531E-2</v>
      </c>
      <c r="F40" s="49">
        <v>-3.2106157322647211E-2</v>
      </c>
      <c r="G40" s="49">
        <v>-3.5526315789458085E-3</v>
      </c>
      <c r="H40" s="49">
        <v>-0.10354190731933965</v>
      </c>
      <c r="I40" s="49">
        <v>-9.1143525575123618E-3</v>
      </c>
      <c r="J40" s="49">
        <v>5.2618577075097983E-2</v>
      </c>
      <c r="K40" s="49">
        <v>3.5326840632996737E-2</v>
      </c>
      <c r="M40">
        <v>-0.11045242055640114</v>
      </c>
      <c r="N40" s="3"/>
      <c r="O40" s="3"/>
      <c r="P40" s="3"/>
      <c r="Q40" s="3"/>
      <c r="R40" s="3"/>
      <c r="S40" s="3"/>
      <c r="T40" s="3"/>
      <c r="U40" s="3"/>
      <c r="V40" s="3"/>
      <c r="W40" s="3"/>
      <c r="AA40">
        <f t="shared" ca="1" si="0"/>
        <v>12.056653401546978</v>
      </c>
      <c r="AB40">
        <f t="shared" ca="1" si="0"/>
        <v>60.122009025135171</v>
      </c>
      <c r="AC40">
        <f t="shared" ca="1" si="0"/>
        <v>-25.675941310187547</v>
      </c>
      <c r="AD40">
        <f t="shared" ca="1" si="0"/>
        <v>25.40692371025478</v>
      </c>
      <c r="AE40">
        <f t="shared" ca="1" si="0"/>
        <v>124.62817658269111</v>
      </c>
      <c r="AF40">
        <f t="shared" ca="1" si="0"/>
        <v>-55.35109491376042</v>
      </c>
      <c r="AG40">
        <f t="shared" ca="1" si="0"/>
        <v>43.056750918035718</v>
      </c>
      <c r="AH40">
        <f t="shared" ca="1" si="0"/>
        <v>68.643923236828954</v>
      </c>
      <c r="AI40">
        <f t="shared" ca="1" si="0"/>
        <v>52.309856346419217</v>
      </c>
      <c r="AJ40">
        <v>2</v>
      </c>
      <c r="AK40">
        <f t="shared" ref="AK40:AK48" ca="1" si="2">12*COVAR(OFFSET($B$3:$B$38,0,AK$38-1),OFFSET($B$3:$B$38,0,$AJ40-1))</f>
        <v>3.7215948687014333E-2</v>
      </c>
      <c r="AL40">
        <f t="shared" ca="1" si="1"/>
        <v>4.1854159678065106E-2</v>
      </c>
      <c r="AM40">
        <f t="shared" ca="1" si="1"/>
        <v>1.3364808019884513E-2</v>
      </c>
      <c r="AN40">
        <f t="shared" ca="1" si="1"/>
        <v>1.038965365741735E-2</v>
      </c>
      <c r="AO40">
        <f t="shared" ca="1" si="1"/>
        <v>3.0744310917940568E-2</v>
      </c>
      <c r="AP40">
        <f t="shared" ca="1" si="1"/>
        <v>5.5583793017504969E-2</v>
      </c>
      <c r="AQ40">
        <f t="shared" ca="1" si="1"/>
        <v>1.6452534712560446E-2</v>
      </c>
      <c r="AR40">
        <f t="shared" ca="1" si="1"/>
        <v>5.4252934561215341E-3</v>
      </c>
      <c r="AS40">
        <f t="shared" ca="1" si="1"/>
        <v>2.8134732784876132E-2</v>
      </c>
      <c r="AT40">
        <f t="shared" ca="1" si="1"/>
        <v>3.4269196227042213E-2</v>
      </c>
    </row>
    <row r="41" spans="1:46" x14ac:dyDescent="0.2">
      <c r="A41" s="5">
        <v>27880</v>
      </c>
      <c r="B41" s="49">
        <v>3.3763124682862022E-2</v>
      </c>
      <c r="C41" s="49">
        <v>1.5097995281464271E-2</v>
      </c>
      <c r="D41" s="49">
        <v>-5.9138167895494531E-2</v>
      </c>
      <c r="E41" s="49">
        <v>8.0704154567788899E-2</v>
      </c>
      <c r="F41" s="49">
        <v>-4.7894956586940207E-2</v>
      </c>
      <c r="G41" s="49">
        <v>4.1699389103950102E-2</v>
      </c>
      <c r="H41" s="49">
        <v>-4.1886306206804669E-2</v>
      </c>
      <c r="I41" s="49">
        <v>5.9607120658593526E-3</v>
      </c>
      <c r="J41" s="49">
        <v>4.6532706423125791E-3</v>
      </c>
      <c r="K41" s="49">
        <v>-1.0103252175642008E-2</v>
      </c>
      <c r="M41">
        <v>-1.3213720846549815E-2</v>
      </c>
      <c r="N41" s="3"/>
      <c r="O41" s="3"/>
      <c r="P41" s="3"/>
      <c r="Q41" s="3"/>
      <c r="R41" s="3"/>
      <c r="S41" s="3"/>
      <c r="T41" s="3"/>
      <c r="U41" s="3"/>
      <c r="V41" s="3"/>
      <c r="W41" s="3"/>
      <c r="AA41">
        <f t="shared" ca="1" si="0"/>
        <v>12.056653401546978</v>
      </c>
      <c r="AB41">
        <f t="shared" ca="1" si="0"/>
        <v>60.122009025135171</v>
      </c>
      <c r="AC41">
        <f t="shared" ca="1" si="0"/>
        <v>-25.675941310187547</v>
      </c>
      <c r="AD41">
        <f t="shared" ca="1" si="0"/>
        <v>25.40692371025478</v>
      </c>
      <c r="AE41">
        <f t="shared" ca="1" si="0"/>
        <v>124.62817658269111</v>
      </c>
      <c r="AF41">
        <f t="shared" ca="1" si="0"/>
        <v>-55.35109491376042</v>
      </c>
      <c r="AG41">
        <f t="shared" ca="1" si="0"/>
        <v>43.056750918035718</v>
      </c>
      <c r="AH41">
        <f t="shared" ca="1" si="0"/>
        <v>68.643923236828954</v>
      </c>
      <c r="AI41">
        <f t="shared" ca="1" si="0"/>
        <v>52.309856346419217</v>
      </c>
      <c r="AJ41">
        <v>3</v>
      </c>
      <c r="AK41">
        <f t="shared" ca="1" si="2"/>
        <v>1.8904115555045495E-2</v>
      </c>
      <c r="AL41">
        <f t="shared" ca="1" si="1"/>
        <v>1.3364808019884513E-2</v>
      </c>
      <c r="AM41">
        <f t="shared" ca="1" si="1"/>
        <v>3.4509498121560893E-2</v>
      </c>
      <c r="AN41">
        <f t="shared" ca="1" si="1"/>
        <v>1.8290170870220467E-2</v>
      </c>
      <c r="AO41">
        <f t="shared" ca="1" si="1"/>
        <v>2.6204037373223146E-2</v>
      </c>
      <c r="AP41">
        <f t="shared" ca="1" si="1"/>
        <v>3.2094644490569993E-2</v>
      </c>
      <c r="AQ41">
        <f t="shared" ca="1" si="1"/>
        <v>1.6148880333848578E-2</v>
      </c>
      <c r="AR41">
        <f t="shared" ca="1" si="1"/>
        <v>1.5463033101942443E-2</v>
      </c>
      <c r="AS41">
        <f t="shared" ca="1" si="1"/>
        <v>2.6747957639919405E-2</v>
      </c>
      <c r="AT41">
        <f t="shared" ca="1" si="1"/>
        <v>1.396121434849729E-2</v>
      </c>
    </row>
    <row r="42" spans="1:46" x14ac:dyDescent="0.2">
      <c r="A42" s="5">
        <v>27911</v>
      </c>
      <c r="B42" s="49">
        <v>2.0817076547438917E-2</v>
      </c>
      <c r="C42" s="49">
        <v>6.5245759025682748E-3</v>
      </c>
      <c r="D42" s="49">
        <v>-7.7845553040370996E-3</v>
      </c>
      <c r="E42" s="49">
        <v>-2.2076395437458096E-2</v>
      </c>
      <c r="F42" s="49">
        <v>3.32915697154057E-3</v>
      </c>
      <c r="G42" s="49">
        <v>-6.0645686417100331E-2</v>
      </c>
      <c r="H42" s="49">
        <v>9.8508401159740355E-3</v>
      </c>
      <c r="I42" s="49">
        <v>8.1568606532609333E-3</v>
      </c>
      <c r="J42" s="49">
        <v>-3.7698156979005804E-3</v>
      </c>
      <c r="K42" s="49">
        <v>-1.0345547471216632E-2</v>
      </c>
      <c r="M42">
        <v>-3.7517010526972983E-2</v>
      </c>
      <c r="N42" s="3"/>
      <c r="O42" s="3"/>
      <c r="P42" s="3"/>
      <c r="Q42" s="3"/>
      <c r="R42" s="3"/>
      <c r="S42" s="3"/>
      <c r="T42" s="3"/>
      <c r="U42" s="3"/>
      <c r="V42" s="3"/>
      <c r="W42" s="3"/>
      <c r="AA42">
        <f t="shared" ca="1" si="0"/>
        <v>12.056653401546978</v>
      </c>
      <c r="AB42">
        <f t="shared" ca="1" si="0"/>
        <v>60.122009025135171</v>
      </c>
      <c r="AC42">
        <f t="shared" ca="1" si="0"/>
        <v>-25.675941310187547</v>
      </c>
      <c r="AD42">
        <f t="shared" ca="1" si="0"/>
        <v>25.40692371025478</v>
      </c>
      <c r="AE42">
        <f t="shared" ca="1" si="0"/>
        <v>124.62817658269111</v>
      </c>
      <c r="AF42">
        <f t="shared" ca="1" si="0"/>
        <v>-55.35109491376042</v>
      </c>
      <c r="AG42">
        <f t="shared" ca="1" si="0"/>
        <v>43.056750918035718</v>
      </c>
      <c r="AH42">
        <f t="shared" ca="1" si="0"/>
        <v>68.643923236828954</v>
      </c>
      <c r="AI42">
        <f t="shared" ca="1" si="0"/>
        <v>52.309856346419217</v>
      </c>
      <c r="AJ42">
        <v>4</v>
      </c>
      <c r="AK42">
        <f t="shared" ca="1" si="2"/>
        <v>1.3899844042420558E-2</v>
      </c>
      <c r="AL42">
        <f t="shared" ca="1" si="1"/>
        <v>1.038965365741735E-2</v>
      </c>
      <c r="AM42">
        <f t="shared" ca="1" si="1"/>
        <v>1.8290170870220467E-2</v>
      </c>
      <c r="AN42">
        <f t="shared" ca="1" si="1"/>
        <v>3.6685015668789053E-2</v>
      </c>
      <c r="AO42">
        <f t="shared" ca="1" si="1"/>
        <v>2.258604007973064E-2</v>
      </c>
      <c r="AP42">
        <f t="shared" ca="1" si="1"/>
        <v>2.1185983396140268E-2</v>
      </c>
      <c r="AQ42">
        <f t="shared" ca="1" si="1"/>
        <v>2.32518661005051E-2</v>
      </c>
      <c r="AR42">
        <f t="shared" ca="1" si="1"/>
        <v>8.7537352367372864E-3</v>
      </c>
      <c r="AS42">
        <f t="shared" ca="1" si="1"/>
        <v>1.7913935770153329E-2</v>
      </c>
      <c r="AT42">
        <f t="shared" ca="1" si="1"/>
        <v>8.8540943691913631E-3</v>
      </c>
    </row>
    <row r="43" spans="1:46" x14ac:dyDescent="0.2">
      <c r="A43" s="5">
        <v>27941</v>
      </c>
      <c r="B43" s="49">
        <v>8.297578537258099E-3</v>
      </c>
      <c r="C43" s="49">
        <v>-1.773758691417493E-2</v>
      </c>
      <c r="D43" s="49">
        <v>1.0100922144532287E-2</v>
      </c>
      <c r="E43" s="49">
        <v>-7.4196872027899263E-2</v>
      </c>
      <c r="F43" s="49">
        <v>-1.989974311403031E-2</v>
      </c>
      <c r="G43" s="49">
        <v>-9.886574287805594E-3</v>
      </c>
      <c r="H43" s="49">
        <v>6.2091390224495946E-2</v>
      </c>
      <c r="I43" s="49">
        <v>3.9409344838382543E-2</v>
      </c>
      <c r="J43" s="49">
        <v>-2.2356803260131008E-2</v>
      </c>
      <c r="K43" s="49">
        <v>4.4846202526700685E-2</v>
      </c>
      <c r="M43">
        <v>8.5455885308501678E-2</v>
      </c>
      <c r="N43" s="3"/>
      <c r="O43" s="3"/>
      <c r="P43" s="3"/>
      <c r="Q43" s="3"/>
      <c r="R43" s="3"/>
      <c r="S43" s="3"/>
      <c r="T43" s="3"/>
      <c r="U43" s="3"/>
      <c r="V43" s="3"/>
      <c r="W43" s="3"/>
      <c r="AA43">
        <f t="shared" ca="1" si="0"/>
        <v>12.056653401546978</v>
      </c>
      <c r="AB43">
        <f t="shared" ca="1" si="0"/>
        <v>60.122009025135171</v>
      </c>
      <c r="AC43">
        <f t="shared" ca="1" si="0"/>
        <v>-25.675941310187547</v>
      </c>
      <c r="AD43">
        <f t="shared" ca="1" si="0"/>
        <v>25.40692371025478</v>
      </c>
      <c r="AE43">
        <f t="shared" ca="1" si="0"/>
        <v>124.62817658269111</v>
      </c>
      <c r="AF43">
        <f t="shared" ca="1" si="0"/>
        <v>-55.35109491376042</v>
      </c>
      <c r="AG43">
        <f t="shared" ca="1" si="0"/>
        <v>43.056750918035718</v>
      </c>
      <c r="AH43">
        <f t="shared" ca="1" si="0"/>
        <v>68.643923236828954</v>
      </c>
      <c r="AI43">
        <f t="shared" ca="1" si="0"/>
        <v>52.309856346419217</v>
      </c>
      <c r="AJ43">
        <v>5</v>
      </c>
      <c r="AK43">
        <f t="shared" ca="1" si="2"/>
        <v>4.1503673821288029E-2</v>
      </c>
      <c r="AL43">
        <f t="shared" ca="1" si="1"/>
        <v>3.0744310917940568E-2</v>
      </c>
      <c r="AM43">
        <f t="shared" ca="1" si="1"/>
        <v>2.6204037373223146E-2</v>
      </c>
      <c r="AN43">
        <f t="shared" ca="1" si="1"/>
        <v>2.258604007973064E-2</v>
      </c>
      <c r="AO43">
        <f t="shared" ca="1" si="1"/>
        <v>6.0421119166469535E-2</v>
      </c>
      <c r="AP43">
        <f t="shared" ca="1" si="1"/>
        <v>6.8300721908440193E-2</v>
      </c>
      <c r="AQ43">
        <f t="shared" ca="1" si="1"/>
        <v>2.8934496745891998E-2</v>
      </c>
      <c r="AR43">
        <f t="shared" ca="1" si="1"/>
        <v>8.3681719209142864E-3</v>
      </c>
      <c r="AS43">
        <f t="shared" ca="1" si="1"/>
        <v>4.0433107822867222E-2</v>
      </c>
      <c r="AT43">
        <f t="shared" ca="1" si="1"/>
        <v>2.7751600287044875E-2</v>
      </c>
    </row>
    <row r="44" spans="1:46" x14ac:dyDescent="0.2">
      <c r="A44" s="5">
        <v>27972</v>
      </c>
      <c r="B44" s="49">
        <v>9.6538315745708925E-2</v>
      </c>
      <c r="C44" s="49">
        <v>-6.9079638579522262E-3</v>
      </c>
      <c r="D44" s="49">
        <v>-1.8896388824233501E-2</v>
      </c>
      <c r="E44" s="49">
        <v>3.9094268551951306E-3</v>
      </c>
      <c r="F44" s="49">
        <v>-4.6159026583303731E-2</v>
      </c>
      <c r="G44" s="49">
        <v>-3.1562712958645989E-2</v>
      </c>
      <c r="H44" s="49">
        <v>3.802436164669043E-2</v>
      </c>
      <c r="I44" s="49">
        <v>-2.9316568888210215E-2</v>
      </c>
      <c r="J44" s="49">
        <v>-7.0299641885356312E-3</v>
      </c>
      <c r="K44" s="49">
        <v>-5.0324153350326251E-3</v>
      </c>
      <c r="M44">
        <v>-4.3612854452200644E-2</v>
      </c>
      <c r="N44" s="3"/>
      <c r="O44" s="3"/>
      <c r="P44" s="3"/>
      <c r="Q44" s="3"/>
      <c r="R44" s="3"/>
      <c r="S44" s="3"/>
      <c r="T44" s="3"/>
      <c r="U44" s="3"/>
      <c r="V44" s="3"/>
      <c r="W44" s="3"/>
      <c r="AA44">
        <f t="shared" ca="1" si="0"/>
        <v>12.056653401546978</v>
      </c>
      <c r="AB44">
        <f t="shared" ca="1" si="0"/>
        <v>60.122009025135171</v>
      </c>
      <c r="AC44">
        <f t="shared" ca="1" si="0"/>
        <v>-25.675941310187547</v>
      </c>
      <c r="AD44">
        <f t="shared" ca="1" si="0"/>
        <v>25.40692371025478</v>
      </c>
      <c r="AE44">
        <f t="shared" ca="1" si="0"/>
        <v>124.62817658269111</v>
      </c>
      <c r="AF44">
        <f t="shared" ca="1" si="0"/>
        <v>-55.35109491376042</v>
      </c>
      <c r="AG44">
        <f t="shared" ca="1" si="0"/>
        <v>43.056750918035718</v>
      </c>
      <c r="AH44">
        <f t="shared" ca="1" si="0"/>
        <v>68.643923236828954</v>
      </c>
      <c r="AI44">
        <f t="shared" ca="1" si="0"/>
        <v>52.309856346419217</v>
      </c>
      <c r="AJ44">
        <v>6</v>
      </c>
      <c r="AK44">
        <f t="shared" ca="1" si="2"/>
        <v>6.9736825374953293E-2</v>
      </c>
      <c r="AL44">
        <f t="shared" ca="1" si="1"/>
        <v>5.5583793017504969E-2</v>
      </c>
      <c r="AM44">
        <f t="shared" ca="1" si="1"/>
        <v>3.2094644490569993E-2</v>
      </c>
      <c r="AN44">
        <f t="shared" ca="1" si="1"/>
        <v>2.1185983396140268E-2</v>
      </c>
      <c r="AO44">
        <f t="shared" ca="1" si="1"/>
        <v>6.8300721908440193E-2</v>
      </c>
      <c r="AP44">
        <f t="shared" ca="1" si="1"/>
        <v>0.19390180901496951</v>
      </c>
      <c r="AQ44">
        <f t="shared" ca="1" si="1"/>
        <v>3.9752515015795922E-2</v>
      </c>
      <c r="AR44">
        <f t="shared" ca="1" si="1"/>
        <v>1.9885228075675835E-2</v>
      </c>
      <c r="AS44">
        <f t="shared" ca="1" si="1"/>
        <v>6.3020841413641768E-2</v>
      </c>
      <c r="AT44">
        <f t="shared" ca="1" si="1"/>
        <v>5.4825033080703842E-2</v>
      </c>
    </row>
    <row r="45" spans="1:46" x14ac:dyDescent="0.2">
      <c r="A45" s="5">
        <v>28003</v>
      </c>
      <c r="B45" s="49">
        <v>-3.7356706365155867E-3</v>
      </c>
      <c r="C45" s="49">
        <v>-3.9673093706338314E-5</v>
      </c>
      <c r="D45" s="49">
        <v>-5.992496199776709E-3</v>
      </c>
      <c r="E45" s="49">
        <v>-2.3798695299952599E-2</v>
      </c>
      <c r="F45" s="49">
        <v>-3.9977482849754553E-3</v>
      </c>
      <c r="G45" s="49">
        <v>-4.2620643679863401E-2</v>
      </c>
      <c r="H45" s="49">
        <v>-2.7924634861866915E-2</v>
      </c>
      <c r="I45" s="49">
        <v>1.8983856729567039E-2</v>
      </c>
      <c r="J45" s="49">
        <v>-3.2958246224833676E-2</v>
      </c>
      <c r="K45" s="49">
        <v>-4.8850142792833395E-4</v>
      </c>
      <c r="M45">
        <v>-9.3796349397828216E-2</v>
      </c>
      <c r="N45" s="3">
        <f t="shared" ref="N45:N102" si="3">AVERAGE(B9:B44)</f>
        <v>7.0614778496226171E-3</v>
      </c>
      <c r="O45" s="3">
        <f t="shared" ref="O45:O102" si="4">AVERAGE(C9:C44)</f>
        <v>3.0161725548870827E-4</v>
      </c>
      <c r="P45" s="3">
        <f t="shared" ref="P45:P102" si="5">AVERAGE(D9:D44)</f>
        <v>9.4127863017968091E-3</v>
      </c>
      <c r="Q45" s="3">
        <f t="shared" ref="Q45:Q102" si="6">AVERAGE(E9:E44)</f>
        <v>-4.4794408601053397E-3</v>
      </c>
      <c r="R45" s="3">
        <f t="shared" ref="R45:R102" si="7">AVERAGE(F9:F44)</f>
        <v>-2.6991465430479689E-3</v>
      </c>
      <c r="S45" s="3">
        <f t="shared" ref="S45:S102" si="8">AVERAGE(G9:G44)</f>
        <v>8.5151899821450695E-3</v>
      </c>
      <c r="T45" s="3">
        <f t="shared" ref="T45:T102" si="9">AVERAGE(H9:H44)</f>
        <v>-8.5570674024389917E-3</v>
      </c>
      <c r="U45" s="3">
        <f t="shared" ref="U45:U102" si="10">AVERAGE(I9:I44)</f>
        <v>-9.5335386300398868E-4</v>
      </c>
      <c r="V45" s="3">
        <f t="shared" ref="V45:V102" si="11">AVERAGE(J9:J44)</f>
        <v>5.2889455899920784E-3</v>
      </c>
      <c r="W45" s="3">
        <f t="shared" ref="W45:W102" si="12">AVERAGE(K9:K44)</f>
        <v>3.2722489385733512E-3</v>
      </c>
      <c r="Y45">
        <v>8</v>
      </c>
      <c r="Z45">
        <f t="shared" ref="Z45:Z47" ca="1" si="13">12*COVAR(OFFSET($B$2:$B$37,0,Z$37-1),OFFSET($B$2:$B$37,0,$Y45-1))</f>
        <v>1.4273950545395628E-2</v>
      </c>
      <c r="AA45">
        <f t="shared" ca="1" si="0"/>
        <v>3.552658213062691E-3</v>
      </c>
      <c r="AB45">
        <f t="shared" ca="1" si="0"/>
        <v>1.5586497549657598E-2</v>
      </c>
      <c r="AC45">
        <f t="shared" ca="1" si="0"/>
        <v>1.0533219528428308E-2</v>
      </c>
      <c r="AD45">
        <f t="shared" ca="1" si="0"/>
        <v>8.3324839104924851E-3</v>
      </c>
      <c r="AE45">
        <f t="shared" ca="1" si="0"/>
        <v>1.7540723791871746E-2</v>
      </c>
      <c r="AF45">
        <f t="shared" ca="1" si="0"/>
        <v>1.1522177674613193E-2</v>
      </c>
      <c r="AG45">
        <f t="shared" ca="1" si="0"/>
        <v>3.5083232018452676E-2</v>
      </c>
      <c r="AH45">
        <f t="shared" ca="1" si="0"/>
        <v>1.6623971600149605E-2</v>
      </c>
      <c r="AI45">
        <f t="shared" ca="1" si="0"/>
        <v>1.2270025948590269E-2</v>
      </c>
      <c r="AJ45">
        <v>7</v>
      </c>
      <c r="AK45">
        <f t="shared" ca="1" si="2"/>
        <v>2.8930090604062771E-2</v>
      </c>
      <c r="AL45">
        <f t="shared" ca="1" si="1"/>
        <v>1.6452534712560446E-2</v>
      </c>
      <c r="AM45">
        <f t="shared" ca="1" si="1"/>
        <v>1.6148880333848578E-2</v>
      </c>
      <c r="AN45">
        <f t="shared" ca="1" si="1"/>
        <v>2.32518661005051E-2</v>
      </c>
      <c r="AO45">
        <f t="shared" ca="1" si="1"/>
        <v>2.8934496745891998E-2</v>
      </c>
      <c r="AP45">
        <f t="shared" ca="1" si="1"/>
        <v>3.9752515015795922E-2</v>
      </c>
      <c r="AQ45">
        <f t="shared" ca="1" si="1"/>
        <v>6.872265770421182E-2</v>
      </c>
      <c r="AR45">
        <f t="shared" ca="1" si="1"/>
        <v>1.3152435774606449E-2</v>
      </c>
      <c r="AS45">
        <f t="shared" ca="1" si="1"/>
        <v>2.0114881890303419E-2</v>
      </c>
      <c r="AT45">
        <f t="shared" ca="1" si="1"/>
        <v>1.4849735185150547E-2</v>
      </c>
    </row>
    <row r="46" spans="1:46" x14ac:dyDescent="0.2">
      <c r="A46" s="5">
        <v>28033</v>
      </c>
      <c r="B46" s="49">
        <v>-7.4086925375805746E-2</v>
      </c>
      <c r="C46" s="49">
        <v>-2.1159822786484428E-2</v>
      </c>
      <c r="D46" s="49">
        <v>1.4452783155214366E-2</v>
      </c>
      <c r="E46" s="49">
        <v>1.2753597868575328E-2</v>
      </c>
      <c r="F46" s="49">
        <v>-5.8875371204137217E-2</v>
      </c>
      <c r="G46" s="49">
        <v>-5.4134977679089924E-2</v>
      </c>
      <c r="H46" s="49">
        <v>-6.1197811597244578E-2</v>
      </c>
      <c r="I46" s="49">
        <v>4.8891366814096671E-4</v>
      </c>
      <c r="J46" s="49">
        <v>-3.2539791910700666E-2</v>
      </c>
      <c r="K46" s="49">
        <v>2.5835557727734715E-2</v>
      </c>
      <c r="M46">
        <v>-6.1074072297631399E-2</v>
      </c>
      <c r="N46" s="3">
        <f t="shared" si="3"/>
        <v>9.9271650623490495E-3</v>
      </c>
      <c r="O46" s="3">
        <f t="shared" si="4"/>
        <v>2.317418894227035E-4</v>
      </c>
      <c r="P46" s="3">
        <f t="shared" si="5"/>
        <v>8.9377661690386578E-3</v>
      </c>
      <c r="Q46" s="3">
        <f t="shared" si="6"/>
        <v>-6.4403841430152355E-3</v>
      </c>
      <c r="R46" s="3">
        <f t="shared" si="7"/>
        <v>-1.7998016061815238E-3</v>
      </c>
      <c r="S46" s="3">
        <f t="shared" si="8"/>
        <v>8.4118812827300316E-3</v>
      </c>
      <c r="T46" s="3">
        <f t="shared" si="9"/>
        <v>-1.0783154818657242E-2</v>
      </c>
      <c r="U46" s="3">
        <f t="shared" si="10"/>
        <v>6.6724039629875102E-4</v>
      </c>
      <c r="V46" s="3">
        <f t="shared" si="11"/>
        <v>4.9295669840743921E-3</v>
      </c>
      <c r="W46" s="3">
        <f t="shared" si="12"/>
        <v>4.1589126887191978E-3</v>
      </c>
      <c r="Y46">
        <v>9</v>
      </c>
      <c r="Z46">
        <f t="shared" ca="1" si="13"/>
        <v>2.8907010635671707E-2</v>
      </c>
      <c r="AA46">
        <f t="shared" ca="1" si="0"/>
        <v>2.5923965884908022E-2</v>
      </c>
      <c r="AB46">
        <f t="shared" ca="1" si="0"/>
        <v>2.7097354807513806E-2</v>
      </c>
      <c r="AC46">
        <f t="shared" ca="1" si="0"/>
        <v>2.0365581452048063E-2</v>
      </c>
      <c r="AD46">
        <f t="shared" ca="1" si="0"/>
        <v>4.0610213497512579E-2</v>
      </c>
      <c r="AE46">
        <f t="shared" ca="1" si="0"/>
        <v>5.9833993856481402E-2</v>
      </c>
      <c r="AF46">
        <f t="shared" ca="1" si="0"/>
        <v>1.8056006838205733E-2</v>
      </c>
      <c r="AG46">
        <f t="shared" ca="1" si="0"/>
        <v>1.6623971600149605E-2</v>
      </c>
      <c r="AH46">
        <f t="shared" ca="1" si="0"/>
        <v>4.5263317236323264E-2</v>
      </c>
      <c r="AI46">
        <f t="shared" ca="1" si="0"/>
        <v>2.400286913416903E-2</v>
      </c>
      <c r="AJ46">
        <v>8</v>
      </c>
      <c r="AK46">
        <f t="shared" ca="1" si="2"/>
        <v>1.4378786134080598E-2</v>
      </c>
      <c r="AL46">
        <f t="shared" ca="1" si="1"/>
        <v>5.4252934561215341E-3</v>
      </c>
      <c r="AM46">
        <f t="shared" ca="1" si="1"/>
        <v>1.5463033101942443E-2</v>
      </c>
      <c r="AN46">
        <f t="shared" ca="1" si="1"/>
        <v>8.7537352367372864E-3</v>
      </c>
      <c r="AO46">
        <f t="shared" ca="1" si="1"/>
        <v>8.3681719209142864E-3</v>
      </c>
      <c r="AP46">
        <f t="shared" ca="1" si="1"/>
        <v>1.9885228075675835E-2</v>
      </c>
      <c r="AQ46">
        <f t="shared" ca="1" si="1"/>
        <v>1.3152435774606449E-2</v>
      </c>
      <c r="AR46">
        <f t="shared" ca="1" si="1"/>
        <v>3.6206265724433015E-2</v>
      </c>
      <c r="AS46">
        <f t="shared" ca="1" si="1"/>
        <v>1.7877236374339578E-2</v>
      </c>
      <c r="AT46">
        <f t="shared" ca="1" si="1"/>
        <v>1.4826567612298622E-2</v>
      </c>
    </row>
    <row r="47" spans="1:46" x14ac:dyDescent="0.2">
      <c r="A47" s="5">
        <v>28064</v>
      </c>
      <c r="B47" s="49">
        <v>-4.9902081671140852E-2</v>
      </c>
      <c r="C47" s="49">
        <v>-3.6803350672160007E-2</v>
      </c>
      <c r="D47" s="49">
        <v>-7.4824419232846995E-2</v>
      </c>
      <c r="E47" s="49">
        <v>-5.3182389937107777E-2</v>
      </c>
      <c r="F47" s="49">
        <v>-5.6054313749440698E-2</v>
      </c>
      <c r="G47" s="49">
        <v>-9.4001014281739681E-2</v>
      </c>
      <c r="H47" s="49">
        <v>-0.12344639081329167</v>
      </c>
      <c r="I47" s="49">
        <v>-2.9376210970320282E-2</v>
      </c>
      <c r="J47" s="49">
        <v>-3.0349162259852513E-2</v>
      </c>
      <c r="K47" s="49">
        <v>-1.8177686889342182E-2</v>
      </c>
      <c r="M47">
        <v>-1.4457105935564818E-2</v>
      </c>
      <c r="N47" s="3">
        <f t="shared" si="3"/>
        <v>1.0170088355745491E-2</v>
      </c>
      <c r="O47" s="3">
        <f t="shared" si="4"/>
        <v>-1.2817415966092033E-3</v>
      </c>
      <c r="P47" s="3">
        <f t="shared" si="5"/>
        <v>9.7412689210487936E-3</v>
      </c>
      <c r="Q47" s="3">
        <f t="shared" si="6"/>
        <v>-7.9473200348709108E-3</v>
      </c>
      <c r="R47" s="3">
        <f t="shared" si="7"/>
        <v>-3.7492167691539039E-3</v>
      </c>
      <c r="S47" s="3">
        <f t="shared" si="8"/>
        <v>5.9396529642442818E-3</v>
      </c>
      <c r="T47" s="3">
        <f t="shared" si="9"/>
        <v>-1.1619172913379097E-2</v>
      </c>
      <c r="U47" s="3">
        <f t="shared" si="10"/>
        <v>2.1404714166225625E-3</v>
      </c>
      <c r="V47" s="3">
        <f t="shared" si="11"/>
        <v>5.068717664270108E-3</v>
      </c>
      <c r="W47" s="3">
        <f t="shared" si="12"/>
        <v>3.8578221637697524E-3</v>
      </c>
      <c r="Y47">
        <v>10</v>
      </c>
      <c r="Z47">
        <f t="shared" ca="1" si="13"/>
        <v>4.448858816977258E-2</v>
      </c>
      <c r="AA47">
        <f t="shared" ca="1" si="0"/>
        <v>3.0514227718372547E-2</v>
      </c>
      <c r="AB47">
        <f t="shared" ca="1" si="0"/>
        <v>1.335363144128668E-2</v>
      </c>
      <c r="AC47">
        <f t="shared" ca="1" si="0"/>
        <v>1.0948942087485874E-2</v>
      </c>
      <c r="AD47">
        <f t="shared" ca="1" si="0"/>
        <v>2.6759385809835612E-2</v>
      </c>
      <c r="AE47">
        <f t="shared" ca="1" si="0"/>
        <v>5.1883443211914793E-2</v>
      </c>
      <c r="AF47">
        <f t="shared" ca="1" si="0"/>
        <v>1.2144537763778621E-2</v>
      </c>
      <c r="AG47">
        <f t="shared" ca="1" si="0"/>
        <v>1.2270025948590269E-2</v>
      </c>
      <c r="AH47">
        <f t="shared" ca="1" si="0"/>
        <v>2.400286913416903E-2</v>
      </c>
      <c r="AI47">
        <f t="shared" ca="1" si="0"/>
        <v>4.1358044982576676E-2</v>
      </c>
      <c r="AJ47">
        <v>9</v>
      </c>
      <c r="AK47">
        <f t="shared" ca="1" si="2"/>
        <v>2.8876298965556275E-2</v>
      </c>
      <c r="AL47">
        <f t="shared" ca="1" si="1"/>
        <v>2.8134732784876132E-2</v>
      </c>
      <c r="AM47">
        <f t="shared" ca="1" si="1"/>
        <v>2.6747957639919405E-2</v>
      </c>
      <c r="AN47">
        <f t="shared" ca="1" si="1"/>
        <v>1.7913935770153329E-2</v>
      </c>
      <c r="AO47">
        <f t="shared" ca="1" si="1"/>
        <v>4.0433107822867222E-2</v>
      </c>
      <c r="AP47">
        <f t="shared" ca="1" si="1"/>
        <v>6.3020841413641768E-2</v>
      </c>
      <c r="AQ47">
        <f t="shared" ca="1" si="1"/>
        <v>2.0114881890303419E-2</v>
      </c>
      <c r="AR47">
        <f t="shared" ca="1" si="1"/>
        <v>1.7877236374339578E-2</v>
      </c>
      <c r="AS47">
        <f t="shared" ca="1" si="1"/>
        <v>4.6590293704849628E-2</v>
      </c>
      <c r="AT47">
        <f t="shared" ca="1" si="1"/>
        <v>2.7156639470213122E-2</v>
      </c>
    </row>
    <row r="48" spans="1:46" x14ac:dyDescent="0.2">
      <c r="A48" s="5">
        <v>28094</v>
      </c>
      <c r="B48" s="49">
        <v>-4.2280581214850788E-2</v>
      </c>
      <c r="C48" s="49">
        <v>-7.1046836206533404E-2</v>
      </c>
      <c r="D48" s="49">
        <v>5.4391335060043566E-2</v>
      </c>
      <c r="E48" s="49">
        <v>-3.5680123893534477E-3</v>
      </c>
      <c r="F48" s="49">
        <v>-3.4775763718903008E-2</v>
      </c>
      <c r="G48" s="49">
        <v>7.1983171123669587E-2</v>
      </c>
      <c r="H48" s="49">
        <v>7.1151206118845511E-2</v>
      </c>
      <c r="I48" s="49">
        <v>-3.0870331359217351E-3</v>
      </c>
      <c r="J48" s="49">
        <v>3.8230946500544816E-2</v>
      </c>
      <c r="K48" s="49">
        <v>-3.6057961493393131E-3</v>
      </c>
      <c r="M48">
        <v>2.1206863312133173E-3</v>
      </c>
      <c r="N48" s="3">
        <f t="shared" si="3"/>
        <v>7.0792723915730337E-3</v>
      </c>
      <c r="O48" s="3">
        <f t="shared" si="4"/>
        <v>-4.1102966303323586E-3</v>
      </c>
      <c r="P48" s="3">
        <f t="shared" si="5"/>
        <v>5.6549945683850335E-3</v>
      </c>
      <c r="Q48" s="3">
        <f t="shared" si="6"/>
        <v>-9.4402070471854595E-3</v>
      </c>
      <c r="R48" s="3">
        <f t="shared" si="7"/>
        <v>-5.8695748183681552E-3</v>
      </c>
      <c r="S48" s="3">
        <f t="shared" si="8"/>
        <v>2.5404406770942805E-3</v>
      </c>
      <c r="T48" s="3">
        <f t="shared" si="9"/>
        <v>-1.6555528934539751E-2</v>
      </c>
      <c r="U48" s="3">
        <f t="shared" si="10"/>
        <v>1.4625514058592322E-3</v>
      </c>
      <c r="V48" s="3">
        <f t="shared" si="11"/>
        <v>4.4816465734403999E-3</v>
      </c>
      <c r="W48" s="3">
        <f t="shared" si="12"/>
        <v>3.2084935068641498E-3</v>
      </c>
      <c r="AJ48">
        <v>10</v>
      </c>
      <c r="AK48">
        <f t="shared" ca="1" si="2"/>
        <v>4.5347503175017435E-2</v>
      </c>
      <c r="AL48">
        <f t="shared" ca="1" si="1"/>
        <v>3.4269196227042213E-2</v>
      </c>
      <c r="AM48">
        <f t="shared" ca="1" si="1"/>
        <v>1.396121434849729E-2</v>
      </c>
      <c r="AN48">
        <f t="shared" ca="1" si="1"/>
        <v>8.8540943691913631E-3</v>
      </c>
      <c r="AO48">
        <f t="shared" ca="1" si="1"/>
        <v>2.7751600287044875E-2</v>
      </c>
      <c r="AP48">
        <f t="shared" ca="1" si="1"/>
        <v>5.4825033080703842E-2</v>
      </c>
      <c r="AQ48">
        <f t="shared" ca="1" si="1"/>
        <v>1.4849735185150547E-2</v>
      </c>
      <c r="AR48">
        <f t="shared" ca="1" si="1"/>
        <v>1.4826567612298622E-2</v>
      </c>
      <c r="AS48">
        <f t="shared" ca="1" si="1"/>
        <v>2.7156639470213122E-2</v>
      </c>
      <c r="AT48">
        <f t="shared" ca="1" si="1"/>
        <v>4.5914905186039634E-2</v>
      </c>
    </row>
    <row r="49" spans="1:23" x14ac:dyDescent="0.2">
      <c r="A49" s="5">
        <v>28125</v>
      </c>
      <c r="B49" s="49">
        <v>4.0028696310664413E-2</v>
      </c>
      <c r="C49" s="49">
        <v>0.11749916951046169</v>
      </c>
      <c r="D49" s="49">
        <v>8.369807949977881E-3</v>
      </c>
      <c r="E49" s="49">
        <v>-6.6534101298225234E-2</v>
      </c>
      <c r="F49" s="49">
        <v>0.12210653320224996</v>
      </c>
      <c r="G49" s="49">
        <v>0.18916073609298301</v>
      </c>
      <c r="H49" s="49">
        <v>5.0532791387455145E-2</v>
      </c>
      <c r="I49" s="49">
        <v>0.13900111636808288</v>
      </c>
      <c r="J49" s="49">
        <v>4.4499075883657424E-2</v>
      </c>
      <c r="K49" s="49">
        <v>5.3660802589382772E-2</v>
      </c>
      <c r="M49">
        <v>0.11652865548049873</v>
      </c>
      <c r="N49" s="3">
        <f t="shared" si="3"/>
        <v>8.3105639970835355E-3</v>
      </c>
      <c r="O49" s="3">
        <f t="shared" si="4"/>
        <v>-3.5057758534136987E-3</v>
      </c>
      <c r="P49" s="3">
        <f t="shared" si="5"/>
        <v>1.0225341454501899E-2</v>
      </c>
      <c r="Q49" s="3">
        <f t="shared" si="6"/>
        <v>-6.3386219002517325E-3</v>
      </c>
      <c r="R49" s="3">
        <f t="shared" si="7"/>
        <v>-3.674136656646244E-3</v>
      </c>
      <c r="S49" s="3">
        <f t="shared" si="8"/>
        <v>7.7748199038749728E-3</v>
      </c>
      <c r="T49" s="3">
        <f t="shared" si="9"/>
        <v>-1.2339891637497555E-2</v>
      </c>
      <c r="U49" s="3">
        <f t="shared" si="10"/>
        <v>3.876000236857515E-3</v>
      </c>
      <c r="V49" s="3">
        <f t="shared" si="11"/>
        <v>8.6372522645775194E-3</v>
      </c>
      <c r="W49" s="3">
        <f t="shared" si="12"/>
        <v>6.0289935804766588E-3</v>
      </c>
    </row>
    <row r="50" spans="1:23" x14ac:dyDescent="0.2">
      <c r="A50" s="5">
        <v>28156</v>
      </c>
      <c r="B50" s="49">
        <v>2.121761790404264E-2</v>
      </c>
      <c r="C50" s="49">
        <v>-1.7315812586564006E-2</v>
      </c>
      <c r="D50" s="49">
        <v>7.7688307776804244E-3</v>
      </c>
      <c r="E50" s="49">
        <v>-6.872179101066811E-2</v>
      </c>
      <c r="F50" s="49">
        <v>-1.5899723223352646E-2</v>
      </c>
      <c r="G50" s="49">
        <v>8.9918198236481395E-2</v>
      </c>
      <c r="H50" s="49">
        <v>-5.8193035658267167E-2</v>
      </c>
      <c r="I50" s="49">
        <v>-4.4378065334158556E-2</v>
      </c>
      <c r="J50" s="49">
        <v>3.4873383962813476E-2</v>
      </c>
      <c r="K50" s="49">
        <v>-4.8112067126502289E-2</v>
      </c>
      <c r="M50">
        <v>2.4025168380005901E-2</v>
      </c>
      <c r="N50" s="3">
        <f t="shared" si="3"/>
        <v>9.7325687623347045E-3</v>
      </c>
      <c r="O50" s="3">
        <f t="shared" si="4"/>
        <v>-5.9194854645743135E-5</v>
      </c>
      <c r="P50" s="3">
        <f t="shared" si="5"/>
        <v>1.0872964571890844E-2</v>
      </c>
      <c r="Q50" s="3">
        <f t="shared" si="6"/>
        <v>-8.5444754206494122E-3</v>
      </c>
      <c r="R50" s="3">
        <f t="shared" si="7"/>
        <v>-3.843950944419793E-5</v>
      </c>
      <c r="S50" s="3">
        <f t="shared" si="8"/>
        <v>1.4236035316563287E-2</v>
      </c>
      <c r="T50" s="3">
        <f t="shared" si="9"/>
        <v>-1.0345602742936543E-2</v>
      </c>
      <c r="U50" s="3">
        <f t="shared" si="10"/>
        <v>9.2576167755689075E-3</v>
      </c>
      <c r="V50" s="3">
        <f t="shared" si="11"/>
        <v>8.6702846145480308E-3</v>
      </c>
      <c r="W50" s="3">
        <f t="shared" si="12"/>
        <v>7.0029217172256041E-3</v>
      </c>
    </row>
    <row r="51" spans="1:23" x14ac:dyDescent="0.2">
      <c r="A51" s="5">
        <v>28184</v>
      </c>
      <c r="B51" s="49">
        <v>-3.7675902182747856E-2</v>
      </c>
      <c r="C51" s="49">
        <v>1.8060941066466718E-2</v>
      </c>
      <c r="D51" s="49">
        <v>-2.4401392356105278E-2</v>
      </c>
      <c r="E51" s="49">
        <v>7.3994548784867886E-2</v>
      </c>
      <c r="F51" s="49">
        <v>-4.0396580504830193E-2</v>
      </c>
      <c r="G51" s="49">
        <v>2.7961349266687696E-2</v>
      </c>
      <c r="H51" s="49">
        <v>-1.4304483798736833E-2</v>
      </c>
      <c r="I51" s="49">
        <v>3.1021697280003036E-2</v>
      </c>
      <c r="J51" s="49">
        <v>1.6264153413182658E-2</v>
      </c>
      <c r="K51" s="49">
        <v>-1.9728978664913854E-2</v>
      </c>
      <c r="M51">
        <v>-4.4895605420717355E-2</v>
      </c>
      <c r="N51" s="3">
        <f t="shared" si="3"/>
        <v>6.542944778490347E-3</v>
      </c>
      <c r="O51" s="3">
        <f t="shared" si="4"/>
        <v>-1.1067490228721449E-3</v>
      </c>
      <c r="P51" s="3">
        <f t="shared" si="5"/>
        <v>9.052628365634632E-3</v>
      </c>
      <c r="Q51" s="3">
        <f t="shared" si="6"/>
        <v>-1.2816410254243694E-2</v>
      </c>
      <c r="R51" s="3">
        <f t="shared" si="7"/>
        <v>-2.3250368671306598E-3</v>
      </c>
      <c r="S51" s="3">
        <f t="shared" si="8"/>
        <v>1.7165466722347932E-2</v>
      </c>
      <c r="T51" s="3">
        <f t="shared" si="9"/>
        <v>-1.4308748724297184E-2</v>
      </c>
      <c r="U51" s="3">
        <f t="shared" si="10"/>
        <v>6.2314654274564785E-3</v>
      </c>
      <c r="V51" s="3">
        <f t="shared" si="11"/>
        <v>9.1750767001315837E-3</v>
      </c>
      <c r="W51" s="3">
        <f t="shared" si="12"/>
        <v>6.1148627918982366E-3</v>
      </c>
    </row>
    <row r="52" spans="1:23" x14ac:dyDescent="0.2">
      <c r="A52" s="5">
        <v>28215</v>
      </c>
      <c r="B52" s="49">
        <v>5.2799188904630645E-2</v>
      </c>
      <c r="C52" s="49">
        <v>1.5782116302784033E-2</v>
      </c>
      <c r="D52" s="49">
        <v>3.0940281832273264E-2</v>
      </c>
      <c r="E52" s="49">
        <v>-5.7325412498163475E-2</v>
      </c>
      <c r="F52" s="49">
        <v>-0.10320288449373682</v>
      </c>
      <c r="G52" s="49">
        <v>2.8502977356914538E-2</v>
      </c>
      <c r="H52" s="49">
        <v>-1.2221679870836E-2</v>
      </c>
      <c r="I52" s="49">
        <v>-2.7542130340556747E-2</v>
      </c>
      <c r="J52" s="49">
        <v>1.819352761230153E-2</v>
      </c>
      <c r="K52" s="49">
        <v>-1.079079124848692E-2</v>
      </c>
      <c r="M52">
        <v>-1.4959574208751159E-2</v>
      </c>
      <c r="N52" s="3">
        <f t="shared" si="3"/>
        <v>3.0046461384168302E-3</v>
      </c>
      <c r="O52" s="3">
        <f t="shared" si="4"/>
        <v>-1.3174263415994412E-3</v>
      </c>
      <c r="P52" s="3">
        <f t="shared" si="5"/>
        <v>1.0115484875929649E-2</v>
      </c>
      <c r="Q52" s="3">
        <f t="shared" si="6"/>
        <v>-1.1653847648518253E-2</v>
      </c>
      <c r="R52" s="3">
        <f t="shared" si="7"/>
        <v>-2.7860982778764956E-3</v>
      </c>
      <c r="S52" s="3">
        <f t="shared" si="8"/>
        <v>1.6507573258012897E-2</v>
      </c>
      <c r="T52" s="3">
        <f t="shared" si="9"/>
        <v>-1.5364614899835073E-2</v>
      </c>
      <c r="U52" s="3">
        <f t="shared" si="10"/>
        <v>7.1227583742914657E-3</v>
      </c>
      <c r="V52" s="3">
        <f t="shared" si="11"/>
        <v>1.0949510651997991E-2</v>
      </c>
      <c r="W52" s="3">
        <f t="shared" si="12"/>
        <v>5.5697523682231975E-3</v>
      </c>
    </row>
    <row r="53" spans="1:23" x14ac:dyDescent="0.2">
      <c r="A53" s="5">
        <v>28245</v>
      </c>
      <c r="B53" s="49">
        <v>-1.1222914994752142E-2</v>
      </c>
      <c r="C53" s="49">
        <v>-2.9611211573236873E-2</v>
      </c>
      <c r="D53" s="49">
        <v>7.2354966702205203E-2</v>
      </c>
      <c r="E53" s="49">
        <v>1.8213138736681511E-2</v>
      </c>
      <c r="F53" s="49">
        <v>-1.905646403254091E-2</v>
      </c>
      <c r="G53" s="49">
        <v>3.6219369034375282E-2</v>
      </c>
      <c r="H53" s="49">
        <v>-4.3048560296493621E-2</v>
      </c>
      <c r="I53" s="49">
        <v>1.7690708927355914E-2</v>
      </c>
      <c r="J53" s="49">
        <v>8.3183111954456157E-2</v>
      </c>
      <c r="K53" s="49">
        <v>3.8210574160122412E-3</v>
      </c>
      <c r="M53">
        <v>-2.3539431943020883E-2</v>
      </c>
      <c r="N53" s="3">
        <f t="shared" si="3"/>
        <v>6.0935318245048109E-3</v>
      </c>
      <c r="O53" s="3">
        <f t="shared" si="4"/>
        <v>-1.7085417920011269E-4</v>
      </c>
      <c r="P53" s="3">
        <f t="shared" si="5"/>
        <v>1.1047939593587344E-2</v>
      </c>
      <c r="Q53" s="3">
        <f t="shared" si="6"/>
        <v>-1.2784471639588978E-2</v>
      </c>
      <c r="R53" s="3">
        <f t="shared" si="7"/>
        <v>-3.6518387493303783E-3</v>
      </c>
      <c r="S53" s="3">
        <f t="shared" si="8"/>
        <v>2.2619974245599209E-2</v>
      </c>
      <c r="T53" s="3">
        <f t="shared" si="9"/>
        <v>-1.7254934279306761E-2</v>
      </c>
      <c r="U53" s="3">
        <f t="shared" si="10"/>
        <v>7.1056726929696733E-3</v>
      </c>
      <c r="V53" s="3">
        <f t="shared" si="11"/>
        <v>1.2167594798527939E-2</v>
      </c>
      <c r="W53" s="3">
        <f t="shared" si="12"/>
        <v>5.9214866340544731E-3</v>
      </c>
    </row>
    <row r="54" spans="1:23" x14ac:dyDescent="0.2">
      <c r="A54" s="5">
        <v>28276</v>
      </c>
      <c r="B54" s="49">
        <v>4.6712284294381456E-2</v>
      </c>
      <c r="C54" s="49">
        <v>-1.3996793686029241E-2</v>
      </c>
      <c r="D54" s="49">
        <v>-2.1263070390626471E-2</v>
      </c>
      <c r="E54" s="49">
        <v>-3.5400637619552811E-2</v>
      </c>
      <c r="F54" s="49">
        <v>5.1820426164282507E-2</v>
      </c>
      <c r="G54" s="49">
        <v>2.7984056561245696E-2</v>
      </c>
      <c r="H54" s="49">
        <v>-4.901688182721009E-2</v>
      </c>
      <c r="I54" s="49">
        <v>-5.5763416326954918E-3</v>
      </c>
      <c r="J54" s="49">
        <v>-4.8532492463558286E-2</v>
      </c>
      <c r="K54" s="49">
        <v>-1.8034887915089448E-2</v>
      </c>
      <c r="M54">
        <v>2.1805940755982522E-2</v>
      </c>
      <c r="N54" s="3">
        <f t="shared" si="3"/>
        <v>6.8069712625938089E-3</v>
      </c>
      <c r="O54" s="3">
        <f t="shared" si="4"/>
        <v>1.2245269533289254E-3</v>
      </c>
      <c r="P54" s="3">
        <f t="shared" si="5"/>
        <v>1.1694633637307252E-2</v>
      </c>
      <c r="Q54" s="3">
        <f t="shared" si="6"/>
        <v>-1.376202569198943E-2</v>
      </c>
      <c r="R54" s="3">
        <f t="shared" si="7"/>
        <v>-3.5188205403817946E-3</v>
      </c>
      <c r="S54" s="3">
        <f t="shared" si="8"/>
        <v>2.1717033709604858E-2</v>
      </c>
      <c r="T54" s="3">
        <f t="shared" si="9"/>
        <v>-1.7276298069331803E-2</v>
      </c>
      <c r="U54" s="3">
        <f t="shared" si="10"/>
        <v>6.7009925508023614E-3</v>
      </c>
      <c r="V54" s="3">
        <f t="shared" si="11"/>
        <v>1.4052077973075512E-2</v>
      </c>
      <c r="W54" s="3">
        <f t="shared" si="12"/>
        <v>7.067893569426208E-3</v>
      </c>
    </row>
    <row r="55" spans="1:23" x14ac:dyDescent="0.2">
      <c r="A55" s="5">
        <v>28306</v>
      </c>
      <c r="B55" s="49">
        <v>-1.0128001717822688E-2</v>
      </c>
      <c r="C55" s="49">
        <v>5.3446730452544777E-2</v>
      </c>
      <c r="D55" s="49">
        <v>-2.6429737201479342E-2</v>
      </c>
      <c r="E55" s="49">
        <v>-2.379672310318659E-4</v>
      </c>
      <c r="F55" s="49">
        <v>6.6084816443725547E-2</v>
      </c>
      <c r="G55" s="49">
        <v>3.1220790011196931E-2</v>
      </c>
      <c r="H55" s="49">
        <v>5.2838227308800612E-2</v>
      </c>
      <c r="I55" s="49">
        <v>-6.5382023553572921E-4</v>
      </c>
      <c r="J55" s="49">
        <v>1.1200441880444778E-2</v>
      </c>
      <c r="K55" s="49">
        <v>4.9346244324087296E-2</v>
      </c>
      <c r="M55">
        <v>-1.3279067737432482E-2</v>
      </c>
      <c r="N55" s="3">
        <f t="shared" si="3"/>
        <v>1.2103851446369619E-2</v>
      </c>
      <c r="O55" s="3">
        <f t="shared" si="4"/>
        <v>3.0067861764217496E-3</v>
      </c>
      <c r="P55" s="3">
        <f t="shared" si="5"/>
        <v>1.1993405295797725E-2</v>
      </c>
      <c r="Q55" s="3">
        <f t="shared" si="6"/>
        <v>-1.3678987715862999E-2</v>
      </c>
      <c r="R55" s="3">
        <f t="shared" si="7"/>
        <v>-1.0013455648913735E-3</v>
      </c>
      <c r="S55" s="3">
        <f t="shared" si="8"/>
        <v>2.4896500159409488E-2</v>
      </c>
      <c r="T55" s="3">
        <f t="shared" si="9"/>
        <v>-1.5779307504023714E-2</v>
      </c>
      <c r="U55" s="3">
        <f t="shared" si="10"/>
        <v>5.3392016122064713E-3</v>
      </c>
      <c r="V55" s="3">
        <f t="shared" si="11"/>
        <v>1.3662407905247972E-2</v>
      </c>
      <c r="W55" s="3">
        <f t="shared" si="12"/>
        <v>7.3973277195991827E-3</v>
      </c>
    </row>
    <row r="56" spans="1:23" x14ac:dyDescent="0.2">
      <c r="A56" s="5">
        <v>28337</v>
      </c>
      <c r="B56" s="49">
        <v>-6.0931813251707267E-2</v>
      </c>
      <c r="C56" s="49">
        <v>2.1304522758924804E-3</v>
      </c>
      <c r="D56" s="49">
        <v>1.2983458492276778E-2</v>
      </c>
      <c r="E56" s="49">
        <v>-0.11245305640284209</v>
      </c>
      <c r="F56" s="49">
        <v>-3.0598721757902902E-2</v>
      </c>
      <c r="G56" s="49">
        <v>-2.3801930339907851E-2</v>
      </c>
      <c r="H56" s="49">
        <v>-7.6807109418392971E-2</v>
      </c>
      <c r="I56" s="49">
        <v>-1.267555320080016E-2</v>
      </c>
      <c r="J56" s="49">
        <v>3.9981185324569068E-3</v>
      </c>
      <c r="K56" s="49">
        <v>-1.1693118934660185E-2</v>
      </c>
      <c r="M56">
        <v>2.0984101577354641E-2</v>
      </c>
      <c r="N56" s="3">
        <f t="shared" si="3"/>
        <v>1.3477935036340684E-2</v>
      </c>
      <c r="O56" s="3">
        <f t="shared" si="4"/>
        <v>5.1833494206620246E-3</v>
      </c>
      <c r="P56" s="3">
        <f t="shared" si="5"/>
        <v>1.1821460188326409E-2</v>
      </c>
      <c r="Q56" s="3">
        <f t="shared" si="6"/>
        <v>-1.4194929471863174E-2</v>
      </c>
      <c r="R56" s="3">
        <f t="shared" si="7"/>
        <v>3.288992079605649E-3</v>
      </c>
      <c r="S56" s="3">
        <f t="shared" si="8"/>
        <v>2.8205423495627959E-2</v>
      </c>
      <c r="T56" s="3">
        <f t="shared" si="9"/>
        <v>-1.1537374306857731E-2</v>
      </c>
      <c r="U56" s="3">
        <f t="shared" si="10"/>
        <v>6.0526146034738286E-3</v>
      </c>
      <c r="V56" s="3">
        <f t="shared" si="11"/>
        <v>1.4965255231589163E-2</v>
      </c>
      <c r="W56" s="3">
        <f t="shared" si="12"/>
        <v>9.2049835786762492E-3</v>
      </c>
    </row>
    <row r="57" spans="1:23" x14ac:dyDescent="0.2">
      <c r="A57" s="5">
        <v>28368</v>
      </c>
      <c r="B57" s="49">
        <v>-3.253253253253352E-2</v>
      </c>
      <c r="C57" s="49">
        <v>-3.3238116550609265E-2</v>
      </c>
      <c r="D57" s="49">
        <v>2.147151204025799E-2</v>
      </c>
      <c r="E57" s="49">
        <v>-4.4498301515727423E-3</v>
      </c>
      <c r="F57" s="49">
        <v>8.3591501934886292E-2</v>
      </c>
      <c r="G57" s="49">
        <v>0.11757254787328453</v>
      </c>
      <c r="H57" s="49">
        <v>0.18571121615814246</v>
      </c>
      <c r="I57" s="49">
        <v>5.7455189992803302E-2</v>
      </c>
      <c r="J57" s="49">
        <v>-4.4726044476686044E-2</v>
      </c>
      <c r="K57" s="49">
        <v>-1.8033565189867651E-2</v>
      </c>
      <c r="M57">
        <v>-1.6084692349527474E-2</v>
      </c>
      <c r="N57" s="3">
        <f t="shared" si="3"/>
        <v>1.6106134389856395E-2</v>
      </c>
      <c r="O57" s="3">
        <f t="shared" si="4"/>
        <v>4.526870040152493E-3</v>
      </c>
      <c r="P57" s="3">
        <f t="shared" si="5"/>
        <v>1.2396859552830616E-2</v>
      </c>
      <c r="Q57" s="3">
        <f t="shared" si="6"/>
        <v>-1.6686916885301523E-2</v>
      </c>
      <c r="R57" s="3">
        <f t="shared" si="7"/>
        <v>2.1974949687399038E-3</v>
      </c>
      <c r="S57" s="3">
        <f t="shared" si="8"/>
        <v>2.9201921506532263E-2</v>
      </c>
      <c r="T57" s="3">
        <f t="shared" si="9"/>
        <v>-1.365936964293109E-2</v>
      </c>
      <c r="U57" s="3">
        <f t="shared" si="10"/>
        <v>7.1861505727299829E-3</v>
      </c>
      <c r="V57" s="3">
        <f t="shared" si="11"/>
        <v>1.4436810505836527E-2</v>
      </c>
      <c r="W57" s="3">
        <f t="shared" si="12"/>
        <v>1.1055303017011072E-2</v>
      </c>
    </row>
    <row r="58" spans="1:23" x14ac:dyDescent="0.2">
      <c r="A58" s="5">
        <v>28398</v>
      </c>
      <c r="B58" s="49">
        <v>7.8262830461528488E-4</v>
      </c>
      <c r="C58" s="49">
        <v>3.4312791046002822E-3</v>
      </c>
      <c r="D58" s="49">
        <v>1.5969713751972536E-2</v>
      </c>
      <c r="E58" s="49">
        <v>-0.10862017360071796</v>
      </c>
      <c r="F58" s="49">
        <v>6.3122551762730073E-2</v>
      </c>
      <c r="G58" s="49">
        <v>8.3150412341527424E-2</v>
      </c>
      <c r="H58" s="49">
        <v>-3.5753764746388694E-2</v>
      </c>
      <c r="I58" s="49">
        <v>-1.3839979086083254E-4</v>
      </c>
      <c r="J58" s="49">
        <v>3.068343616516267E-2</v>
      </c>
      <c r="K58" s="49">
        <v>1.2892927308463253E-3</v>
      </c>
      <c r="M58">
        <v>-9.8410631307894736E-3</v>
      </c>
      <c r="N58" s="3">
        <f t="shared" si="3"/>
        <v>1.5696364618978921E-2</v>
      </c>
      <c r="O58" s="3">
        <f t="shared" si="4"/>
        <v>6.1103685576253119E-3</v>
      </c>
      <c r="P58" s="3">
        <f t="shared" si="5"/>
        <v>1.2760276127285518E-2</v>
      </c>
      <c r="Q58" s="3">
        <f t="shared" si="6"/>
        <v>-1.5647613988174242E-2</v>
      </c>
      <c r="R58" s="3">
        <f t="shared" si="7"/>
        <v>7.206413006131473E-3</v>
      </c>
      <c r="S58" s="3">
        <f t="shared" si="8"/>
        <v>3.5849564438843289E-2</v>
      </c>
      <c r="T58" s="3">
        <f t="shared" si="9"/>
        <v>-5.2046189810060943E-3</v>
      </c>
      <c r="U58" s="3">
        <f t="shared" si="10"/>
        <v>1.1450400573953677E-2</v>
      </c>
      <c r="V58" s="3">
        <f t="shared" si="11"/>
        <v>1.58992517906285E-2</v>
      </c>
      <c r="W58" s="3">
        <f t="shared" si="12"/>
        <v>1.3037121570380887E-2</v>
      </c>
    </row>
    <row r="59" spans="1:23" x14ac:dyDescent="0.2">
      <c r="A59" s="5">
        <v>28429</v>
      </c>
      <c r="B59" s="49">
        <v>5.4091668213025246E-2</v>
      </c>
      <c r="C59" s="49">
        <v>-3.7262192308736397E-2</v>
      </c>
      <c r="D59" s="49">
        <v>2.8500296962844507E-2</v>
      </c>
      <c r="E59" s="49">
        <v>-1.242402874314763E-3</v>
      </c>
      <c r="F59" s="49">
        <v>3.3400645043977439E-2</v>
      </c>
      <c r="G59" s="49">
        <v>-2.9294923696833508E-2</v>
      </c>
      <c r="H59" s="49">
        <v>-6.5062958090584044E-2</v>
      </c>
      <c r="I59" s="49">
        <v>-3.2632266994768622E-2</v>
      </c>
      <c r="J59" s="49">
        <v>-2.5096125066194075E-3</v>
      </c>
      <c r="K59" s="49">
        <v>-4.0713716352933971E-2</v>
      </c>
      <c r="M59">
        <v>0.11565747743352217</v>
      </c>
      <c r="N59" s="3">
        <f t="shared" si="3"/>
        <v>2.1146215703292011E-2</v>
      </c>
      <c r="O59" s="3">
        <f t="shared" si="4"/>
        <v>9.0431787694563968E-3</v>
      </c>
      <c r="P59" s="3">
        <f t="shared" si="5"/>
        <v>1.453571692891165E-2</v>
      </c>
      <c r="Q59" s="3">
        <f t="shared" si="6"/>
        <v>-1.5120905328356141E-2</v>
      </c>
      <c r="R59" s="3">
        <f t="shared" si="7"/>
        <v>1.3604807268212803E-2</v>
      </c>
      <c r="S59" s="3">
        <f t="shared" si="8"/>
        <v>4.1504949825493784E-2</v>
      </c>
      <c r="T59" s="3">
        <f t="shared" si="9"/>
        <v>-4.2182735425061674E-3</v>
      </c>
      <c r="U59" s="3">
        <f t="shared" si="10"/>
        <v>1.1684875689786553E-2</v>
      </c>
      <c r="V59" s="3">
        <f t="shared" si="11"/>
        <v>1.9658726015356166E-2</v>
      </c>
      <c r="W59" s="3">
        <f t="shared" si="12"/>
        <v>1.6264373811991827E-2</v>
      </c>
    </row>
    <row r="60" spans="1:23" x14ac:dyDescent="0.2">
      <c r="A60" s="5">
        <v>28459</v>
      </c>
      <c r="B60" s="49">
        <v>-2.5538496359727159E-2</v>
      </c>
      <c r="C60" s="49">
        <v>5.7929751367200577E-2</v>
      </c>
      <c r="D60" s="49">
        <v>8.2427579223820491E-3</v>
      </c>
      <c r="E60" s="49">
        <v>-1.5913573605870202E-3</v>
      </c>
      <c r="F60" s="49">
        <v>-3.8062956686023441E-2</v>
      </c>
      <c r="G60" s="49">
        <v>-4.265645578264543E-2</v>
      </c>
      <c r="H60" s="49">
        <v>-5.3389080968079927E-2</v>
      </c>
      <c r="I60" s="49">
        <v>-1.6979804684550515E-2</v>
      </c>
      <c r="J60" s="49">
        <v>1.4049179823344193E-2</v>
      </c>
      <c r="K60" s="49">
        <v>2.6749760306806758E-2</v>
      </c>
      <c r="M60">
        <v>1.6624693858122264E-2</v>
      </c>
      <c r="N60" s="3">
        <f t="shared" si="3"/>
        <v>1.556320444503965E-2</v>
      </c>
      <c r="O60" s="3">
        <f t="shared" si="4"/>
        <v>4.9827635651261077E-3</v>
      </c>
      <c r="P60" s="3">
        <f t="shared" si="5"/>
        <v>1.447311531343113E-2</v>
      </c>
      <c r="Q60" s="3">
        <f t="shared" si="6"/>
        <v>-1.4698721748873426E-2</v>
      </c>
      <c r="R60" s="3">
        <f t="shared" si="7"/>
        <v>1.2337746027986062E-2</v>
      </c>
      <c r="S60" s="3">
        <f t="shared" si="8"/>
        <v>3.9576520151988842E-2</v>
      </c>
      <c r="T60" s="3">
        <f t="shared" si="9"/>
        <v>-6.7106094155032769E-3</v>
      </c>
      <c r="U60" s="3">
        <f t="shared" si="10"/>
        <v>1.2824403468675805E-2</v>
      </c>
      <c r="V60" s="3">
        <f t="shared" si="11"/>
        <v>1.9741165227124342E-2</v>
      </c>
      <c r="W60" s="3">
        <f t="shared" si="12"/>
        <v>1.0191544138814278E-2</v>
      </c>
    </row>
    <row r="61" spans="1:23" x14ac:dyDescent="0.2">
      <c r="A61" s="5">
        <v>28490</v>
      </c>
      <c r="B61" s="49">
        <v>7.8184680499640891E-2</v>
      </c>
      <c r="C61" s="49">
        <v>4.7170188387646972E-2</v>
      </c>
      <c r="D61" s="49">
        <v>-6.0413005272408338E-3</v>
      </c>
      <c r="E61" s="49">
        <v>7.1837467729260363E-2</v>
      </c>
      <c r="F61" s="49">
        <v>-3.0721389442471492E-2</v>
      </c>
      <c r="G61" s="49">
        <v>1.8342547066464654E-2</v>
      </c>
      <c r="H61" s="49">
        <v>-1.4163764545994328E-2</v>
      </c>
      <c r="I61" s="49">
        <v>-1.2477711152712234E-2</v>
      </c>
      <c r="J61" s="49">
        <v>-3.493983216740959E-2</v>
      </c>
      <c r="K61" s="49">
        <v>6.5754661188419661E-3</v>
      </c>
      <c r="M61">
        <v>-5.3771842591278096E-2</v>
      </c>
      <c r="N61" s="3">
        <f t="shared" si="3"/>
        <v>1.3660901760478251E-2</v>
      </c>
      <c r="O61" s="3">
        <f t="shared" si="4"/>
        <v>8.88920350727611E-3</v>
      </c>
      <c r="P61" s="3">
        <f t="shared" si="5"/>
        <v>1.3246082569461616E-2</v>
      </c>
      <c r="Q61" s="3">
        <f t="shared" si="6"/>
        <v>-1.6634026461455793E-2</v>
      </c>
      <c r="R61" s="3">
        <f t="shared" si="7"/>
        <v>1.0716897290975044E-2</v>
      </c>
      <c r="S61" s="3">
        <f t="shared" si="8"/>
        <v>4.2453763414931865E-2</v>
      </c>
      <c r="T61" s="3">
        <f t="shared" si="9"/>
        <v>-9.5966924079473291E-3</v>
      </c>
      <c r="U61" s="3">
        <f t="shared" si="10"/>
        <v>9.4630561372520284E-3</v>
      </c>
      <c r="V61" s="3">
        <f t="shared" si="11"/>
        <v>1.9954449562960202E-2</v>
      </c>
      <c r="W61" s="3">
        <f t="shared" si="12"/>
        <v>1.2186273705373328E-2</v>
      </c>
    </row>
    <row r="62" spans="1:23" x14ac:dyDescent="0.2">
      <c r="A62" s="5">
        <v>28521</v>
      </c>
      <c r="B62" s="49">
        <v>-4.4641254263659058E-2</v>
      </c>
      <c r="C62" s="49">
        <v>-6.1216180970375955E-2</v>
      </c>
      <c r="D62" s="49">
        <v>1.3561088044455882E-2</v>
      </c>
      <c r="E62" s="49">
        <v>-4.7879359095193585E-2</v>
      </c>
      <c r="F62" s="49">
        <v>-5.1202844712846862E-2</v>
      </c>
      <c r="G62" s="49">
        <v>-4.9038100717986866E-2</v>
      </c>
      <c r="H62" s="49">
        <v>6.2681744749594648E-2</v>
      </c>
      <c r="I62" s="49">
        <v>4.9001985792372249E-2</v>
      </c>
      <c r="J62" s="49">
        <v>1.6117239156239194E-3</v>
      </c>
      <c r="K62" s="49">
        <v>-5.7509296266805343E-2</v>
      </c>
      <c r="M62">
        <v>2.2190325348114825E-3</v>
      </c>
      <c r="N62" s="3">
        <f t="shared" si="3"/>
        <v>1.6878982294824887E-2</v>
      </c>
      <c r="O62" s="3">
        <f t="shared" si="4"/>
        <v>9.9106115343238696E-3</v>
      </c>
      <c r="P62" s="3">
        <f t="shared" si="5"/>
        <v>1.273485601884959E-2</v>
      </c>
      <c r="Q62" s="3">
        <f t="shared" si="6"/>
        <v>-1.2424812527553638E-2</v>
      </c>
      <c r="R62" s="3">
        <f t="shared" si="7"/>
        <v>9.2662245475829044E-3</v>
      </c>
      <c r="S62" s="3">
        <f t="shared" si="8"/>
        <v>4.2530455290639528E-2</v>
      </c>
      <c r="T62" s="3">
        <f t="shared" si="9"/>
        <v>-6.6706036209586888E-3</v>
      </c>
      <c r="U62" s="3">
        <f t="shared" si="10"/>
        <v>1.016613205224795E-2</v>
      </c>
      <c r="V62" s="3">
        <f t="shared" si="11"/>
        <v>1.8703277704117796E-2</v>
      </c>
      <c r="W62" s="3">
        <f t="shared" si="12"/>
        <v>1.2916689239989655E-2</v>
      </c>
    </row>
    <row r="63" spans="1:23" x14ac:dyDescent="0.2">
      <c r="A63" s="5">
        <v>28549</v>
      </c>
      <c r="B63" s="49">
        <v>-5.2326965236455303E-2</v>
      </c>
      <c r="C63" s="49">
        <v>5.739493406697882E-3</v>
      </c>
      <c r="D63" s="49">
        <v>5.397028129964232E-3</v>
      </c>
      <c r="E63" s="49">
        <v>-3.3997668228514133E-2</v>
      </c>
      <c r="F63" s="49">
        <v>2.9218094071586487E-2</v>
      </c>
      <c r="G63" s="49">
        <v>-4.4469231416786825E-2</v>
      </c>
      <c r="H63" s="49">
        <v>5.2092834701531254E-2</v>
      </c>
      <c r="I63" s="49">
        <v>2.6881027934879009E-2</v>
      </c>
      <c r="J63" s="49">
        <v>-1.171917926498256E-2</v>
      </c>
      <c r="K63" s="49">
        <v>-2.1515166428794141E-2</v>
      </c>
      <c r="M63">
        <v>1.673703638156554E-2</v>
      </c>
      <c r="N63" s="3">
        <f t="shared" si="3"/>
        <v>9.9804576352809718E-3</v>
      </c>
      <c r="O63" s="3">
        <f t="shared" si="4"/>
        <v>3.6054478822947151E-3</v>
      </c>
      <c r="P63" s="3">
        <f t="shared" si="5"/>
        <v>1.0354603776409451E-2</v>
      </c>
      <c r="Q63" s="3">
        <f t="shared" si="6"/>
        <v>-1.4286925256138302E-2</v>
      </c>
      <c r="R63" s="3">
        <f t="shared" si="7"/>
        <v>1.3908074307440578E-3</v>
      </c>
      <c r="S63" s="3">
        <f t="shared" si="8"/>
        <v>2.603238944762435E-2</v>
      </c>
      <c r="T63" s="3">
        <f t="shared" si="9"/>
        <v>-7.2723326884619648E-3</v>
      </c>
      <c r="U63" s="3">
        <f t="shared" si="10"/>
        <v>1.0377033447478106E-2</v>
      </c>
      <c r="V63" s="3">
        <f t="shared" si="11"/>
        <v>1.2484411316128581E-2</v>
      </c>
      <c r="W63" s="3">
        <f t="shared" si="12"/>
        <v>7.7043151486009785E-3</v>
      </c>
    </row>
    <row r="64" spans="1:23" x14ac:dyDescent="0.2">
      <c r="A64" s="5">
        <v>28580</v>
      </c>
      <c r="B64" s="49">
        <v>5.217586717428091E-2</v>
      </c>
      <c r="C64" s="49">
        <v>6.1723071533004825E-2</v>
      </c>
      <c r="D64" s="49">
        <v>-2.3703106966109777E-3</v>
      </c>
      <c r="E64" s="49">
        <v>1.6794379860407549E-2</v>
      </c>
      <c r="F64" s="49">
        <v>0.21736477002257804</v>
      </c>
      <c r="G64" s="49">
        <v>7.2197872387286477E-2</v>
      </c>
      <c r="H64" s="49">
        <v>5.3174068008863262E-2</v>
      </c>
      <c r="I64" s="49">
        <v>5.3848492911168666E-2</v>
      </c>
      <c r="J64" s="49">
        <v>3.4430721575792189E-2</v>
      </c>
      <c r="K64" s="49">
        <v>2.5207266264848149E-2</v>
      </c>
      <c r="M64">
        <v>5.8586586105942473E-2</v>
      </c>
      <c r="N64" s="3">
        <f t="shared" si="3"/>
        <v>8.4985542516242164E-3</v>
      </c>
      <c r="O64" s="3">
        <f t="shared" si="4"/>
        <v>3.0098078729154992E-3</v>
      </c>
      <c r="P64" s="3">
        <f t="shared" si="5"/>
        <v>7.4661316257848892E-3</v>
      </c>
      <c r="Q64" s="3">
        <f t="shared" si="6"/>
        <v>-1.62992552807893E-2</v>
      </c>
      <c r="R64" s="3">
        <f t="shared" si="7"/>
        <v>2.5712156789078344E-3</v>
      </c>
      <c r="S64" s="3">
        <f t="shared" si="8"/>
        <v>1.801800877825974E-2</v>
      </c>
      <c r="T64" s="3">
        <f t="shared" si="9"/>
        <v>-8.0549558092296216E-3</v>
      </c>
      <c r="U64" s="3">
        <f t="shared" si="10"/>
        <v>8.2623531226388523E-3</v>
      </c>
      <c r="V64" s="3">
        <f t="shared" si="11"/>
        <v>1.0694147607240516E-2</v>
      </c>
      <c r="W64" s="3">
        <f t="shared" si="12"/>
        <v>5.3521470873895138E-3</v>
      </c>
    </row>
    <row r="65" spans="1:23" x14ac:dyDescent="0.2">
      <c r="A65" s="5">
        <v>28610</v>
      </c>
      <c r="B65" s="49">
        <v>7.3949368678935645E-2</v>
      </c>
      <c r="C65" s="49">
        <v>1.9240776230787127E-2</v>
      </c>
      <c r="D65" s="49">
        <v>-2.9233409166790514E-2</v>
      </c>
      <c r="E65" s="49">
        <v>7.158854224989275E-2</v>
      </c>
      <c r="F65" s="49">
        <v>5.6908191571138245E-2</v>
      </c>
      <c r="G65" s="49">
        <v>1.3270064296131867E-2</v>
      </c>
      <c r="H65" s="49">
        <v>1.428702094576062E-2</v>
      </c>
      <c r="I65" s="49">
        <v>-1.7745268829997274E-3</v>
      </c>
      <c r="J65" s="49">
        <v>4.115479115478049E-3</v>
      </c>
      <c r="K65" s="49">
        <v>9.5357242146232535E-2</v>
      </c>
      <c r="M65">
        <v>-6.2246353573442548E-2</v>
      </c>
      <c r="N65" s="3">
        <f t="shared" si="3"/>
        <v>1.043363705779474E-2</v>
      </c>
      <c r="O65" s="3">
        <f t="shared" si="4"/>
        <v>5.3588651615665683E-3</v>
      </c>
      <c r="P65" s="3">
        <f t="shared" si="5"/>
        <v>7.0271147591144702E-3</v>
      </c>
      <c r="Q65" s="3">
        <f t="shared" si="6"/>
        <v>-1.469308124211078E-2</v>
      </c>
      <c r="R65" s="3">
        <f t="shared" si="7"/>
        <v>6.1073101469905139E-3</v>
      </c>
      <c r="S65" s="3">
        <f t="shared" si="8"/>
        <v>2.2092622392351314E-2</v>
      </c>
      <c r="T65" s="3">
        <f t="shared" si="9"/>
        <v>-6.052753408096862E-3</v>
      </c>
      <c r="U65" s="3">
        <f t="shared" si="10"/>
        <v>8.4848346608800296E-3</v>
      </c>
      <c r="V65" s="3">
        <f t="shared" si="11"/>
        <v>1.1377202246252703E-2</v>
      </c>
      <c r="W65" s="3">
        <f t="shared" si="12"/>
        <v>5.3643851028688273E-3</v>
      </c>
    </row>
    <row r="66" spans="1:23" x14ac:dyDescent="0.2">
      <c r="A66" s="5">
        <v>28641</v>
      </c>
      <c r="B66" s="49">
        <v>5.3766334039142327E-2</v>
      </c>
      <c r="C66" s="49">
        <v>4.6147907405332589E-2</v>
      </c>
      <c r="D66" s="49">
        <v>2.1547518116232567E-2</v>
      </c>
      <c r="E66" s="49">
        <v>1.9478551648468345E-2</v>
      </c>
      <c r="F66" s="49">
        <v>5.7867899916991483E-2</v>
      </c>
      <c r="G66" s="49">
        <v>4.6186672613377056E-2</v>
      </c>
      <c r="H66" s="49">
        <v>5.5802041626084709E-2</v>
      </c>
      <c r="I66" s="49">
        <v>2.7387856123439747E-3</v>
      </c>
      <c r="J66" s="49">
        <v>2.878968618095068E-2</v>
      </c>
      <c r="K66" s="49">
        <v>4.8372648551799902E-3</v>
      </c>
      <c r="M66">
        <v>-2.5000277966175877E-2</v>
      </c>
      <c r="N66" s="3">
        <f t="shared" si="3"/>
        <v>1.2451109721146578E-2</v>
      </c>
      <c r="O66" s="3">
        <f t="shared" si="4"/>
        <v>5.0135051701854227E-3</v>
      </c>
      <c r="P66" s="3">
        <f t="shared" si="5"/>
        <v>5.2539977777710861E-3</v>
      </c>
      <c r="Q66" s="3">
        <f t="shared" si="6"/>
        <v>-1.405149300839066E-2</v>
      </c>
      <c r="R66" s="3">
        <f t="shared" si="7"/>
        <v>5.6513585875740714E-3</v>
      </c>
      <c r="S66" s="3">
        <f t="shared" si="8"/>
        <v>1.7352174722302719E-2</v>
      </c>
      <c r="T66" s="3">
        <f t="shared" si="9"/>
        <v>-5.544346606012311E-3</v>
      </c>
      <c r="U66" s="3">
        <f t="shared" si="10"/>
        <v>8.37661600515021E-3</v>
      </c>
      <c r="V66" s="3">
        <f t="shared" si="11"/>
        <v>1.0334764151296916E-2</v>
      </c>
      <c r="W66" s="3">
        <f t="shared" si="12"/>
        <v>6.7505467098269677E-3</v>
      </c>
    </row>
    <row r="67" spans="1:23" x14ac:dyDescent="0.2">
      <c r="A67" s="5">
        <v>28671</v>
      </c>
      <c r="B67" s="49">
        <v>-1.6885553470919468E-2</v>
      </c>
      <c r="C67" s="49">
        <v>-3.6006332353343273E-3</v>
      </c>
      <c r="D67" s="49">
        <v>1.8720638897590236E-2</v>
      </c>
      <c r="E67" s="49">
        <v>6.7856374091557203E-3</v>
      </c>
      <c r="F67" s="49">
        <v>-3.3606097971080162E-2</v>
      </c>
      <c r="G67" s="49">
        <v>-2.988552521303578E-2</v>
      </c>
      <c r="H67" s="49">
        <v>-5.5910488554834492E-2</v>
      </c>
      <c r="I67" s="49">
        <v>7.6173866670521395E-3</v>
      </c>
      <c r="J67" s="49">
        <v>1.2605822760346719E-2</v>
      </c>
      <c r="K67" s="49">
        <v>-1.5095685249018165E-2</v>
      </c>
      <c r="M67">
        <v>-4.5559863100828379E-2</v>
      </c>
      <c r="N67" s="3">
        <f t="shared" si="3"/>
        <v>1.1093975712819941E-2</v>
      </c>
      <c r="O67" s="3">
        <f t="shared" si="4"/>
        <v>5.5214560897321307E-3</v>
      </c>
      <c r="P67" s="3">
        <f t="shared" si="5"/>
        <v>7.8196251208045211E-3</v>
      </c>
      <c r="Q67" s="3">
        <f t="shared" si="6"/>
        <v>-1.1968831821591149E-2</v>
      </c>
      <c r="R67" s="3">
        <f t="shared" si="7"/>
        <v>8.5275548802230539E-3</v>
      </c>
      <c r="S67" s="3">
        <f t="shared" si="8"/>
        <v>1.7140593412534263E-2</v>
      </c>
      <c r="T67" s="3">
        <f t="shared" si="9"/>
        <v>-3.0849529647769703E-3</v>
      </c>
      <c r="U67" s="3">
        <f t="shared" si="10"/>
        <v>8.6737923121869807E-3</v>
      </c>
      <c r="V67" s="3">
        <f t="shared" si="11"/>
        <v>1.243352150729597E-2</v>
      </c>
      <c r="W67" s="3">
        <f t="shared" si="12"/>
        <v>5.6065271028673353E-3</v>
      </c>
    </row>
    <row r="68" spans="1:23" x14ac:dyDescent="0.2">
      <c r="A68" s="5">
        <v>28702</v>
      </c>
      <c r="B68" s="49">
        <v>6.1068702290075993E-2</v>
      </c>
      <c r="C68" s="49">
        <v>6.4902252405613314E-2</v>
      </c>
      <c r="D68" s="49">
        <v>3.7383464887674522E-2</v>
      </c>
      <c r="E68" s="49">
        <v>4.1386261593755025E-2</v>
      </c>
      <c r="F68" s="49">
        <v>0.11907855054980532</v>
      </c>
      <c r="G68" s="49">
        <v>6.4433813395123885E-2</v>
      </c>
      <c r="H68" s="49">
        <v>6.948088370997807E-3</v>
      </c>
      <c r="I68" s="49">
        <v>2.5522373648693586E-2</v>
      </c>
      <c r="J68" s="49">
        <v>2.2725104046624534E-2</v>
      </c>
      <c r="K68" s="49">
        <v>6.1293145063963106E-2</v>
      </c>
      <c r="M68">
        <v>-4.1055762304023746E-2</v>
      </c>
      <c r="N68" s="3">
        <f t="shared" si="3"/>
        <v>1.099875771343615E-2</v>
      </c>
      <c r="O68" s="3">
        <f t="shared" si="4"/>
        <v>4.5770959076597128E-3</v>
      </c>
      <c r="P68" s="3">
        <f t="shared" si="5"/>
        <v>8.0941485760544149E-3</v>
      </c>
      <c r="Q68" s="3">
        <f t="shared" si="6"/>
        <v>-1.0684979034882934E-2</v>
      </c>
      <c r="R68" s="3">
        <f t="shared" si="7"/>
        <v>9.2698701941697891E-3</v>
      </c>
      <c r="S68" s="3">
        <f t="shared" si="8"/>
        <v>1.9233577298047522E-2</v>
      </c>
      <c r="T68" s="3">
        <f t="shared" si="9"/>
        <v>-1.6066628758258526E-3</v>
      </c>
      <c r="U68" s="3">
        <f t="shared" si="10"/>
        <v>8.0317712203889016E-3</v>
      </c>
      <c r="V68" s="3">
        <f t="shared" si="11"/>
        <v>1.1538822741676844E-2</v>
      </c>
      <c r="W68" s="3">
        <f t="shared" si="12"/>
        <v>3.8430174757487687E-3</v>
      </c>
    </row>
    <row r="69" spans="1:23" x14ac:dyDescent="0.2">
      <c r="A69" s="5">
        <v>28733</v>
      </c>
      <c r="B69" s="49">
        <v>6.7451364352304477E-2</v>
      </c>
      <c r="C69" s="49">
        <v>3.874090651590012E-2</v>
      </c>
      <c r="D69" s="49">
        <v>1.8144100759402315E-2</v>
      </c>
      <c r="E69" s="49">
        <v>-1.8242965801771205E-2</v>
      </c>
      <c r="F69" s="49">
        <v>-2.5207819399240772E-2</v>
      </c>
      <c r="G69" s="49">
        <v>2.5436888649105427E-2</v>
      </c>
      <c r="H69" s="49">
        <v>7.683599575928346E-2</v>
      </c>
      <c r="I69" s="49">
        <v>-1.3575149769504358E-2</v>
      </c>
      <c r="J69" s="49">
        <v>5.0978590857873707E-2</v>
      </c>
      <c r="K69" s="49">
        <v>2.704297024917901E-2</v>
      </c>
      <c r="M69">
        <v>-0.18318507439187581</v>
      </c>
      <c r="N69" s="3">
        <f t="shared" si="3"/>
        <v>1.3069096572329471E-2</v>
      </c>
      <c r="O69" s="3">
        <f t="shared" si="4"/>
        <v>6.546893245957832E-3</v>
      </c>
      <c r="P69" s="3">
        <f t="shared" si="5"/>
        <v>6.6969063768694487E-3</v>
      </c>
      <c r="Q69" s="3">
        <f t="shared" si="6"/>
        <v>-9.2633319953164504E-3</v>
      </c>
      <c r="R69" s="3">
        <f t="shared" si="7"/>
        <v>1.0090706994731712E-2</v>
      </c>
      <c r="S69" s="3">
        <f t="shared" si="8"/>
        <v>2.1797198552785304E-2</v>
      </c>
      <c r="T69" s="3">
        <f t="shared" si="9"/>
        <v>5.9796843495266453E-4</v>
      </c>
      <c r="U69" s="3">
        <f t="shared" si="10"/>
        <v>1.0114555033650758E-2</v>
      </c>
      <c r="V69" s="3">
        <f t="shared" si="11"/>
        <v>1.1509488175498723E-2</v>
      </c>
      <c r="W69" s="3">
        <f t="shared" si="12"/>
        <v>7.3978470635758338E-3</v>
      </c>
    </row>
    <row r="70" spans="1:23" x14ac:dyDescent="0.2">
      <c r="A70" s="5">
        <v>28763</v>
      </c>
      <c r="B70" s="49">
        <v>3.8543598333033335E-2</v>
      </c>
      <c r="C70" s="49">
        <v>5.779344903182726E-2</v>
      </c>
      <c r="D70" s="49">
        <v>2.9128827570149118E-2</v>
      </c>
      <c r="E70" s="49">
        <v>-3.6217884883489648E-2</v>
      </c>
      <c r="F70" s="49">
        <v>0.14426982540459177</v>
      </c>
      <c r="G70" s="49">
        <v>-2.0862213316117373E-3</v>
      </c>
      <c r="H70" s="49">
        <v>0.23059722662573101</v>
      </c>
      <c r="I70" s="49">
        <v>1.7311166179419413E-2</v>
      </c>
      <c r="J70" s="49">
        <v>-1.7618618372531536E-2</v>
      </c>
      <c r="K70" s="49">
        <v>-3.660722317950782E-3</v>
      </c>
      <c r="M70">
        <v>5.5498331517297217E-2</v>
      </c>
      <c r="N70" s="3">
        <f t="shared" si="3"/>
        <v>1.5024206675569311E-2</v>
      </c>
      <c r="O70" s="3">
        <f t="shared" si="4"/>
        <v>7.7974783370576934E-3</v>
      </c>
      <c r="P70" s="3">
        <f t="shared" si="5"/>
        <v>8.4613287642084523E-3</v>
      </c>
      <c r="Q70" s="3">
        <f t="shared" si="6"/>
        <v>-1.0299053389828557E-2</v>
      </c>
      <c r="R70" s="3">
        <f t="shared" si="7"/>
        <v>9.3580511445764836E-3</v>
      </c>
      <c r="S70" s="3">
        <f t="shared" si="8"/>
        <v>1.8276338689743304E-2</v>
      </c>
      <c r="T70" s="3">
        <f t="shared" si="9"/>
        <v>2.6715689946827628E-3</v>
      </c>
      <c r="U70" s="3">
        <f t="shared" si="10"/>
        <v>1.0892495485896917E-2</v>
      </c>
      <c r="V70" s="3">
        <f t="shared" si="11"/>
        <v>1.297200586988434E-2</v>
      </c>
      <c r="W70" s="3">
        <f t="shared" si="12"/>
        <v>8.7478262461083214E-3</v>
      </c>
    </row>
    <row r="71" spans="1:23" x14ac:dyDescent="0.2">
      <c r="A71" s="5">
        <v>28794</v>
      </c>
      <c r="B71" s="49">
        <v>-6.7304738499348371E-2</v>
      </c>
      <c r="C71" s="49">
        <v>-5.27215832810084E-2</v>
      </c>
      <c r="D71" s="49">
        <v>-1.8016361797957736E-2</v>
      </c>
      <c r="E71" s="49">
        <v>-9.3611481355199144E-3</v>
      </c>
      <c r="F71" s="49">
        <v>-4.8401385197711422E-2</v>
      </c>
      <c r="G71" s="49">
        <v>-3.315590887626596E-2</v>
      </c>
      <c r="H71" s="49">
        <v>-7.2410707021398624E-2</v>
      </c>
      <c r="I71" s="49">
        <v>5.8899568417332127E-3</v>
      </c>
      <c r="J71" s="49">
        <v>-8.3242965187409035E-2</v>
      </c>
      <c r="K71" s="49">
        <v>-8.4471238661462666E-2</v>
      </c>
      <c r="M71">
        <v>-7.760303280534786E-3</v>
      </c>
      <c r="N71" s="3">
        <f t="shared" si="3"/>
        <v>1.3663924370455121E-2</v>
      </c>
      <c r="O71" s="3">
        <f t="shared" si="4"/>
        <v>1.0959214820898943E-2</v>
      </c>
      <c r="P71" s="3">
        <f t="shared" si="5"/>
        <v>9.66303694391101E-3</v>
      </c>
      <c r="Q71" s="3">
        <f t="shared" si="6"/>
        <v>-1.0000783409107027E-2</v>
      </c>
      <c r="R71" s="3">
        <f t="shared" si="7"/>
        <v>1.4558718878889531E-2</v>
      </c>
      <c r="S71" s="3">
        <f t="shared" si="8"/>
        <v>1.7626939816756542E-2</v>
      </c>
      <c r="T71" s="3">
        <f t="shared" si="9"/>
        <v>9.8123612777486612E-3</v>
      </c>
      <c r="U71" s="3">
        <f t="shared" si="10"/>
        <v>1.2686488408960798E-2</v>
      </c>
      <c r="V71" s="3">
        <f t="shared" si="11"/>
        <v>1.3830898397792748E-2</v>
      </c>
      <c r="W71" s="3">
        <f t="shared" si="12"/>
        <v>9.6071955840962252E-3</v>
      </c>
    </row>
    <row r="72" spans="1:23" x14ac:dyDescent="0.2">
      <c r="A72" s="5">
        <v>28824</v>
      </c>
      <c r="B72" s="49">
        <v>-8.8928229566570538E-3</v>
      </c>
      <c r="C72" s="49">
        <v>6.505396914355388E-2</v>
      </c>
      <c r="D72" s="49">
        <v>-1.3774580750150034E-2</v>
      </c>
      <c r="E72" s="49">
        <v>-5.6270012620336374E-2</v>
      </c>
      <c r="F72" s="49">
        <v>-1.6581167647519268E-2</v>
      </c>
      <c r="G72" s="49">
        <v>2.6957309295412735E-2</v>
      </c>
      <c r="H72" s="49">
        <v>-4.4425927550215571E-2</v>
      </c>
      <c r="I72" s="49">
        <v>1.6792585146112149E-2</v>
      </c>
      <c r="J72" s="49">
        <v>2.4901236720981768E-2</v>
      </c>
      <c r="K72" s="49">
        <v>2.0839655277052893E-2</v>
      </c>
      <c r="M72">
        <v>4.0282156173607309E-2</v>
      </c>
      <c r="N72" s="3">
        <f t="shared" si="3"/>
        <v>1.1219780381140961E-2</v>
      </c>
      <c r="O72" s="3">
        <f t="shared" si="4"/>
        <v>1.0750386827472884E-2</v>
      </c>
      <c r="P72" s="3">
        <f t="shared" si="5"/>
        <v>6.8609818914405025E-3</v>
      </c>
      <c r="Q72" s="3">
        <f t="shared" si="6"/>
        <v>-1.1277239841445665E-2</v>
      </c>
      <c r="R72" s="3">
        <f t="shared" si="7"/>
        <v>1.2357918824369596E-2</v>
      </c>
      <c r="S72" s="3">
        <f t="shared" si="8"/>
        <v>1.5462137664817629E-2</v>
      </c>
      <c r="T72" s="3">
        <f t="shared" si="9"/>
        <v>7.20494093108955E-3</v>
      </c>
      <c r="U72" s="3">
        <f t="shared" si="10"/>
        <v>9.9925174426008043E-3</v>
      </c>
      <c r="V72" s="3">
        <f t="shared" si="11"/>
        <v>1.0168977185789558E-2</v>
      </c>
      <c r="W72" s="3">
        <f t="shared" si="12"/>
        <v>5.3391177681110669E-3</v>
      </c>
    </row>
    <row r="73" spans="1:23" x14ac:dyDescent="0.2">
      <c r="A73" s="5">
        <v>28855</v>
      </c>
      <c r="B73" s="49">
        <v>5.0211334157206577E-2</v>
      </c>
      <c r="C73" s="49">
        <v>3.9172034142712642E-2</v>
      </c>
      <c r="D73" s="49">
        <v>1.4602164040704579E-3</v>
      </c>
      <c r="E73" s="49">
        <v>-1.2742865984393781E-2</v>
      </c>
      <c r="F73" s="49">
        <v>2.5320896856238395E-2</v>
      </c>
      <c r="G73" s="49">
        <v>-9.6779853537355409E-3</v>
      </c>
      <c r="H73" s="49">
        <v>-1.0081539614790525E-2</v>
      </c>
      <c r="I73" s="49">
        <v>3.1192454830227145E-2</v>
      </c>
      <c r="J73" s="49">
        <v>-1.4508193689195426E-2</v>
      </c>
      <c r="K73" s="49">
        <v>1.8600952713599295E-2</v>
      </c>
      <c r="M73">
        <v>-0.10690041029466713</v>
      </c>
      <c r="N73" s="3">
        <f t="shared" si="3"/>
        <v>8.8070004149846601E-3</v>
      </c>
      <c r="O73" s="3">
        <f t="shared" si="4"/>
        <v>1.0649917182139309E-2</v>
      </c>
      <c r="P73" s="3">
        <f t="shared" si="5"/>
        <v>4.9456746132962364E-3</v>
      </c>
      <c r="Q73" s="3">
        <f t="shared" si="6"/>
        <v>-1.6535745827672629E-2</v>
      </c>
      <c r="R73" s="3">
        <f t="shared" si="7"/>
        <v>9.9442404524466132E-3</v>
      </c>
      <c r="S73" s="3">
        <f t="shared" si="8"/>
        <v>1.5918567799548023E-2</v>
      </c>
      <c r="T73" s="3">
        <f t="shared" si="9"/>
        <v>4.4636925841793013E-3</v>
      </c>
      <c r="U73" s="3">
        <f t="shared" si="10"/>
        <v>1.007158923928414E-2</v>
      </c>
      <c r="V73" s="3">
        <f t="shared" si="11"/>
        <v>7.9485846504950483E-3</v>
      </c>
      <c r="W73" s="3">
        <f t="shared" si="12"/>
        <v>5.0681666001796133E-3</v>
      </c>
    </row>
    <row r="74" spans="1:23" x14ac:dyDescent="0.2">
      <c r="A74" s="5">
        <v>28886</v>
      </c>
      <c r="B74" s="49">
        <v>5.4861166046989984E-2</v>
      </c>
      <c r="C74" s="49">
        <v>3.1185638538731686E-2</v>
      </c>
      <c r="D74" s="49">
        <v>7.0935946225747504E-3</v>
      </c>
      <c r="E74" s="49">
        <v>-3.3561329467475365E-2</v>
      </c>
      <c r="F74" s="49">
        <v>-9.9427966375198462E-4</v>
      </c>
      <c r="G74" s="49">
        <v>1.4635533714412396E-2</v>
      </c>
      <c r="H74" s="49">
        <v>5.4243679297768743E-2</v>
      </c>
      <c r="I74" s="49">
        <v>3.0716768528738614E-2</v>
      </c>
      <c r="J74" s="49">
        <v>6.0095792919131696E-2</v>
      </c>
      <c r="K74" s="49">
        <v>4.6189426991375182E-2</v>
      </c>
      <c r="M74">
        <v>2.4758400846698336E-3</v>
      </c>
      <c r="N74" s="3">
        <f t="shared" si="3"/>
        <v>9.2034975963006128E-3</v>
      </c>
      <c r="O74" s="3">
        <f t="shared" si="4"/>
        <v>1.2511288571564824E-2</v>
      </c>
      <c r="P74" s="3">
        <f t="shared" si="5"/>
        <v>4.7012709730616942E-3</v>
      </c>
      <c r="Q74" s="3">
        <f t="shared" si="6"/>
        <v>-1.6271769453805471E-2</v>
      </c>
      <c r="R74" s="3">
        <f t="shared" si="7"/>
        <v>1.0817827755165068E-2</v>
      </c>
      <c r="S74" s="3">
        <f t="shared" si="8"/>
        <v>1.4385028437209426E-2</v>
      </c>
      <c r="T74" s="3">
        <f t="shared" si="9"/>
        <v>4.1790983214803588E-3</v>
      </c>
      <c r="U74" s="3">
        <f t="shared" si="10"/>
        <v>1.043350303717462E-2</v>
      </c>
      <c r="V74" s="3">
        <f t="shared" si="11"/>
        <v>5.8447627073261827E-3</v>
      </c>
      <c r="W74" s="3">
        <f t="shared" si="12"/>
        <v>5.8508061483348401E-3</v>
      </c>
    </row>
    <row r="75" spans="1:23" x14ac:dyDescent="0.2">
      <c r="A75" s="5">
        <v>28914</v>
      </c>
      <c r="B75" s="49">
        <v>4.0543327458846479E-2</v>
      </c>
      <c r="C75" s="49">
        <v>2.4737001152098426E-2</v>
      </c>
      <c r="D75" s="49">
        <v>-2.7450611340751441E-2</v>
      </c>
      <c r="E75" s="49">
        <v>5.4847042198053364E-2</v>
      </c>
      <c r="F75" s="49">
        <v>-5.9263759274098993E-2</v>
      </c>
      <c r="G75" s="49">
        <v>7.3528262957398116E-2</v>
      </c>
      <c r="H75" s="49">
        <v>5.7242956404466971E-2</v>
      </c>
      <c r="I75" s="49">
        <v>-3.2233935775065836E-2</v>
      </c>
      <c r="J75" s="49">
        <v>-1.4722857608228224E-2</v>
      </c>
      <c r="K75" s="49">
        <v>-3.4094158176251499E-2</v>
      </c>
      <c r="M75">
        <v>1.1108228579516766E-2</v>
      </c>
      <c r="N75" s="3">
        <f t="shared" si="3"/>
        <v>1.0284450256562098E-2</v>
      </c>
      <c r="O75" s="3">
        <f t="shared" si="4"/>
        <v>1.0832354491581807E-2</v>
      </c>
      <c r="P75" s="3">
        <f t="shared" si="5"/>
        <v>4.5249783787600457E-3</v>
      </c>
      <c r="Q75" s="3">
        <f t="shared" si="6"/>
        <v>-1.5437623271119107E-2</v>
      </c>
      <c r="R75" s="3">
        <f t="shared" si="7"/>
        <v>1.0257260147489336E-2</v>
      </c>
      <c r="S75" s="3">
        <f t="shared" si="8"/>
        <v>1.2124816013683173E-2</v>
      </c>
      <c r="T75" s="3">
        <f t="shared" si="9"/>
        <v>3.7390563564373364E-3</v>
      </c>
      <c r="U75" s="3">
        <f t="shared" si="10"/>
        <v>9.6875196432269061E-3</v>
      </c>
      <c r="V75" s="3">
        <f t="shared" si="11"/>
        <v>5.4175354950581033E-3</v>
      </c>
      <c r="W75" s="3">
        <f t="shared" si="12"/>
        <v>3.8821825869405791E-3</v>
      </c>
    </row>
    <row r="76" spans="1:23" x14ac:dyDescent="0.2">
      <c r="A76" s="5">
        <v>28945</v>
      </c>
      <c r="B76" s="49">
        <v>2.2990783866811526E-2</v>
      </c>
      <c r="C76" s="49">
        <v>7.0134130776357662E-2</v>
      </c>
      <c r="D76" s="49">
        <v>-1.1634052118767779E-2</v>
      </c>
      <c r="E76" s="49">
        <v>0.13798783300024287</v>
      </c>
      <c r="F76" s="49">
        <v>5.6903587474752992E-2</v>
      </c>
      <c r="G76" s="49">
        <v>0.12820929894100841</v>
      </c>
      <c r="H76" s="49">
        <v>1.3033290351206261E-2</v>
      </c>
      <c r="I76" s="49">
        <v>4.7563368279357476E-4</v>
      </c>
      <c r="J76" s="49">
        <v>5.4517357866743943E-2</v>
      </c>
      <c r="K76" s="49">
        <v>5.7296329453896178E-2</v>
      </c>
      <c r="M76">
        <v>4.6795262884803623E-2</v>
      </c>
      <c r="N76" s="3">
        <f t="shared" si="3"/>
        <v>1.0952529410515629E-2</v>
      </c>
      <c r="O76" s="3">
        <f t="shared" si="4"/>
        <v>1.0433668782629794E-2</v>
      </c>
      <c r="P76" s="3">
        <f t="shared" si="5"/>
        <v>3.6392773124562178E-3</v>
      </c>
      <c r="Q76" s="3">
        <f t="shared" si="6"/>
        <v>-1.2454085155069692E-2</v>
      </c>
      <c r="R76" s="3">
        <f t="shared" si="7"/>
        <v>7.2367973706899003E-3</v>
      </c>
      <c r="S76" s="3">
        <f t="shared" si="8"/>
        <v>1.4996984382361904E-2</v>
      </c>
      <c r="T76" s="3">
        <f t="shared" si="9"/>
        <v>4.7588515747143401E-3</v>
      </c>
      <c r="U76" s="3">
        <f t="shared" si="10"/>
        <v>8.7263753686117416E-3</v>
      </c>
      <c r="V76" s="3">
        <f t="shared" si="11"/>
        <v>5.3104945072223403E-3</v>
      </c>
      <c r="W76" s="3">
        <f t="shared" si="12"/>
        <v>3.2114598876000458E-3</v>
      </c>
    </row>
    <row r="77" spans="1:23" x14ac:dyDescent="0.2">
      <c r="A77" s="5">
        <v>28975</v>
      </c>
      <c r="B77" s="49">
        <v>-1.8537599182759545E-2</v>
      </c>
      <c r="C77" s="49">
        <v>1.1875236815819035E-2</v>
      </c>
      <c r="D77" s="49">
        <v>1.3329919267413004E-3</v>
      </c>
      <c r="E77" s="49">
        <v>-6.8424810869229469E-2</v>
      </c>
      <c r="F77" s="49">
        <v>6.7132503493776419E-2</v>
      </c>
      <c r="G77" s="49">
        <v>5.5875099594035582E-2</v>
      </c>
      <c r="H77" s="49">
        <v>-4.8506083790701315E-2</v>
      </c>
      <c r="I77" s="49">
        <v>2.4958897054456086E-2</v>
      </c>
      <c r="J77" s="49">
        <v>2.3699008281361511E-2</v>
      </c>
      <c r="K77" s="49">
        <v>4.0288437901114804E-4</v>
      </c>
      <c r="M77">
        <v>-3.6374166012167475E-2</v>
      </c>
      <c r="N77" s="3">
        <f t="shared" si="3"/>
        <v>1.1964123666034804E-2</v>
      </c>
      <c r="O77" s="3">
        <f t="shared" si="4"/>
        <v>1.2749613116981714E-2</v>
      </c>
      <c r="P77" s="3">
        <f t="shared" si="5"/>
        <v>2.5203414005807137E-3</v>
      </c>
      <c r="Q77" s="3">
        <f t="shared" si="6"/>
        <v>-7.5386596348276814E-3</v>
      </c>
      <c r="R77" s="3">
        <f t="shared" si="7"/>
        <v>9.7092902817287954E-3</v>
      </c>
      <c r="S77" s="3">
        <f t="shared" si="8"/>
        <v>1.8657038007916189E-2</v>
      </c>
      <c r="T77" s="3">
        <f t="shared" si="9"/>
        <v>7.9970515100072827E-3</v>
      </c>
      <c r="U77" s="3">
        <f t="shared" si="10"/>
        <v>8.9927638752869063E-3</v>
      </c>
      <c r="V77" s="3">
        <f t="shared" si="11"/>
        <v>5.3632384181013949E-3</v>
      </c>
      <c r="W77" s="3">
        <f t="shared" si="12"/>
        <v>3.8217234659583634E-3</v>
      </c>
    </row>
    <row r="78" spans="1:23" x14ac:dyDescent="0.2">
      <c r="A78" s="5">
        <v>29006</v>
      </c>
      <c r="B78" s="49">
        <v>2.7492642308521109E-2</v>
      </c>
      <c r="C78" s="49">
        <v>4.4275465307267226E-2</v>
      </c>
      <c r="D78" s="49">
        <v>-4.7592903182137047E-2</v>
      </c>
      <c r="E78" s="49">
        <v>8.7423996022417683E-3</v>
      </c>
      <c r="F78" s="49">
        <v>-5.3065973089364005E-2</v>
      </c>
      <c r="G78" s="49">
        <v>-7.2296862704231968E-2</v>
      </c>
      <c r="H78" s="49">
        <v>5.4215394352621349E-2</v>
      </c>
      <c r="I78" s="49">
        <v>7.2312518923649538E-3</v>
      </c>
      <c r="J78" s="49">
        <v>-2.2557792692021295E-2</v>
      </c>
      <c r="K78" s="49">
        <v>-1.8982546432499081E-2</v>
      </c>
      <c r="M78">
        <v>-3.8901530500922044E-2</v>
      </c>
      <c r="N78" s="3">
        <f t="shared" si="3"/>
        <v>1.0511325780878648E-2</v>
      </c>
      <c r="O78" s="3">
        <f t="shared" si="4"/>
        <v>1.2660092048491568E-2</v>
      </c>
      <c r="P78" s="3">
        <f t="shared" si="5"/>
        <v>4.2000958400872646E-3</v>
      </c>
      <c r="Q78" s="3">
        <f t="shared" si="6"/>
        <v>-1.168113089696708E-2</v>
      </c>
      <c r="R78" s="3">
        <f t="shared" si="7"/>
        <v>1.2904497506193146E-2</v>
      </c>
      <c r="S78" s="3">
        <f t="shared" si="8"/>
        <v>1.9050807743751896E-2</v>
      </c>
      <c r="T78" s="3">
        <f t="shared" si="9"/>
        <v>7.813168799343486E-3</v>
      </c>
      <c r="U78" s="3">
        <f t="shared" si="10"/>
        <v>9.5204912360812612E-3</v>
      </c>
      <c r="V78" s="3">
        <f t="shared" si="11"/>
        <v>5.892286685852754E-3</v>
      </c>
      <c r="W78" s="3">
        <f t="shared" si="12"/>
        <v>4.1135605924765067E-3</v>
      </c>
    </row>
    <row r="79" spans="1:23" x14ac:dyDescent="0.2">
      <c r="A79" s="5">
        <v>29036</v>
      </c>
      <c r="B79" s="49">
        <v>-2.5848819337710105E-2</v>
      </c>
      <c r="C79" s="49">
        <v>7.5815672484119023E-2</v>
      </c>
      <c r="D79" s="49">
        <v>-2.3335149605552497E-2</v>
      </c>
      <c r="E79" s="49">
        <v>6.520511372385851E-3</v>
      </c>
      <c r="F79" s="49">
        <v>0.11716121728279094</v>
      </c>
      <c r="G79" s="49">
        <v>-4.1153937027697429E-2</v>
      </c>
      <c r="H79" s="49">
        <v>-1.7301604628314426E-2</v>
      </c>
      <c r="I79" s="49">
        <v>-3.3897979872272721E-3</v>
      </c>
      <c r="J79" s="49">
        <v>4.0121522574317448E-2</v>
      </c>
      <c r="K79" s="49">
        <v>3.8824953730119294E-2</v>
      </c>
      <c r="M79">
        <v>5.2214512121990131E-2</v>
      </c>
      <c r="N79" s="3">
        <f t="shared" si="3"/>
        <v>1.0696758163130933E-2</v>
      </c>
      <c r="O79" s="3">
        <f t="shared" si="4"/>
        <v>1.3708727865288761E-2</v>
      </c>
      <c r="P79" s="3">
        <f t="shared" si="5"/>
        <v>3.0943083990289328E-3</v>
      </c>
      <c r="Q79" s="3">
        <f t="shared" si="6"/>
        <v>-1.0825053256975418E-2</v>
      </c>
      <c r="R79" s="3">
        <f t="shared" si="7"/>
        <v>1.1337966115612462E-2</v>
      </c>
      <c r="S79" s="3">
        <f t="shared" si="8"/>
        <v>1.8727163957998241E-2</v>
      </c>
      <c r="T79" s="3">
        <f t="shared" si="9"/>
        <v>9.0455175281392453E-3</v>
      </c>
      <c r="U79" s="3">
        <f t="shared" si="10"/>
        <v>9.4947798816119276E-3</v>
      </c>
      <c r="V79" s="3">
        <f t="shared" si="11"/>
        <v>5.3703984360160672E-3</v>
      </c>
      <c r="W79" s="3">
        <f t="shared" si="12"/>
        <v>3.8736439546631055E-3</v>
      </c>
    </row>
    <row r="80" spans="1:23" x14ac:dyDescent="0.2">
      <c r="A80" s="5">
        <v>29067</v>
      </c>
      <c r="B80" s="49">
        <v>2.3486804360297375E-2</v>
      </c>
      <c r="C80" s="49">
        <v>-4.684546828423819E-2</v>
      </c>
      <c r="D80" s="49">
        <v>3.9360274260577421E-2</v>
      </c>
      <c r="E80" s="49">
        <v>-5.4295041828198332E-2</v>
      </c>
      <c r="F80" s="49">
        <v>-8.8095580826330622E-4</v>
      </c>
      <c r="G80" s="49">
        <v>-4.0084507497414767E-2</v>
      </c>
      <c r="H80" s="49">
        <v>4.7931130241600117E-2</v>
      </c>
      <c r="I80" s="49">
        <v>-5.3522780874274423E-3</v>
      </c>
      <c r="J80" s="49">
        <v>-1.3032601150004819E-3</v>
      </c>
      <c r="K80" s="49">
        <v>1.1386317664866086E-2</v>
      </c>
      <c r="M80">
        <v>-3.9357536605331589E-2</v>
      </c>
      <c r="N80" s="3">
        <f t="shared" si="3"/>
        <v>9.7482471110484827E-3</v>
      </c>
      <c r="O80" s="3">
        <f t="shared" si="4"/>
        <v>1.6307429515241372E-2</v>
      </c>
      <c r="P80" s="3">
        <f t="shared" si="5"/>
        <v>2.1655286281932443E-3</v>
      </c>
      <c r="Q80" s="3">
        <f t="shared" si="6"/>
        <v>-8.5829037180786081E-3</v>
      </c>
      <c r="R80" s="3">
        <f t="shared" si="7"/>
        <v>1.5145215015524164E-2</v>
      </c>
      <c r="S80" s="3">
        <f t="shared" si="8"/>
        <v>1.7858626104112357E-2</v>
      </c>
      <c r="T80" s="3">
        <f t="shared" si="9"/>
        <v>6.8401565600056235E-3</v>
      </c>
      <c r="U80" s="3">
        <f t="shared" si="10"/>
        <v>8.3059148031227673E-3</v>
      </c>
      <c r="V80" s="3">
        <f t="shared" si="11"/>
        <v>7.1059074869729687E-3</v>
      </c>
      <c r="W80" s="3">
        <f t="shared" si="12"/>
        <v>3.7063870436469556E-3</v>
      </c>
    </row>
    <row r="81" spans="1:23" x14ac:dyDescent="0.2">
      <c r="A81" s="5">
        <v>29098</v>
      </c>
      <c r="B81" s="49">
        <v>0.12446133903233658</v>
      </c>
      <c r="C81" s="49">
        <v>0.10306418861191746</v>
      </c>
      <c r="D81" s="49">
        <v>1.463289406127144E-2</v>
      </c>
      <c r="E81" s="49">
        <v>1.2740296446526855E-2</v>
      </c>
      <c r="F81" s="49">
        <v>7.2405804451310729E-2</v>
      </c>
      <c r="G81" s="49">
        <v>4.0609521565130091E-2</v>
      </c>
      <c r="H81" s="49">
        <v>8.1049925800295908E-2</v>
      </c>
      <c r="I81" s="49">
        <v>1.8849907250584996E-2</v>
      </c>
      <c r="J81" s="49">
        <v>4.0401324633593694E-2</v>
      </c>
      <c r="K81" s="49">
        <v>4.9787420034173024E-2</v>
      </c>
      <c r="M81">
        <v>-2.0020616411796976E-2</v>
      </c>
      <c r="N81" s="3">
        <f t="shared" si="3"/>
        <v>7.7190384614537165E-3</v>
      </c>
      <c r="O81" s="3">
        <f t="shared" si="4"/>
        <v>1.5198054392288983E-2</v>
      </c>
      <c r="P81" s="3">
        <f t="shared" si="5"/>
        <v>3.7837692694379921E-3</v>
      </c>
      <c r="Q81" s="3">
        <f t="shared" si="6"/>
        <v>-1.0199694514839538E-2</v>
      </c>
      <c r="R81" s="3">
        <f t="shared" si="7"/>
        <v>1.640293920371973E-2</v>
      </c>
      <c r="S81" s="3">
        <f t="shared" si="8"/>
        <v>1.7621909589146556E-2</v>
      </c>
      <c r="T81" s="3">
        <f t="shared" si="9"/>
        <v>7.1153445765308925E-3</v>
      </c>
      <c r="U81" s="3">
        <f t="shared" si="10"/>
        <v>8.9715895475889554E-3</v>
      </c>
      <c r="V81" s="3">
        <f t="shared" si="11"/>
        <v>7.2649826001267232E-3</v>
      </c>
      <c r="W81" s="3">
        <f t="shared" si="12"/>
        <v>4.1624629603108088E-3</v>
      </c>
    </row>
    <row r="82" spans="1:23" x14ac:dyDescent="0.2">
      <c r="A82" s="5">
        <v>29128</v>
      </c>
      <c r="B82" s="49">
        <v>6.8467542178811902E-2</v>
      </c>
      <c r="C82" s="49">
        <v>5.8753174703244815E-2</v>
      </c>
      <c r="D82" s="49">
        <v>2.2311331242761412E-3</v>
      </c>
      <c r="E82" s="49">
        <v>-3.8581578414767836E-2</v>
      </c>
      <c r="F82" s="49">
        <v>0.11364100469675376</v>
      </c>
      <c r="G82" s="49">
        <v>4.4023147942203744E-2</v>
      </c>
      <c r="H82" s="49">
        <v>2.2637855593279133E-2</v>
      </c>
      <c r="I82" s="49">
        <v>3.4301401440071766E-2</v>
      </c>
      <c r="J82" s="49">
        <v>1.6954921339247919E-2</v>
      </c>
      <c r="K82" s="49">
        <v>-1.4130709058778335E-3</v>
      </c>
      <c r="M82">
        <v>-3.2408396433178832E-2</v>
      </c>
      <c r="N82" s="3">
        <f t="shared" si="3"/>
        <v>1.1280066507810722E-2</v>
      </c>
      <c r="O82" s="3">
        <f t="shared" si="4"/>
        <v>1.8062050550778534E-2</v>
      </c>
      <c r="P82" s="3">
        <f t="shared" si="5"/>
        <v>4.3566967766893294E-3</v>
      </c>
      <c r="Q82" s="3">
        <f t="shared" si="6"/>
        <v>-9.184722521881775E-3</v>
      </c>
      <c r="R82" s="3">
        <f t="shared" si="7"/>
        <v>1.8525260113061014E-2</v>
      </c>
      <c r="S82" s="3">
        <f t="shared" si="8"/>
        <v>1.9933858623729709E-2</v>
      </c>
      <c r="T82" s="3">
        <f t="shared" si="9"/>
        <v>1.0142415706035416E-2</v>
      </c>
      <c r="U82" s="3">
        <f t="shared" si="10"/>
        <v>8.9678687287283419E-3</v>
      </c>
      <c r="V82" s="3">
        <f t="shared" si="11"/>
        <v>9.3027484573052609E-3</v>
      </c>
      <c r="W82" s="3">
        <f t="shared" si="12"/>
        <v>5.5590163342580691E-3</v>
      </c>
    </row>
    <row r="83" spans="1:23" x14ac:dyDescent="0.2">
      <c r="A83" s="5">
        <v>29159</v>
      </c>
      <c r="B83" s="49">
        <v>1.5644592190825701E-2</v>
      </c>
      <c r="C83" s="49">
        <v>-8.5034059899148362E-2</v>
      </c>
      <c r="D83" s="49">
        <v>-4.8868556740461755E-2</v>
      </c>
      <c r="E83" s="49">
        <v>-3.2030756617215772E-2</v>
      </c>
      <c r="F83" s="49">
        <v>-8.6907008053735635E-2</v>
      </c>
      <c r="G83" s="49">
        <v>-4.9123622489494978E-2</v>
      </c>
      <c r="H83" s="49">
        <v>-6.2239321156333238E-2</v>
      </c>
      <c r="I83" s="49">
        <v>-1.7636560120739775E-2</v>
      </c>
      <c r="J83" s="49">
        <v>-2.8609324061333097E-2</v>
      </c>
      <c r="K83" s="49">
        <v>-6.3930863698389184E-2</v>
      </c>
      <c r="M83">
        <v>-8.2832163938077685E-2</v>
      </c>
      <c r="N83" s="3">
        <f t="shared" si="3"/>
        <v>1.5239912828772323E-2</v>
      </c>
      <c r="O83" s="3">
        <f t="shared" si="4"/>
        <v>2.0281856036604345E-2</v>
      </c>
      <c r="P83" s="3">
        <f t="shared" si="5"/>
        <v>4.0172064980521565E-3</v>
      </c>
      <c r="Q83" s="3">
        <f t="shared" si="6"/>
        <v>-1.061069964086353E-2</v>
      </c>
      <c r="R83" s="3">
        <f t="shared" si="7"/>
        <v>2.3317381665863543E-2</v>
      </c>
      <c r="S83" s="3">
        <f t="shared" si="8"/>
        <v>2.2660473224321201E-2</v>
      </c>
      <c r="T83" s="3">
        <f t="shared" si="9"/>
        <v>1.2471184239105518E-2</v>
      </c>
      <c r="U83" s="3">
        <f t="shared" si="10"/>
        <v>9.9071045001708647E-3</v>
      </c>
      <c r="V83" s="3">
        <f t="shared" si="11"/>
        <v>1.0677601603137167E-2</v>
      </c>
      <c r="W83" s="3">
        <f t="shared" si="12"/>
        <v>4.8021099833243869E-3</v>
      </c>
    </row>
    <row r="84" spans="1:23" x14ac:dyDescent="0.2">
      <c r="A84" s="5">
        <v>29189</v>
      </c>
      <c r="B84" s="49">
        <v>-2.2366097704533794E-2</v>
      </c>
      <c r="C84" s="49">
        <v>7.6492266728152236E-2</v>
      </c>
      <c r="D84" s="49">
        <v>1.1107536395079443E-2</v>
      </c>
      <c r="E84" s="49">
        <v>-3.9328800677609466E-2</v>
      </c>
      <c r="F84" s="49">
        <v>3.4356288611849584E-2</v>
      </c>
      <c r="G84" s="49">
        <v>-1.0351022270382204E-2</v>
      </c>
      <c r="H84" s="49">
        <v>-3.9722403282082541E-2</v>
      </c>
      <c r="I84" s="49">
        <v>5.9646607871841617E-3</v>
      </c>
      <c r="J84" s="49">
        <v>-2.0602309704587207E-2</v>
      </c>
      <c r="K84" s="49">
        <v>4.1592430623043075E-2</v>
      </c>
      <c r="M84">
        <v>3.3325582710664214E-2</v>
      </c>
      <c r="N84" s="3">
        <f t="shared" si="3"/>
        <v>1.7060653769382504E-2</v>
      </c>
      <c r="O84" s="3">
        <f t="shared" si="4"/>
        <v>1.8942114113632447E-2</v>
      </c>
      <c r="P84" s="3">
        <f t="shared" si="5"/>
        <v>4.7382026783961912E-3</v>
      </c>
      <c r="Q84" s="3">
        <f t="shared" si="6"/>
        <v>-1.002315427086653E-2</v>
      </c>
      <c r="R84" s="3">
        <f t="shared" si="7"/>
        <v>2.2460362379633128E-2</v>
      </c>
      <c r="S84" s="3">
        <f t="shared" si="8"/>
        <v>2.390706744077244E-2</v>
      </c>
      <c r="T84" s="3">
        <f t="shared" si="9"/>
        <v>1.4171380618465476E-2</v>
      </c>
      <c r="U84" s="3">
        <f t="shared" si="10"/>
        <v>1.0233205912659213E-2</v>
      </c>
      <c r="V84" s="3">
        <f t="shared" si="11"/>
        <v>1.0725930441984928E-2</v>
      </c>
      <c r="W84" s="3">
        <f t="shared" si="12"/>
        <v>3.5311884052953036E-3</v>
      </c>
    </row>
    <row r="85" spans="1:23" x14ac:dyDescent="0.2">
      <c r="A85" s="5">
        <v>29220</v>
      </c>
      <c r="B85" s="49">
        <v>0.10976343959706858</v>
      </c>
      <c r="C85" s="49">
        <v>6.877003648021307E-2</v>
      </c>
      <c r="D85" s="49">
        <v>-9.5457040354458567E-3</v>
      </c>
      <c r="E85" s="49">
        <v>5.4402478255688003E-2</v>
      </c>
      <c r="F85" s="49">
        <v>-1.6569250577343375E-2</v>
      </c>
      <c r="G85" s="49">
        <v>-1.5254669838892676E-2</v>
      </c>
      <c r="H85" s="49">
        <v>-1.9125573966858544E-2</v>
      </c>
      <c r="I85" s="49">
        <v>2.0981772220913797E-2</v>
      </c>
      <c r="J85" s="49">
        <v>1.4592738809520167E-3</v>
      </c>
      <c r="K85" s="49">
        <v>1.6405445156443932E-2</v>
      </c>
      <c r="M85">
        <v>-1.4473315917150509E-2</v>
      </c>
      <c r="N85" s="3">
        <f t="shared" si="3"/>
        <v>1.7613833866891311E-2</v>
      </c>
      <c r="O85" s="3">
        <f t="shared" si="4"/>
        <v>2.3040422528484827E-2</v>
      </c>
      <c r="P85" s="3">
        <f t="shared" si="5"/>
        <v>3.5358749377027432E-3</v>
      </c>
      <c r="Q85" s="3">
        <f t="shared" si="6"/>
        <v>-1.1016509501095863E-2</v>
      </c>
      <c r="R85" s="3">
        <f t="shared" si="7"/>
        <v>2.4380697166598478E-2</v>
      </c>
      <c r="S85" s="3">
        <f t="shared" si="8"/>
        <v>2.162000651315989E-2</v>
      </c>
      <c r="T85" s="3">
        <f t="shared" si="9"/>
        <v>1.1091558135106363E-2</v>
      </c>
      <c r="U85" s="3">
        <f t="shared" si="10"/>
        <v>1.0484641854967709E-2</v>
      </c>
      <c r="V85" s="3">
        <f t="shared" si="11"/>
        <v>9.0916733251757056E-3</v>
      </c>
      <c r="W85" s="3">
        <f t="shared" si="12"/>
        <v>4.7866947045281478E-3</v>
      </c>
    </row>
    <row r="86" spans="1:23" x14ac:dyDescent="0.2">
      <c r="A86" s="5">
        <v>29251</v>
      </c>
      <c r="B86" s="49">
        <v>0.20789007092198686</v>
      </c>
      <c r="C86" s="49">
        <v>0.13425604194208307</v>
      </c>
      <c r="D86" s="49">
        <v>3.9113010095488399E-3</v>
      </c>
      <c r="E86" s="49">
        <v>-1.98992044838191E-2</v>
      </c>
      <c r="F86" s="49">
        <v>8.4839542604205009E-2</v>
      </c>
      <c r="G86" s="49">
        <v>9.0651072581049208E-2</v>
      </c>
      <c r="H86" s="49">
        <v>9.6447664794160781E-2</v>
      </c>
      <c r="I86" s="49">
        <v>1.8444855071803712E-2</v>
      </c>
      <c r="J86" s="49">
        <v>3.4210440722067803E-2</v>
      </c>
      <c r="K86" s="49">
        <v>6.0380822459217942E-2</v>
      </c>
      <c r="M86">
        <v>6.7003289975379632E-2</v>
      </c>
      <c r="N86" s="3">
        <f t="shared" si="3"/>
        <v>1.9550910069291424E-2</v>
      </c>
      <c r="O86" s="3">
        <f t="shared" si="4"/>
        <v>2.1686835499866809E-2</v>
      </c>
      <c r="P86" s="3">
        <f t="shared" si="5"/>
        <v>3.0382218269965284E-3</v>
      </c>
      <c r="Q86" s="3">
        <f t="shared" si="6"/>
        <v>-7.6571600690427183E-3</v>
      </c>
      <c r="R86" s="3">
        <f t="shared" si="7"/>
        <v>2.0528592061609771E-2</v>
      </c>
      <c r="S86" s="3">
        <f t="shared" si="8"/>
        <v>1.5941800792830012E-2</v>
      </c>
      <c r="T86" s="3">
        <f t="shared" si="9"/>
        <v>9.156603541930982E-3</v>
      </c>
      <c r="U86" s="3">
        <f t="shared" si="10"/>
        <v>7.2063267397685683E-3</v>
      </c>
      <c r="V86" s="3">
        <f t="shared" si="11"/>
        <v>7.8961232695449989E-3</v>
      </c>
      <c r="W86" s="3">
        <f t="shared" si="12"/>
        <v>3.7518236647242909E-3</v>
      </c>
    </row>
    <row r="87" spans="1:23" x14ac:dyDescent="0.2">
      <c r="A87" s="5">
        <v>29280</v>
      </c>
      <c r="B87" s="49">
        <v>3.5262221005065486E-2</v>
      </c>
      <c r="C87" s="49">
        <v>0.11896043201344897</v>
      </c>
      <c r="D87" s="49">
        <v>2.5360405766492677E-2</v>
      </c>
      <c r="E87" s="49">
        <v>4.8423358505790715E-2</v>
      </c>
      <c r="F87" s="49">
        <v>1.0195823016987626E-2</v>
      </c>
      <c r="G87" s="49">
        <v>5.3908624383439241E-2</v>
      </c>
      <c r="H87" s="49">
        <v>3.3772244635299042E-2</v>
      </c>
      <c r="I87" s="49">
        <v>6.4589937316799073E-3</v>
      </c>
      <c r="J87" s="49">
        <v>1.1925728375184796E-2</v>
      </c>
      <c r="K87" s="49">
        <v>-1.0003426654563108E-2</v>
      </c>
      <c r="M87">
        <v>1.1303574662868465E-2</v>
      </c>
      <c r="N87" s="3">
        <f t="shared" si="3"/>
        <v>2.4736255986456544E-2</v>
      </c>
      <c r="O87" s="3">
        <f t="shared" si="4"/>
        <v>2.5897164792329227E-2</v>
      </c>
      <c r="P87" s="3">
        <f t="shared" si="5"/>
        <v>2.9310682223262063E-3</v>
      </c>
      <c r="Q87" s="3">
        <f t="shared" si="6"/>
        <v>-6.3009771099635792E-3</v>
      </c>
      <c r="R87" s="3">
        <f t="shared" si="7"/>
        <v>2.332690500126415E-2</v>
      </c>
      <c r="S87" s="3">
        <f t="shared" si="8"/>
        <v>1.5962158413512451E-2</v>
      </c>
      <c r="T87" s="3">
        <f t="shared" si="9"/>
        <v>1.3452178554498425E-2</v>
      </c>
      <c r="U87" s="3">
        <f t="shared" si="10"/>
        <v>8.9514078621564085E-3</v>
      </c>
      <c r="V87" s="3">
        <f t="shared" si="11"/>
        <v>7.8777081795242867E-3</v>
      </c>
      <c r="W87" s="3">
        <f t="shared" si="12"/>
        <v>6.7655150421054083E-3</v>
      </c>
    </row>
    <row r="88" spans="1:23" x14ac:dyDescent="0.2">
      <c r="A88" s="5">
        <v>29311</v>
      </c>
      <c r="B88" s="49">
        <v>-0.1695703470131692</v>
      </c>
      <c r="C88" s="49">
        <v>-0.18661182702592594</v>
      </c>
      <c r="D88" s="49">
        <v>-7.1687160601709543E-2</v>
      </c>
      <c r="E88" s="49">
        <v>-9.7652169131793309E-3</v>
      </c>
      <c r="F88" s="49">
        <v>-9.3391485730540014E-2</v>
      </c>
      <c r="G88" s="49">
        <v>-8.6923476939079314E-2</v>
      </c>
      <c r="H88" s="49">
        <v>-1.3395582689890828E-2</v>
      </c>
      <c r="I88" s="49">
        <v>-2.9047669792555131E-2</v>
      </c>
      <c r="J88" s="49">
        <v>-7.9885629040277184E-2</v>
      </c>
      <c r="K88" s="49">
        <v>-8.8365851140704388E-2</v>
      </c>
      <c r="M88">
        <v>3.486524178639705E-2</v>
      </c>
      <c r="N88" s="3">
        <f t="shared" si="3"/>
        <v>2.6762314963895802E-2</v>
      </c>
      <c r="O88" s="3">
        <f t="shared" si="4"/>
        <v>2.8699928429745399E-2</v>
      </c>
      <c r="P88" s="3">
        <f t="shared" si="5"/>
        <v>4.3133403923983722E-3</v>
      </c>
      <c r="Q88" s="3">
        <f t="shared" si="6"/>
        <v>-7.0112879510490561E-3</v>
      </c>
      <c r="R88" s="3">
        <f t="shared" si="7"/>
        <v>2.473224954353687E-2</v>
      </c>
      <c r="S88" s="3">
        <f t="shared" si="8"/>
        <v>1.6682916055644439E-2</v>
      </c>
      <c r="T88" s="3">
        <f t="shared" si="9"/>
        <v>1.4787643233221645E-2</v>
      </c>
      <c r="U88" s="3">
        <f t="shared" si="10"/>
        <v>8.2691105413696554E-3</v>
      </c>
      <c r="V88" s="3">
        <f t="shared" si="11"/>
        <v>7.7571963729132342E-3</v>
      </c>
      <c r="W88" s="3">
        <f t="shared" si="12"/>
        <v>7.0356692646151514E-3</v>
      </c>
    </row>
    <row r="89" spans="1:23" x14ac:dyDescent="0.2">
      <c r="A89" s="5">
        <v>29341</v>
      </c>
      <c r="B89" s="49">
        <v>4.0321861342236032E-2</v>
      </c>
      <c r="C89" s="49">
        <v>2.6970584091300154E-2</v>
      </c>
      <c r="D89" s="49">
        <v>3.3350142881155342E-2</v>
      </c>
      <c r="E89" s="49">
        <v>-2.5209057492198927E-2</v>
      </c>
      <c r="F89" s="49">
        <v>4.0891026981805245E-2</v>
      </c>
      <c r="G89" s="49">
        <v>3.6302302796651587E-2</v>
      </c>
      <c r="H89" s="49">
        <v>3.4083187730538533E-2</v>
      </c>
      <c r="I89" s="49">
        <v>3.3047672181726551E-2</v>
      </c>
      <c r="J89" s="49">
        <v>5.2436025616775739E-2</v>
      </c>
      <c r="K89" s="49">
        <v>4.3496506291341053E-2</v>
      </c>
      <c r="M89">
        <v>-3.1101160187257837E-2</v>
      </c>
      <c r="N89" s="3">
        <f t="shared" si="3"/>
        <v>2.0585383410623586E-2</v>
      </c>
      <c r="O89" s="3">
        <f t="shared" si="4"/>
        <v>2.3077874448392342E-2</v>
      </c>
      <c r="P89" s="3">
        <f t="shared" si="5"/>
        <v>1.4625781025655162E-3</v>
      </c>
      <c r="Q89" s="3">
        <f t="shared" si="6"/>
        <v>-5.6901714070217192E-3</v>
      </c>
      <c r="R89" s="3">
        <f t="shared" si="7"/>
        <v>2.5004788398070115E-2</v>
      </c>
      <c r="S89" s="3">
        <f t="shared" si="8"/>
        <v>1.3476625658533498E-2</v>
      </c>
      <c r="T89" s="3">
        <f t="shared" si="9"/>
        <v>1.4755034821581232E-2</v>
      </c>
      <c r="U89" s="3">
        <f t="shared" si="10"/>
        <v>8.2272900010363671E-3</v>
      </c>
      <c r="V89" s="3">
        <f t="shared" si="11"/>
        <v>5.0327753547860475E-3</v>
      </c>
      <c r="W89" s="3">
        <f t="shared" si="12"/>
        <v>4.8808064898313332E-3</v>
      </c>
    </row>
    <row r="90" spans="1:23" x14ac:dyDescent="0.2">
      <c r="A90" s="5">
        <v>29372</v>
      </c>
      <c r="B90" s="49">
        <v>0.11453784960591706</v>
      </c>
      <c r="C90" s="49">
        <v>6.2637386089593017E-2</v>
      </c>
      <c r="D90" s="49">
        <v>2.8052510004228592E-2</v>
      </c>
      <c r="E90" s="49">
        <v>4.3143420258152876E-2</v>
      </c>
      <c r="F90" s="49">
        <v>5.5375263739575464E-2</v>
      </c>
      <c r="G90" s="49">
        <v>-1.6756276878259424E-2</v>
      </c>
      <c r="H90" s="49">
        <v>2.4664124376649443E-2</v>
      </c>
      <c r="I90" s="49">
        <v>-3.7538623170653151E-3</v>
      </c>
      <c r="J90" s="49">
        <v>3.072084215931925E-2</v>
      </c>
      <c r="K90" s="49">
        <v>4.8232763298162284E-2</v>
      </c>
      <c r="M90">
        <v>-5.254740306351624E-2</v>
      </c>
      <c r="N90" s="3">
        <f t="shared" si="3"/>
        <v>2.20171827533177E-2</v>
      </c>
      <c r="O90" s="3">
        <f t="shared" si="4"/>
        <v>2.4649590994629485E-2</v>
      </c>
      <c r="P90" s="3">
        <f t="shared" si="5"/>
        <v>3.7911077420301999E-4</v>
      </c>
      <c r="Q90" s="3">
        <f t="shared" si="6"/>
        <v>-6.8963435244906203E-3</v>
      </c>
      <c r="R90" s="3">
        <f t="shared" si="7"/>
        <v>2.6669996481801947E-2</v>
      </c>
      <c r="S90" s="3">
        <f t="shared" si="8"/>
        <v>1.3478929374152284E-2</v>
      </c>
      <c r="T90" s="3">
        <f t="shared" si="9"/>
        <v>1.689758337788768E-2</v>
      </c>
      <c r="U90" s="3">
        <f t="shared" si="10"/>
        <v>8.6538723136577733E-3</v>
      </c>
      <c r="V90" s="3">
        <f t="shared" si="11"/>
        <v>4.1786896231838138E-3</v>
      </c>
      <c r="W90" s="3">
        <f t="shared" si="12"/>
        <v>5.9829022919237994E-3</v>
      </c>
    </row>
    <row r="91" spans="1:23" x14ac:dyDescent="0.2">
      <c r="A91" s="5">
        <v>29402</v>
      </c>
      <c r="B91" s="49">
        <v>6.1853687484203279E-2</v>
      </c>
      <c r="C91" s="49">
        <v>6.3375068857877359E-2</v>
      </c>
      <c r="D91" s="49">
        <v>2.3473658393791119E-2</v>
      </c>
      <c r="E91" s="49">
        <v>8.1975448866366873E-2</v>
      </c>
      <c r="F91" s="49">
        <v>-4.165020491900262E-3</v>
      </c>
      <c r="G91" s="49">
        <v>0.11330083919309053</v>
      </c>
      <c r="H91" s="49">
        <v>3.5258282089158266E-2</v>
      </c>
      <c r="I91" s="49">
        <v>1.0447924782051699E-2</v>
      </c>
      <c r="J91" s="49">
        <v>3.7384166998806201E-2</v>
      </c>
      <c r="K91" s="49">
        <v>3.2518740903584309E-2</v>
      </c>
      <c r="M91">
        <v>-3.7549216397746443E-2</v>
      </c>
      <c r="N91" s="3">
        <f t="shared" si="3"/>
        <v>2.390122623419369E-2</v>
      </c>
      <c r="O91" s="3">
        <f t="shared" si="4"/>
        <v>2.6778318210618993E-2</v>
      </c>
      <c r="P91" s="3">
        <f t="shared" si="5"/>
        <v>1.7489880073934384E-3</v>
      </c>
      <c r="Q91" s="3">
        <f t="shared" si="6"/>
        <v>-4.7145641389987952E-3</v>
      </c>
      <c r="R91" s="3">
        <f t="shared" si="7"/>
        <v>2.6768741970004534E-2</v>
      </c>
      <c r="S91" s="3">
        <f t="shared" si="8"/>
        <v>1.223614233416603E-2</v>
      </c>
      <c r="T91" s="3">
        <f t="shared" si="9"/>
        <v>1.8944277994661557E-2</v>
      </c>
      <c r="U91" s="3">
        <f t="shared" si="10"/>
        <v>8.7044967390919447E-3</v>
      </c>
      <c r="V91" s="3">
        <f t="shared" si="11"/>
        <v>6.3801711404859679E-3</v>
      </c>
      <c r="W91" s="3">
        <f t="shared" si="12"/>
        <v>7.8236703811807931E-3</v>
      </c>
    </row>
    <row r="92" spans="1:23" x14ac:dyDescent="0.2">
      <c r="A92" s="5">
        <v>29433</v>
      </c>
      <c r="B92" s="49">
        <v>5.4333483397230875E-3</v>
      </c>
      <c r="C92" s="49">
        <v>5.7531304551945661E-2</v>
      </c>
      <c r="D92" s="49">
        <v>2.3329519804582866E-2</v>
      </c>
      <c r="E92" s="49">
        <v>1.0901382860601716E-2</v>
      </c>
      <c r="F92" s="49">
        <v>-3.0500745669384211E-2</v>
      </c>
      <c r="G92" s="49">
        <v>4.3587709073545922E-2</v>
      </c>
      <c r="H92" s="49">
        <v>0.1098710262593201</v>
      </c>
      <c r="I92" s="49">
        <v>-9.0235879755842241E-3</v>
      </c>
      <c r="J92" s="49">
        <v>4.1589876274921167E-2</v>
      </c>
      <c r="K92" s="49">
        <v>6.6427606707047504E-2</v>
      </c>
      <c r="M92">
        <v>3.6674816625914763E-2</v>
      </c>
      <c r="N92" s="3">
        <f t="shared" si="3"/>
        <v>2.5900717600916633E-2</v>
      </c>
      <c r="O92" s="3">
        <f t="shared" si="4"/>
        <v>2.70541053885449E-2</v>
      </c>
      <c r="P92" s="3">
        <f t="shared" si="5"/>
        <v>3.1351934405953958E-3</v>
      </c>
      <c r="Q92" s="3">
        <f t="shared" si="6"/>
        <v>-2.4308581362932746E-3</v>
      </c>
      <c r="R92" s="3">
        <f t="shared" si="7"/>
        <v>2.4817357610681594E-2</v>
      </c>
      <c r="S92" s="3">
        <f t="shared" si="8"/>
        <v>1.4516143700329741E-2</v>
      </c>
      <c r="T92" s="3">
        <f t="shared" si="9"/>
        <v>1.8455946183004824E-2</v>
      </c>
      <c r="U92" s="3">
        <f t="shared" si="10"/>
        <v>9.0128785451360407E-3</v>
      </c>
      <c r="V92" s="3">
        <f t="shared" si="11"/>
        <v>7.1074968382182297E-3</v>
      </c>
      <c r="W92" s="3">
        <f t="shared" si="12"/>
        <v>7.3562397306112647E-3</v>
      </c>
    </row>
    <row r="93" spans="1:23" x14ac:dyDescent="0.2">
      <c r="A93" s="5">
        <v>29464</v>
      </c>
      <c r="B93" s="49">
        <v>4.6700737515503743E-2</v>
      </c>
      <c r="C93" s="49">
        <v>7.5875863617329564E-3</v>
      </c>
      <c r="D93" s="49">
        <v>-1.9851641461829717E-2</v>
      </c>
      <c r="E93" s="49">
        <v>2.2436345481774866E-2</v>
      </c>
      <c r="F93" s="49">
        <v>3.0765134819328521E-2</v>
      </c>
      <c r="G93" s="49">
        <v>5.8638891412088334E-3</v>
      </c>
      <c r="H93" s="49">
        <v>0.11182092705727609</v>
      </c>
      <c r="I93" s="49">
        <v>2.6545138272569657E-2</v>
      </c>
      <c r="J93" s="49">
        <v>-1.1158051260179991E-2</v>
      </c>
      <c r="K93" s="49">
        <v>6.9352269710656334E-3</v>
      </c>
      <c r="M93">
        <v>6.1367293039067627E-2</v>
      </c>
      <c r="N93" s="3">
        <f t="shared" si="3"/>
        <v>2.7744194311789698E-2</v>
      </c>
      <c r="O93" s="3">
        <f t="shared" si="4"/>
        <v>2.8593017951768593E-2</v>
      </c>
      <c r="P93" s="3">
        <f t="shared" si="5"/>
        <v>3.4225840326038981E-3</v>
      </c>
      <c r="Q93" s="3">
        <f t="shared" si="6"/>
        <v>9.9565406546905325E-4</v>
      </c>
      <c r="R93" s="3">
        <f t="shared" si="7"/>
        <v>2.4820079168696003E-2</v>
      </c>
      <c r="S93" s="3">
        <f t="shared" si="8"/>
        <v>1.6388078128481236E-2</v>
      </c>
      <c r="T93" s="3">
        <f t="shared" si="9"/>
        <v>2.3641449951830189E-2</v>
      </c>
      <c r="U93" s="3">
        <f t="shared" si="10"/>
        <v>9.1143220236142609E-3</v>
      </c>
      <c r="V93" s="3">
        <f t="shared" si="11"/>
        <v>8.151712331064459E-3</v>
      </c>
      <c r="W93" s="3">
        <f t="shared" si="12"/>
        <v>9.5262598873253682E-3</v>
      </c>
    </row>
    <row r="94" spans="1:23" x14ac:dyDescent="0.2">
      <c r="A94" s="5">
        <v>29494</v>
      </c>
      <c r="B94" s="49">
        <v>5.4603564843270558E-2</v>
      </c>
      <c r="C94" s="49">
        <v>7.3962474362536668E-3</v>
      </c>
      <c r="D94" s="49">
        <v>3.105877275458635E-3</v>
      </c>
      <c r="E94" s="49">
        <v>5.2315985819897159E-2</v>
      </c>
      <c r="F94" s="49">
        <v>7.5239038203056552E-3</v>
      </c>
      <c r="G94" s="49">
        <v>3.099476229656184E-2</v>
      </c>
      <c r="H94" s="49">
        <v>0.12835360661174811</v>
      </c>
      <c r="I94" s="49">
        <v>2.5801078383057785E-2</v>
      </c>
      <c r="J94" s="49">
        <v>1.6395544701611309E-2</v>
      </c>
      <c r="K94" s="49">
        <v>2.5226561212721377E-2</v>
      </c>
      <c r="M94">
        <v>6.5024630541873574E-2</v>
      </c>
      <c r="N94" s="3">
        <f t="shared" si="3"/>
        <v>2.9945118479790738E-2</v>
      </c>
      <c r="O94" s="3">
        <f t="shared" si="4"/>
        <v>2.9727065254889211E-2</v>
      </c>
      <c r="P94" s="3">
        <f t="shared" si="5"/>
        <v>2.2747186575459064E-3</v>
      </c>
      <c r="Q94" s="3">
        <f t="shared" si="6"/>
        <v>1.7424922775064868E-3</v>
      </c>
      <c r="R94" s="3">
        <f t="shared" si="7"/>
        <v>2.335268008215273E-2</v>
      </c>
      <c r="S94" s="3">
        <f t="shared" si="8"/>
        <v>1.3285059830368021E-2</v>
      </c>
      <c r="T94" s="3">
        <f t="shared" si="9"/>
        <v>2.1588941921250566E-2</v>
      </c>
      <c r="U94" s="3">
        <f t="shared" si="10"/>
        <v>8.2557094758299934E-3</v>
      </c>
      <c r="V94" s="3">
        <f t="shared" si="11"/>
        <v>9.0841565870785155E-3</v>
      </c>
      <c r="W94" s="3">
        <f t="shared" si="12"/>
        <v>1.0219837447351292E-2</v>
      </c>
    </row>
    <row r="95" spans="1:23" x14ac:dyDescent="0.2">
      <c r="A95" s="5">
        <v>29525</v>
      </c>
      <c r="B95" s="49">
        <v>6.5157590451325298E-2</v>
      </c>
      <c r="C95" s="49">
        <v>-3.5085999532488477E-2</v>
      </c>
      <c r="D95" s="49">
        <v>-2.2995305669306632E-2</v>
      </c>
      <c r="E95" s="49">
        <v>1.0050670972771902E-2</v>
      </c>
      <c r="F95" s="49">
        <v>7.9006836308392892E-2</v>
      </c>
      <c r="G95" s="49">
        <v>6.7674929359975211E-2</v>
      </c>
      <c r="H95" s="49">
        <v>0.27066683614293208</v>
      </c>
      <c r="I95" s="49">
        <v>2.9290301555819243E-2</v>
      </c>
      <c r="J95" s="49">
        <v>0.10424694926140021</v>
      </c>
      <c r="K95" s="49">
        <v>2.5286210979143187E-2</v>
      </c>
      <c r="M95">
        <v>7.2281457463048371E-2</v>
      </c>
      <c r="N95" s="3">
        <f t="shared" si="3"/>
        <v>3.144014449475338E-2</v>
      </c>
      <c r="O95" s="3">
        <f t="shared" si="4"/>
        <v>2.9837203264101806E-2</v>
      </c>
      <c r="P95" s="3">
        <f t="shared" si="5"/>
        <v>1.9173898665316312E-3</v>
      </c>
      <c r="Q95" s="3">
        <f t="shared" si="6"/>
        <v>6.2129411503013508E-3</v>
      </c>
      <c r="R95" s="3">
        <f t="shared" si="7"/>
        <v>2.1808273194863163E-2</v>
      </c>
      <c r="S95" s="3">
        <f t="shared" si="8"/>
        <v>1.1836291773563422E-2</v>
      </c>
      <c r="T95" s="3">
        <f t="shared" si="9"/>
        <v>2.6147480014532144E-2</v>
      </c>
      <c r="U95" s="3">
        <f t="shared" si="10"/>
        <v>8.9762505362166213E-3</v>
      </c>
      <c r="V95" s="3">
        <f t="shared" si="11"/>
        <v>8.687270713090979E-3</v>
      </c>
      <c r="W95" s="3">
        <f t="shared" si="12"/>
        <v>1.0884761571847821E-2</v>
      </c>
    </row>
    <row r="96" spans="1:23" x14ac:dyDescent="0.2">
      <c r="A96" s="5">
        <v>29555</v>
      </c>
      <c r="B96" s="49">
        <v>-1.9806964172376484E-2</v>
      </c>
      <c r="C96" s="49">
        <v>6.0264345180416568E-2</v>
      </c>
      <c r="D96" s="49">
        <v>1.5271617753454203E-2</v>
      </c>
      <c r="E96" s="49">
        <v>-2.1830811213098378E-2</v>
      </c>
      <c r="F96" s="49">
        <v>-3.9378393361545472E-3</v>
      </c>
      <c r="G96" s="49">
        <v>1.4578535097261147E-2</v>
      </c>
      <c r="H96" s="49">
        <v>-5.3085671057649608E-2</v>
      </c>
      <c r="I96" s="49">
        <v>-1.02543806976364E-2</v>
      </c>
      <c r="J96" s="49">
        <v>6.1605812123823656E-2</v>
      </c>
      <c r="K96" s="49">
        <v>0.10433006066369366</v>
      </c>
      <c r="M96">
        <v>5.6154250621598401E-4</v>
      </c>
      <c r="N96" s="3">
        <f t="shared" si="3"/>
        <v>3.1747531223595048E-2</v>
      </c>
      <c r="O96" s="3">
        <f t="shared" si="4"/>
        <v>2.9897653063442029E-2</v>
      </c>
      <c r="P96" s="3">
        <f t="shared" si="5"/>
        <v>4.869564600829885E-4</v>
      </c>
      <c r="Q96" s="3">
        <f t="shared" si="6"/>
        <v>6.5266376460537583E-3</v>
      </c>
      <c r="R96" s="3">
        <f t="shared" si="7"/>
        <v>2.3075111841096927E-2</v>
      </c>
      <c r="S96" s="3">
        <f t="shared" si="8"/>
        <v>1.452989880291922E-2</v>
      </c>
      <c r="T96" s="3">
        <f t="shared" si="9"/>
        <v>3.5473307632129816E-2</v>
      </c>
      <c r="U96" s="3">
        <f t="shared" si="10"/>
        <v>1.0696321884844061E-2</v>
      </c>
      <c r="V96" s="3">
        <f t="shared" si="11"/>
        <v>1.1652730762202634E-2</v>
      </c>
      <c r="W96" s="3">
        <f t="shared" si="12"/>
        <v>1.2718092886627742E-2</v>
      </c>
    </row>
    <row r="97" spans="1:23" x14ac:dyDescent="0.2">
      <c r="A97" s="5">
        <v>29586</v>
      </c>
      <c r="B97" s="49">
        <v>-2.1359353369353795E-2</v>
      </c>
      <c r="C97" s="49">
        <v>-5.7254187068670248E-2</v>
      </c>
      <c r="D97" s="49">
        <v>-1.9116075163044477E-2</v>
      </c>
      <c r="E97" s="49">
        <v>3.9188059477177184E-2</v>
      </c>
      <c r="F97" s="49">
        <v>-5.9976942138903699E-2</v>
      </c>
      <c r="G97" s="49">
        <v>-5.5023479240038031E-2</v>
      </c>
      <c r="H97" s="49">
        <v>1.6063859287724469E-2</v>
      </c>
      <c r="I97" s="49">
        <v>6.0806953778433925E-3</v>
      </c>
      <c r="J97" s="49">
        <v>-4.3365325350005923E-2</v>
      </c>
      <c r="K97" s="49">
        <v>-3.4766974213390811E-2</v>
      </c>
      <c r="M97">
        <v>2.0278576022272343E-2</v>
      </c>
      <c r="N97" s="3">
        <f t="shared" si="3"/>
        <v>3.1906740451021452E-2</v>
      </c>
      <c r="O97" s="3">
        <f t="shared" si="4"/>
        <v>2.9962502891586917E-2</v>
      </c>
      <c r="P97" s="3">
        <f t="shared" si="5"/>
        <v>6.8220256650165941E-4</v>
      </c>
      <c r="Q97" s="3">
        <f t="shared" si="6"/>
        <v>5.9644305945951099E-3</v>
      </c>
      <c r="R97" s="3">
        <f t="shared" si="7"/>
        <v>2.4023031767482175E-2</v>
      </c>
      <c r="S97" s="3">
        <f t="shared" si="8"/>
        <v>1.6119759660694403E-2</v>
      </c>
      <c r="T97" s="3">
        <f t="shared" si="9"/>
        <v>3.548173568519733E-2</v>
      </c>
      <c r="U97" s="3">
        <f t="shared" si="10"/>
        <v>1.0883139217813899E-2</v>
      </c>
      <c r="V97" s="3">
        <f t="shared" si="11"/>
        <v>1.2973748326104841E-2</v>
      </c>
      <c r="W97" s="3">
        <f t="shared" si="12"/>
        <v>1.48731012298746E-2</v>
      </c>
    </row>
    <row r="98" spans="1:23" x14ac:dyDescent="0.2">
      <c r="A98" s="5">
        <v>29617</v>
      </c>
      <c r="B98" s="49">
        <v>-9.5032101739925601E-2</v>
      </c>
      <c r="C98" s="49">
        <v>-1.0033279214451962E-3</v>
      </c>
      <c r="D98" s="49">
        <v>-2.3808019709723016E-2</v>
      </c>
      <c r="E98" s="49">
        <v>3.8216445364402274E-2</v>
      </c>
      <c r="F98" s="49">
        <v>-4.6027188699727994E-2</v>
      </c>
      <c r="G98" s="49">
        <v>-3.4987751117918631E-3</v>
      </c>
      <c r="H98" s="49">
        <v>0.2421324184000353</v>
      </c>
      <c r="I98" s="49">
        <v>3.1170853114344199E-2</v>
      </c>
      <c r="J98" s="49">
        <v>1.8679593579496778E-2</v>
      </c>
      <c r="K98" s="49">
        <v>-3.7097675512985373E-2</v>
      </c>
      <c r="M98">
        <v>2.8370628055660374E-2</v>
      </c>
      <c r="N98" s="3">
        <f t="shared" si="3"/>
        <v>2.9141628399104932E-2</v>
      </c>
      <c r="O98" s="3">
        <f t="shared" si="4"/>
        <v>2.7061825795578105E-2</v>
      </c>
      <c r="P98" s="3">
        <f t="shared" si="5"/>
        <v>3.1901438217378047E-4</v>
      </c>
      <c r="Q98" s="3">
        <f t="shared" si="6"/>
        <v>5.0575025875927992E-3</v>
      </c>
      <c r="R98" s="3">
        <f t="shared" si="7"/>
        <v>2.3210377525914611E-2</v>
      </c>
      <c r="S98" s="3">
        <f t="shared" si="8"/>
        <v>1.4081814485513773E-2</v>
      </c>
      <c r="T98" s="3">
        <f t="shared" si="9"/>
        <v>3.632139190280062E-2</v>
      </c>
      <c r="U98" s="3">
        <f t="shared" si="10"/>
        <v>1.1398650510329332E-2</v>
      </c>
      <c r="V98" s="3">
        <f t="shared" si="11"/>
        <v>1.2739706848810499E-2</v>
      </c>
      <c r="W98" s="3">
        <f t="shared" si="12"/>
        <v>1.3724700109534801E-2</v>
      </c>
    </row>
    <row r="99" spans="1:23" x14ac:dyDescent="0.2">
      <c r="A99" s="5">
        <v>29645</v>
      </c>
      <c r="B99" s="49">
        <v>-2.9502674956256691E-2</v>
      </c>
      <c r="C99" s="49">
        <v>-1.799717220833752E-2</v>
      </c>
      <c r="D99" s="49">
        <v>8.8980205948741009E-4</v>
      </c>
      <c r="E99" s="49">
        <v>4.6186259914156258E-2</v>
      </c>
      <c r="F99" s="49">
        <v>4.1543932930734773E-2</v>
      </c>
      <c r="G99" s="49">
        <v>4.6044492502425705E-2</v>
      </c>
      <c r="H99" s="49">
        <v>8.4241419177308874E-2</v>
      </c>
      <c r="I99" s="49">
        <v>7.3365231259869823E-4</v>
      </c>
      <c r="J99" s="49">
        <v>2.1474394369872973E-2</v>
      </c>
      <c r="K99" s="49">
        <v>2.123359499882671E-2</v>
      </c>
      <c r="M99">
        <v>5.4262425948491844E-2</v>
      </c>
      <c r="N99" s="3">
        <f t="shared" si="3"/>
        <v>2.7741882635875317E-2</v>
      </c>
      <c r="O99" s="3">
        <f t="shared" si="4"/>
        <v>2.8734405046937299E-2</v>
      </c>
      <c r="P99" s="3">
        <f t="shared" si="5"/>
        <v>-7.1901638877563338E-4</v>
      </c>
      <c r="Q99" s="3">
        <f t="shared" si="6"/>
        <v>7.4490527114704618E-3</v>
      </c>
      <c r="R99" s="3">
        <f t="shared" si="7"/>
        <v>2.3354145748501247E-2</v>
      </c>
      <c r="S99" s="3">
        <f t="shared" si="8"/>
        <v>1.5346795752352522E-2</v>
      </c>
      <c r="T99" s="3">
        <f t="shared" si="9"/>
        <v>4.1306132837535085E-2</v>
      </c>
      <c r="U99" s="3">
        <f t="shared" si="10"/>
        <v>1.0903341269272997E-2</v>
      </c>
      <c r="V99" s="3">
        <f t="shared" si="11"/>
        <v>1.3213814339473634E-2</v>
      </c>
      <c r="W99" s="3">
        <f t="shared" si="12"/>
        <v>1.4291689574918689E-2</v>
      </c>
    </row>
    <row r="100" spans="1:23" x14ac:dyDescent="0.2">
      <c r="A100" s="5">
        <v>29676</v>
      </c>
      <c r="B100" s="49">
        <v>9.5079752688731478E-2</v>
      </c>
      <c r="C100" s="49">
        <v>6.3372817375458412E-2</v>
      </c>
      <c r="D100" s="49">
        <v>3.4024876144603811E-2</v>
      </c>
      <c r="E100" s="49">
        <v>2.3683903932890882E-2</v>
      </c>
      <c r="F100" s="49">
        <v>3.1979493776249646E-2</v>
      </c>
      <c r="G100" s="49">
        <v>-7.6311973074905115E-4</v>
      </c>
      <c r="H100" s="49">
        <v>2.8496159339175486E-2</v>
      </c>
      <c r="I100" s="49">
        <v>7.2193180973025184E-2</v>
      </c>
      <c r="J100" s="49">
        <v>-5.8046507970830108E-2</v>
      </c>
      <c r="K100" s="49">
        <v>3.3398968121431283E-2</v>
      </c>
      <c r="M100">
        <v>-4.9710905828403984E-3</v>
      </c>
      <c r="N100" s="3">
        <f t="shared" si="3"/>
        <v>2.8375890699214163E-2</v>
      </c>
      <c r="O100" s="3">
        <f t="shared" si="4"/>
        <v>2.8075053224297424E-2</v>
      </c>
      <c r="P100" s="3">
        <f t="shared" si="5"/>
        <v>-8.4421711295554506E-4</v>
      </c>
      <c r="Q100" s="3">
        <f t="shared" si="6"/>
        <v>9.6763840487668618E-3</v>
      </c>
      <c r="R100" s="3">
        <f t="shared" si="7"/>
        <v>2.3696530161255367E-2</v>
      </c>
      <c r="S100" s="3">
        <f t="shared" si="8"/>
        <v>1.7861065861219536E-2</v>
      </c>
      <c r="T100" s="3">
        <f t="shared" si="9"/>
        <v>4.2199149072973348E-2</v>
      </c>
      <c r="U100" s="3">
        <f t="shared" si="10"/>
        <v>1.017702527976521E-2</v>
      </c>
      <c r="V100" s="3">
        <f t="shared" si="11"/>
        <v>1.4135858051552954E-2</v>
      </c>
      <c r="W100" s="3">
        <f t="shared" si="12"/>
        <v>1.547915517013038E-2</v>
      </c>
    </row>
    <row r="101" spans="1:23" x14ac:dyDescent="0.2">
      <c r="A101" s="5">
        <v>29706</v>
      </c>
      <c r="B101" s="49">
        <v>3.9948759311099202E-3</v>
      </c>
      <c r="C101" s="49">
        <v>-1.1019373212255323E-2</v>
      </c>
      <c r="D101" s="49">
        <v>4.906872591700906E-2</v>
      </c>
      <c r="E101" s="49">
        <v>4.8857022079144441E-2</v>
      </c>
      <c r="F101" s="49">
        <v>-5.0382658906556022E-2</v>
      </c>
      <c r="G101" s="49">
        <v>8.3666502364128092E-2</v>
      </c>
      <c r="H101" s="49">
        <v>0.1014205158517949</v>
      </c>
      <c r="I101" s="49">
        <v>9.1444426552373947E-2</v>
      </c>
      <c r="J101" s="49">
        <v>1.4362479131887262E-2</v>
      </c>
      <c r="K101" s="49">
        <v>-1.8470369745061777E-2</v>
      </c>
      <c r="M101">
        <v>-9.2146029899830006E-3</v>
      </c>
      <c r="N101" s="3">
        <f t="shared" si="3"/>
        <v>2.956766529683779E-2</v>
      </c>
      <c r="O101" s="3">
        <f t="shared" si="4"/>
        <v>2.8120879497698901E-2</v>
      </c>
      <c r="P101" s="3">
        <f t="shared" si="5"/>
        <v>1.6676029930042123E-4</v>
      </c>
      <c r="Q101" s="3">
        <f t="shared" si="6"/>
        <v>9.8677597174469545E-3</v>
      </c>
      <c r="R101" s="3">
        <f t="shared" si="7"/>
        <v>1.8546939154412911E-2</v>
      </c>
      <c r="S101" s="3">
        <f t="shared" si="8"/>
        <v>1.5834371635718551E-2</v>
      </c>
      <c r="T101" s="3">
        <f t="shared" si="9"/>
        <v>4.1513651609926462E-2</v>
      </c>
      <c r="U101" s="3">
        <f t="shared" si="10"/>
        <v>1.0686599948150114E-2</v>
      </c>
      <c r="V101" s="3">
        <f t="shared" si="11"/>
        <v>1.1567046119702336E-2</v>
      </c>
      <c r="W101" s="3">
        <f t="shared" si="12"/>
        <v>1.5706702443924355E-2</v>
      </c>
    </row>
    <row r="102" spans="1:23" x14ac:dyDescent="0.2">
      <c r="A102" s="5">
        <v>29737</v>
      </c>
      <c r="B102" s="49">
        <v>3.5583993346313125E-3</v>
      </c>
      <c r="C102" s="49">
        <v>4.0130442250761122E-2</v>
      </c>
      <c r="D102" s="49">
        <v>-3.0554086171314832E-2</v>
      </c>
      <c r="E102" s="49">
        <v>5.5951698160006336E-2</v>
      </c>
      <c r="F102" s="49">
        <v>-0.19251891745811134</v>
      </c>
      <c r="G102" s="49">
        <v>-5.3141846361186129E-2</v>
      </c>
      <c r="H102" s="49">
        <v>5.6290756066290193E-2</v>
      </c>
      <c r="I102" s="49">
        <v>1.4556242296859034E-2</v>
      </c>
      <c r="J102" s="49">
        <v>-2.9485735446142303E-2</v>
      </c>
      <c r="K102" s="49">
        <v>-2.7570819162952009E-3</v>
      </c>
      <c r="M102">
        <v>5.1981447592595043E-3</v>
      </c>
      <c r="N102" s="3">
        <f t="shared" si="3"/>
        <v>2.7624484942731519E-2</v>
      </c>
      <c r="O102" s="3">
        <f t="shared" si="4"/>
        <v>2.7280319790947732E-2</v>
      </c>
      <c r="P102" s="3">
        <f t="shared" si="5"/>
        <v>2.3418196071837427E-3</v>
      </c>
      <c r="Q102" s="3">
        <f t="shared" si="6"/>
        <v>9.2363286015928348E-3</v>
      </c>
      <c r="R102" s="3">
        <f t="shared" si="7"/>
        <v>1.5566637752254737E-2</v>
      </c>
      <c r="S102" s="3">
        <f t="shared" si="8"/>
        <v>1.7789828248718446E-2</v>
      </c>
      <c r="T102" s="3">
        <f t="shared" si="9"/>
        <v>4.3934026468427416E-2</v>
      </c>
      <c r="U102" s="3">
        <f t="shared" si="10"/>
        <v>1.3276015321354938E-2</v>
      </c>
      <c r="V102" s="3">
        <f t="shared" si="11"/>
        <v>1.1851685009047035E-2</v>
      </c>
      <c r="W102" s="3">
        <f t="shared" si="12"/>
        <v>1.2544824335832847E-2</v>
      </c>
    </row>
    <row r="103" spans="1:23" x14ac:dyDescent="0.2">
      <c r="A103" s="5">
        <v>29767</v>
      </c>
      <c r="B103" s="49">
        <v>-2.4222447201753372E-2</v>
      </c>
      <c r="C103" s="49">
        <v>-7.6498830660720607E-4</v>
      </c>
      <c r="D103" s="49">
        <v>6.6953581309562527E-2</v>
      </c>
      <c r="E103" s="49">
        <v>0.16363649708971528</v>
      </c>
      <c r="F103" s="49">
        <v>-4.3407062985960532E-2</v>
      </c>
      <c r="G103" s="49">
        <v>2.1714956721317735E-2</v>
      </c>
      <c r="H103" s="49">
        <v>-0.17910297301983469</v>
      </c>
      <c r="I103" s="49">
        <v>4.6474115172938646E-2</v>
      </c>
      <c r="J103" s="49">
        <v>2.539480657127946E-2</v>
      </c>
      <c r="K103" s="49">
        <v>-1.9564842421727624E-3</v>
      </c>
      <c r="M103">
        <v>-8.6607079013228838E-2</v>
      </c>
      <c r="N103" s="3">
        <f t="shared" ref="N103:N166" si="14">AVERAGE(B67:B102)</f>
        <v>2.6229820089828434E-2</v>
      </c>
      <c r="O103" s="3">
        <f t="shared" ref="O103:O166" si="15">AVERAGE(C67:C102)</f>
        <v>2.7113167981098522E-2</v>
      </c>
      <c r="P103" s="3">
        <f t="shared" ref="P103:P166" si="16">AVERAGE(D67:D102)</f>
        <v>8.945528214185372E-4</v>
      </c>
      <c r="Q103" s="3">
        <f t="shared" ref="Q103:Q166" si="17">AVERAGE(E67:E102)</f>
        <v>1.0249471560246668E-2</v>
      </c>
      <c r="R103" s="3">
        <f t="shared" ref="R103:R166" si="18">AVERAGE(F67:F102)</f>
        <v>8.611448380724104E-3</v>
      </c>
      <c r="S103" s="3">
        <f t="shared" ref="S103:S166" si="19">AVERAGE(G67:G102)</f>
        <v>1.5030702721647245E-2</v>
      </c>
      <c r="T103" s="3">
        <f t="shared" ref="T103:T166" si="20">AVERAGE(H67:H102)</f>
        <v>4.3947601869544238E-2</v>
      </c>
      <c r="U103" s="3">
        <f t="shared" ref="U103:U166" si="21">AVERAGE(I67:I102)</f>
        <v>1.3604278007035913E-2</v>
      </c>
      <c r="V103" s="3">
        <f t="shared" ref="V103:V166" si="22">AVERAGE(J67:J102)</f>
        <v>1.0232923297183342E-2</v>
      </c>
      <c r="W103" s="3">
        <f t="shared" ref="W103:W166" si="23">AVERAGE(K67:K102)</f>
        <v>1.2333870258847425E-2</v>
      </c>
    </row>
    <row r="104" spans="1:23" x14ac:dyDescent="0.2">
      <c r="A104" s="5">
        <v>29798</v>
      </c>
      <c r="B104" s="49">
        <v>-0.10088745831744661</v>
      </c>
      <c r="C104" s="49">
        <v>-4.1778464769016477E-2</v>
      </c>
      <c r="D104" s="49">
        <v>4.5090469056126015E-3</v>
      </c>
      <c r="E104" s="49">
        <v>-3.6446210615952879E-2</v>
      </c>
      <c r="F104" s="49">
        <v>0.10276771210795932</v>
      </c>
      <c r="G104" s="49">
        <v>9.5601295580391987E-3</v>
      </c>
      <c r="H104" s="49">
        <v>-7.6967285587974055E-2</v>
      </c>
      <c r="I104" s="49">
        <v>1.90912725305874E-2</v>
      </c>
      <c r="J104" s="49">
        <v>2.2331672627291743E-2</v>
      </c>
      <c r="K104" s="49">
        <v>7.4018111970306499E-3</v>
      </c>
      <c r="M104">
        <v>-9.2809584175605142E-2</v>
      </c>
      <c r="N104" s="3">
        <f t="shared" si="14"/>
        <v>2.6026017486194153E-2</v>
      </c>
      <c r="O104" s="3">
        <f t="shared" si="15"/>
        <v>2.7191935895785387E-2</v>
      </c>
      <c r="P104" s="3">
        <f t="shared" si="16"/>
        <v>2.2343567773066564E-3</v>
      </c>
      <c r="Q104" s="3">
        <f t="shared" si="17"/>
        <v>1.4606439884706656E-2</v>
      </c>
      <c r="R104" s="3">
        <f t="shared" si="18"/>
        <v>8.3391993525329822E-3</v>
      </c>
      <c r="S104" s="3">
        <f t="shared" si="19"/>
        <v>1.6464049442045953E-2</v>
      </c>
      <c r="T104" s="3">
        <f t="shared" si="20"/>
        <v>4.0525588412183122E-2</v>
      </c>
      <c r="U104" s="3">
        <f t="shared" si="21"/>
        <v>1.4683631576643871E-2</v>
      </c>
      <c r="V104" s="3">
        <f t="shared" si="22"/>
        <v>1.0588172847487028E-2</v>
      </c>
      <c r="W104" s="3">
        <f t="shared" si="23"/>
        <v>1.269884806459313E-2</v>
      </c>
    </row>
    <row r="105" spans="1:23" x14ac:dyDescent="0.2">
      <c r="A105" s="5">
        <v>29829</v>
      </c>
      <c r="B105" s="49">
        <v>-2.5762821028921801E-3</v>
      </c>
      <c r="C105" s="49">
        <v>-2.2358001958069695E-2</v>
      </c>
      <c r="D105" s="49">
        <v>-1.7732937515235414E-2</v>
      </c>
      <c r="E105" s="49">
        <v>8.9265958352155783E-2</v>
      </c>
      <c r="F105" s="49">
        <v>5.5883835951705763E-2</v>
      </c>
      <c r="G105" s="49">
        <v>5.3787552105792669E-2</v>
      </c>
      <c r="H105" s="49">
        <v>0.10633757470291871</v>
      </c>
      <c r="I105" s="49">
        <v>-2.3663524816268655E-3</v>
      </c>
      <c r="J105" s="49">
        <v>5.2069378655339449E-4</v>
      </c>
      <c r="K105" s="49">
        <v>-5.7029561262052497E-2</v>
      </c>
      <c r="M105">
        <v>-0.11014115284016357</v>
      </c>
      <c r="N105" s="3">
        <f t="shared" si="14"/>
        <v>2.1527235247096307E-2</v>
      </c>
      <c r="O105" s="3">
        <f t="shared" si="15"/>
        <v>2.4228582640934561E-2</v>
      </c>
      <c r="P105" s="3">
        <f t="shared" si="16"/>
        <v>1.3211785000271587E-3</v>
      </c>
      <c r="Q105" s="3">
        <f t="shared" si="17"/>
        <v>1.2444426767770324E-2</v>
      </c>
      <c r="R105" s="3">
        <f t="shared" si="18"/>
        <v>7.8861205069261486E-3</v>
      </c>
      <c r="S105" s="3">
        <f t="shared" si="19"/>
        <v>1.493978044657138E-2</v>
      </c>
      <c r="T105" s="3">
        <f t="shared" si="20"/>
        <v>3.8194605802211679E-2</v>
      </c>
      <c r="U105" s="3">
        <f t="shared" si="21"/>
        <v>1.4504989878918699E-2</v>
      </c>
      <c r="V105" s="3">
        <f t="shared" si="22"/>
        <v>1.0577244196950006E-2</v>
      </c>
      <c r="W105" s="3">
        <f t="shared" si="23"/>
        <v>1.1201866568289452E-2</v>
      </c>
    </row>
    <row r="106" spans="1:23" x14ac:dyDescent="0.2">
      <c r="A106" s="5">
        <v>29859</v>
      </c>
      <c r="B106" s="49">
        <v>-8.7588452121504567E-2</v>
      </c>
      <c r="C106" s="49">
        <v>-0.14344495149837488</v>
      </c>
      <c r="D106" s="49">
        <v>-5.6093732890461934E-2</v>
      </c>
      <c r="E106" s="49">
        <v>-4.4563172729621736E-2</v>
      </c>
      <c r="F106" s="49">
        <v>-8.3005585573018292E-3</v>
      </c>
      <c r="G106" s="49">
        <v>-0.16051669576604166</v>
      </c>
      <c r="H106" s="49">
        <v>-0.1413419403250703</v>
      </c>
      <c r="I106" s="49">
        <v>-8.3916686818559572E-2</v>
      </c>
      <c r="J106" s="49">
        <v>-0.13931162715495404</v>
      </c>
      <c r="K106" s="49">
        <v>-4.6963853167136138E-2</v>
      </c>
      <c r="M106">
        <v>-0.11522507767896761</v>
      </c>
      <c r="N106" s="3">
        <f t="shared" si="14"/>
        <v>1.9582022845563068E-2</v>
      </c>
      <c r="O106" s="3">
        <f t="shared" si="15"/>
        <v>2.2531390738879845E-2</v>
      </c>
      <c r="P106" s="3">
        <f t="shared" si="16"/>
        <v>3.245941035094439E-4</v>
      </c>
      <c r="Q106" s="3">
        <f t="shared" si="17"/>
        <v>1.5430785772046075E-2</v>
      </c>
      <c r="R106" s="3">
        <f t="shared" si="18"/>
        <v>1.0138666488896886E-2</v>
      </c>
      <c r="S106" s="3">
        <f t="shared" si="19"/>
        <v>1.5727298875923803E-2</v>
      </c>
      <c r="T106" s="3">
        <f t="shared" si="20"/>
        <v>3.9014094106201547E-2</v>
      </c>
      <c r="U106" s="3">
        <f t="shared" si="21"/>
        <v>1.4816345359137518E-2</v>
      </c>
      <c r="V106" s="3">
        <f t="shared" si="22"/>
        <v>9.1756359449688876E-3</v>
      </c>
      <c r="W106" s="3">
        <f t="shared" si="23"/>
        <v>8.8665184707552424E-3</v>
      </c>
    </row>
    <row r="107" spans="1:23" x14ac:dyDescent="0.2">
      <c r="A107" s="5">
        <v>29890</v>
      </c>
      <c r="B107" s="49">
        <v>-5.3798700149802703E-2</v>
      </c>
      <c r="C107" s="49">
        <v>-2.3997455779015797E-2</v>
      </c>
      <c r="D107" s="49">
        <v>-2.9466129418959097E-3</v>
      </c>
      <c r="E107" s="49">
        <v>-5.0736579904139267E-2</v>
      </c>
      <c r="F107" s="49">
        <v>-1.5203488686658551E-2</v>
      </c>
      <c r="G107" s="49">
        <v>3.8999613286060164E-2</v>
      </c>
      <c r="H107" s="49">
        <v>-5.5997176612943345E-2</v>
      </c>
      <c r="I107" s="49">
        <v>1.1041023945936868E-3</v>
      </c>
      <c r="J107" s="49">
        <v>6.8754989902784391E-2</v>
      </c>
      <c r="K107" s="49">
        <v>4.9692659274492179E-2</v>
      </c>
      <c r="M107">
        <v>-0.11381153754089179</v>
      </c>
      <c r="N107" s="3">
        <f t="shared" si="14"/>
        <v>1.6078354777381461E-2</v>
      </c>
      <c r="O107" s="3">
        <f t="shared" si="15"/>
        <v>1.6941435168596451E-2</v>
      </c>
      <c r="P107" s="3">
        <f t="shared" si="16"/>
        <v>-2.0426992426186407E-3</v>
      </c>
      <c r="Q107" s="3">
        <f t="shared" si="17"/>
        <v>1.5198972220764627E-2</v>
      </c>
      <c r="R107" s="3">
        <f t="shared" si="18"/>
        <v>5.9006002677331748E-3</v>
      </c>
      <c r="S107" s="3">
        <f t="shared" si="19"/>
        <v>1.1326452363856305E-2</v>
      </c>
      <c r="T107" s="3">
        <f t="shared" si="20"/>
        <v>2.8682450579790415E-2</v>
      </c>
      <c r="U107" s="3">
        <f t="shared" si="21"/>
        <v>1.2004460553638102E-2</v>
      </c>
      <c r="V107" s="3">
        <f t="shared" si="22"/>
        <v>5.795274589901595E-3</v>
      </c>
      <c r="W107" s="3">
        <f t="shared" si="23"/>
        <v>7.6636537249445379E-3</v>
      </c>
    </row>
    <row r="108" spans="1:23" x14ac:dyDescent="0.2">
      <c r="A108" s="5">
        <v>29920</v>
      </c>
      <c r="B108" s="49">
        <v>8.3528634471064622E-2</v>
      </c>
      <c r="C108" s="49">
        <v>0.10625719579067594</v>
      </c>
      <c r="D108" s="49">
        <v>3.69919329816919E-2</v>
      </c>
      <c r="E108" s="49">
        <v>3.9049247243426732E-2</v>
      </c>
      <c r="F108" s="49">
        <v>5.515449191279953E-2</v>
      </c>
      <c r="G108" s="49">
        <v>0.1207580335416385</v>
      </c>
      <c r="H108" s="49">
        <v>8.5542361716899329E-2</v>
      </c>
      <c r="I108" s="49">
        <v>5.1085802595112195E-3</v>
      </c>
      <c r="J108" s="49">
        <v>7.6569846640596628E-2</v>
      </c>
      <c r="K108" s="49">
        <v>4.3822548296249542E-2</v>
      </c>
      <c r="M108">
        <v>-0.11645448104043532</v>
      </c>
      <c r="N108" s="3">
        <f t="shared" si="14"/>
        <v>1.6453522509313284E-2</v>
      </c>
      <c r="O108" s="3">
        <f t="shared" si="15"/>
        <v>1.7739327599207357E-2</v>
      </c>
      <c r="P108" s="3">
        <f t="shared" si="16"/>
        <v>-1.6240951077280347E-3</v>
      </c>
      <c r="Q108" s="3">
        <f t="shared" si="17"/>
        <v>1.4049654671636313E-2</v>
      </c>
      <c r="R108" s="3">
        <f t="shared" si="18"/>
        <v>6.8227640597068656E-3</v>
      </c>
      <c r="S108" s="3">
        <f t="shared" si="19"/>
        <v>1.333077242392092E-2</v>
      </c>
      <c r="T108" s="3">
        <f t="shared" si="20"/>
        <v>2.9138381980025274E-2</v>
      </c>
      <c r="U108" s="3">
        <f t="shared" si="21"/>
        <v>1.187152015232867E-2</v>
      </c>
      <c r="V108" s="3">
        <f t="shared" si="22"/>
        <v>1.0017440009073635E-2</v>
      </c>
      <c r="W108" s="3">
        <f t="shared" si="23"/>
        <v>1.1390428667609951E-2</v>
      </c>
    </row>
    <row r="109" spans="1:23" x14ac:dyDescent="0.2">
      <c r="A109" s="5">
        <v>29951</v>
      </c>
      <c r="B109" s="49">
        <v>6.3220143007536311E-3</v>
      </c>
      <c r="C109" s="49">
        <v>-3.8532640254491657E-2</v>
      </c>
      <c r="D109" s="49">
        <v>-2.6793528263357791E-2</v>
      </c>
      <c r="E109" s="49">
        <v>-2.7958292146295749E-2</v>
      </c>
      <c r="F109" s="49">
        <v>-3.9988544948085236E-3</v>
      </c>
      <c r="G109" s="49">
        <v>-9.3154094956898748E-3</v>
      </c>
      <c r="H109" s="49">
        <v>-2.4665442141170169E-2</v>
      </c>
      <c r="I109" s="49">
        <v>4.155517078545623E-2</v>
      </c>
      <c r="J109" s="49">
        <v>-5.3623543337616431E-3</v>
      </c>
      <c r="K109" s="49">
        <v>-2.644206837504659E-2</v>
      </c>
      <c r="M109">
        <v>-8.0611736574673465E-2</v>
      </c>
      <c r="N109" s="3">
        <f t="shared" si="14"/>
        <v>1.9020785215638887E-2</v>
      </c>
      <c r="O109" s="3">
        <f t="shared" si="15"/>
        <v>1.8883861672738523E-2</v>
      </c>
      <c r="P109" s="3">
        <f t="shared" si="16"/>
        <v>-2.1391417073242535E-4</v>
      </c>
      <c r="Q109" s="3">
        <f t="shared" si="17"/>
        <v>1.6697411890074176E-2</v>
      </c>
      <c r="R109" s="3">
        <f t="shared" si="18"/>
        <v>8.8154212697157206E-3</v>
      </c>
      <c r="S109" s="3">
        <f t="shared" si="19"/>
        <v>1.5936348097427191E-2</v>
      </c>
      <c r="T109" s="3">
        <f t="shared" si="20"/>
        <v>3.2748612237445136E-2</v>
      </c>
      <c r="U109" s="3">
        <f t="shared" si="21"/>
        <v>1.15469644610342E-2</v>
      </c>
      <c r="V109" s="3">
        <f t="shared" si="22"/>
        <v>1.1452679173507381E-2</v>
      </c>
      <c r="W109" s="3">
        <f t="shared" si="23"/>
        <v>1.2028842362587635E-2</v>
      </c>
    </row>
    <row r="110" spans="1:23" x14ac:dyDescent="0.2">
      <c r="A110" s="5">
        <v>29982</v>
      </c>
      <c r="B110" s="49">
        <v>-8.0395115928111993E-2</v>
      </c>
      <c r="C110" s="49">
        <v>-8.1443422292633683E-2</v>
      </c>
      <c r="D110" s="49">
        <v>2.0114213685659577E-2</v>
      </c>
      <c r="E110" s="49">
        <v>2.5258986622596069E-3</v>
      </c>
      <c r="F110" s="49">
        <v>8.0428884346557705E-2</v>
      </c>
      <c r="G110" s="49">
        <v>5.7491274475835574E-2</v>
      </c>
      <c r="H110" s="49">
        <v>-4.7137028069251796E-3</v>
      </c>
      <c r="I110" s="49">
        <v>2.1405120320300064E-2</v>
      </c>
      <c r="J110" s="49">
        <v>1.4393803380441161E-2</v>
      </c>
      <c r="K110" s="49">
        <v>-1.130483689538786E-2</v>
      </c>
      <c r="M110">
        <v>-8.9971191051859911E-2</v>
      </c>
      <c r="N110" s="3">
        <f t="shared" si="14"/>
        <v>1.7801637441848525E-2</v>
      </c>
      <c r="O110" s="3">
        <f t="shared" si="15"/>
        <v>1.6725398495038405E-2</v>
      </c>
      <c r="P110" s="3">
        <f t="shared" si="16"/>
        <v>-9.9874041149432117E-4</v>
      </c>
      <c r="Q110" s="3">
        <f t="shared" si="17"/>
        <v>1.6274761163354676E-2</v>
      </c>
      <c r="R110" s="3">
        <f t="shared" si="18"/>
        <v>8.0009837321866409E-3</v>
      </c>
      <c r="S110" s="3">
        <f t="shared" si="19"/>
        <v>1.5946419649039572E-2</v>
      </c>
      <c r="T110" s="3">
        <f t="shared" si="20"/>
        <v>3.2343503833934598E-2</v>
      </c>
      <c r="U110" s="3">
        <f t="shared" si="21"/>
        <v>1.1834817682012786E-2</v>
      </c>
      <c r="V110" s="3">
        <f t="shared" si="22"/>
        <v>1.1706730266713875E-2</v>
      </c>
      <c r="W110" s="3">
        <f t="shared" si="23"/>
        <v>1.0777647332347472E-2</v>
      </c>
    </row>
    <row r="111" spans="1:23" x14ac:dyDescent="0.2">
      <c r="A111" s="5">
        <v>30010</v>
      </c>
      <c r="B111" s="49">
        <v>-9.0152419314736054E-2</v>
      </c>
      <c r="C111" s="49">
        <v>-5.1628354620155803E-2</v>
      </c>
      <c r="D111" s="49">
        <v>1.919773364274735E-2</v>
      </c>
      <c r="E111" s="49">
        <v>1.9442953810713259E-2</v>
      </c>
      <c r="F111" s="49">
        <v>8.4651041263449356E-2</v>
      </c>
      <c r="G111" s="49">
        <v>-3.9602879046993666E-2</v>
      </c>
      <c r="H111" s="49">
        <v>6.66310009854989E-2</v>
      </c>
      <c r="I111" s="49">
        <v>-4.5211066461382954E-2</v>
      </c>
      <c r="J111" s="49">
        <v>-5.4042710277066308E-2</v>
      </c>
      <c r="K111" s="49">
        <v>-5.1611168284472875E-2</v>
      </c>
      <c r="M111">
        <v>-0.11137085838039151</v>
      </c>
      <c r="N111" s="3">
        <f t="shared" si="14"/>
        <v>1.4044518498095694E-2</v>
      </c>
      <c r="O111" s="3">
        <f t="shared" si="15"/>
        <v>1.3596813471944922E-2</v>
      </c>
      <c r="P111" s="3">
        <f t="shared" si="16"/>
        <v>-6.3705654863085374E-4</v>
      </c>
      <c r="Q111" s="3">
        <f t="shared" si="17"/>
        <v>1.7277184166958427E-2</v>
      </c>
      <c r="R111" s="3">
        <f t="shared" si="18"/>
        <v>1.0262738288028575E-2</v>
      </c>
      <c r="S111" s="3">
        <f t="shared" si="19"/>
        <v>1.7136856892412438E-2</v>
      </c>
      <c r="T111" s="3">
        <f t="shared" si="20"/>
        <v>3.0705798775470874E-2</v>
      </c>
      <c r="U111" s="3">
        <f t="shared" si="21"/>
        <v>1.1576160787333938E-2</v>
      </c>
      <c r="V111" s="3">
        <f t="shared" si="22"/>
        <v>1.0437230557305804E-2</v>
      </c>
      <c r="W111" s="3">
        <f t="shared" si="23"/>
        <v>9.1805844466040544E-3</v>
      </c>
    </row>
    <row r="112" spans="1:23" x14ac:dyDescent="0.2">
      <c r="A112" s="5">
        <v>30041</v>
      </c>
      <c r="B112" s="49">
        <v>-5.4184970861316684E-2</v>
      </c>
      <c r="C112" s="49">
        <v>-5.6307837614250733E-2</v>
      </c>
      <c r="D112" s="49">
        <v>2.4003489266070765E-2</v>
      </c>
      <c r="E112" s="49">
        <v>-1.7602085031808268E-2</v>
      </c>
      <c r="F112" s="49">
        <v>-4.1625216914177421E-2</v>
      </c>
      <c r="G112" s="49">
        <v>3.9968380323682995E-2</v>
      </c>
      <c r="H112" s="49">
        <v>-2.7348514046480199E-3</v>
      </c>
      <c r="I112" s="49">
        <v>-5.4702624522189769E-2</v>
      </c>
      <c r="J112" s="49">
        <v>9.4545182397467897E-2</v>
      </c>
      <c r="K112" s="49">
        <v>-5.3983608613376033E-3</v>
      </c>
      <c r="M112">
        <v>-0.10514379879938962</v>
      </c>
      <c r="N112" s="3">
        <f t="shared" si="14"/>
        <v>1.0414081087718401E-2</v>
      </c>
      <c r="O112" s="3">
        <f t="shared" si="15"/>
        <v>1.1475553589382305E-2</v>
      </c>
      <c r="P112" s="3">
        <f t="shared" si="16"/>
        <v>6.5873081202189043E-4</v>
      </c>
      <c r="Q112" s="3">
        <f t="shared" si="17"/>
        <v>1.629373726731009E-2</v>
      </c>
      <c r="R112" s="3">
        <f t="shared" si="18"/>
        <v>1.4260371636293808E-2</v>
      </c>
      <c r="S112" s="3">
        <f t="shared" si="19"/>
        <v>1.399432517006822E-2</v>
      </c>
      <c r="T112" s="3">
        <f t="shared" si="20"/>
        <v>3.0966577791610644E-2</v>
      </c>
      <c r="U112" s="3">
        <f t="shared" si="21"/>
        <v>1.121568493493624E-2</v>
      </c>
      <c r="V112" s="3">
        <f t="shared" si="22"/>
        <v>9.3450124276158574E-3</v>
      </c>
      <c r="W112" s="3">
        <f t="shared" si="23"/>
        <v>8.6940008324867934E-3</v>
      </c>
    </row>
    <row r="113" spans="1:23" x14ac:dyDescent="0.2">
      <c r="A113" s="5">
        <v>30071</v>
      </c>
      <c r="B113" s="49">
        <v>0.11404383189586564</v>
      </c>
      <c r="C113" s="49">
        <v>-1.7411920031514927E-2</v>
      </c>
      <c r="D113" s="49">
        <v>6.4973036192350619E-5</v>
      </c>
      <c r="E113" s="49">
        <v>1.4565295520631238E-2</v>
      </c>
      <c r="F113" s="49">
        <v>6.5333556759574973E-2</v>
      </c>
      <c r="G113" s="49">
        <v>1.5439597807679117E-2</v>
      </c>
      <c r="H113" s="49">
        <v>-5.2612910227700094E-2</v>
      </c>
      <c r="I113" s="49">
        <v>3.2408738313871588E-2</v>
      </c>
      <c r="J113" s="49">
        <v>5.3431013431012309E-2</v>
      </c>
      <c r="K113" s="49">
        <v>4.389826698611321E-2</v>
      </c>
      <c r="M113">
        <v>-1.1163475238377685E-2</v>
      </c>
      <c r="N113" s="3">
        <f t="shared" si="14"/>
        <v>8.2703101230481735E-3</v>
      </c>
      <c r="O113" s="3">
        <f t="shared" si="15"/>
        <v>7.9632766896431829E-3</v>
      </c>
      <c r="P113" s="3">
        <f t="shared" si="16"/>
        <v>1.6486625171562945E-3</v>
      </c>
      <c r="Q113" s="3">
        <f t="shared" si="17"/>
        <v>1.1971795099753114E-2</v>
      </c>
      <c r="R113" s="3">
        <f t="shared" si="18"/>
        <v>1.1523460403267963E-2</v>
      </c>
      <c r="S113" s="3">
        <f t="shared" si="19"/>
        <v>1.1543188541809182E-2</v>
      </c>
      <c r="T113" s="3">
        <f t="shared" si="20"/>
        <v>3.0528573853948027E-2</v>
      </c>
      <c r="U113" s="3">
        <f t="shared" si="21"/>
        <v>9.6829555403533697E-3</v>
      </c>
      <c r="V113" s="3">
        <f t="shared" si="22"/>
        <v>1.045689644235819E-2</v>
      </c>
      <c r="W113" s="3">
        <f t="shared" si="23"/>
        <v>6.9524816570636326E-3</v>
      </c>
    </row>
    <row r="114" spans="1:23" x14ac:dyDescent="0.2">
      <c r="A114" s="5">
        <v>30102</v>
      </c>
      <c r="B114" s="49">
        <v>-1.6339657385919804E-3</v>
      </c>
      <c r="C114" s="49">
        <v>-1.0835997182512269E-4</v>
      </c>
      <c r="D114" s="49">
        <v>-1.3304169554169354E-2</v>
      </c>
      <c r="E114" s="49">
        <v>-1.3905348309976029E-2</v>
      </c>
      <c r="F114" s="49">
        <v>-2.5035827886337181E-3</v>
      </c>
      <c r="G114" s="49">
        <v>3.8856524502671519E-2</v>
      </c>
      <c r="H114" s="49">
        <v>-7.9831909293604064E-2</v>
      </c>
      <c r="I114" s="49">
        <v>-2.1194534065440696E-3</v>
      </c>
      <c r="J114" s="49">
        <v>-5.4893597292411389E-3</v>
      </c>
      <c r="K114" s="49">
        <v>-3.3129208113190312E-2</v>
      </c>
      <c r="M114">
        <v>-6.5777464451847178E-3</v>
      </c>
      <c r="N114" s="3">
        <f t="shared" si="14"/>
        <v>1.1953127653009984E-2</v>
      </c>
      <c r="O114" s="3">
        <f t="shared" si="15"/>
        <v>7.1497445549950174E-3</v>
      </c>
      <c r="P114" s="3">
        <f t="shared" si="16"/>
        <v>1.6134397701966013E-3</v>
      </c>
      <c r="Q114" s="3">
        <f t="shared" si="17"/>
        <v>1.4277075832804801E-2</v>
      </c>
      <c r="R114" s="3">
        <f t="shared" si="18"/>
        <v>1.1473489660651256E-2</v>
      </c>
      <c r="S114" s="3">
        <f t="shared" si="19"/>
        <v>1.0419980158854834E-2</v>
      </c>
      <c r="T114" s="3">
        <f t="shared" si="20"/>
        <v>3.0414495341809164E-2</v>
      </c>
      <c r="U114" s="3">
        <f t="shared" si="21"/>
        <v>9.8898955753371331E-3</v>
      </c>
      <c r="V114" s="3">
        <f t="shared" si="22"/>
        <v>1.1282785474292935E-2</v>
      </c>
      <c r="W114" s="3">
        <f t="shared" si="23"/>
        <v>8.1606867294831339E-3</v>
      </c>
    </row>
    <row r="115" spans="1:23" x14ac:dyDescent="0.2">
      <c r="A115" s="5">
        <v>30132</v>
      </c>
      <c r="B115" s="49">
        <v>-6.0893397586604614E-2</v>
      </c>
      <c r="C115" s="49">
        <v>-9.9470784791835798E-2</v>
      </c>
      <c r="D115" s="49">
        <v>-2.5503895818855038E-2</v>
      </c>
      <c r="E115" s="49">
        <v>-2.8470657391985621E-2</v>
      </c>
      <c r="F115" s="49">
        <v>-8.1888225528801484E-2</v>
      </c>
      <c r="G115" s="49">
        <v>-3.6295786897514448E-2</v>
      </c>
      <c r="H115" s="49">
        <v>-8.6029210821972568E-2</v>
      </c>
      <c r="I115" s="49">
        <v>-1.9641395214758051E-2</v>
      </c>
      <c r="J115" s="49">
        <v>-5.5252533728661568E-2</v>
      </c>
      <c r="K115" s="49">
        <v>-1.252593727254081E-2</v>
      </c>
      <c r="M115">
        <v>-1.4944624276024165E-2</v>
      </c>
      <c r="N115" s="3">
        <f t="shared" si="14"/>
        <v>1.1144055207256844E-2</v>
      </c>
      <c r="O115" s="3">
        <f t="shared" si="15"/>
        <v>5.9168605194646739E-3</v>
      </c>
      <c r="P115" s="3">
        <f t="shared" si="16"/>
        <v>2.5659045931957039E-3</v>
      </c>
      <c r="Q115" s="3">
        <f t="shared" si="17"/>
        <v>1.3647971724132084E-2</v>
      </c>
      <c r="R115" s="3">
        <f t="shared" si="18"/>
        <v>1.2878000502338208E-2</v>
      </c>
      <c r="S115" s="3">
        <f t="shared" si="19"/>
        <v>1.3507574247935488E-2</v>
      </c>
      <c r="T115" s="3">
        <f t="shared" si="20"/>
        <v>2.6690959129414014E-2</v>
      </c>
      <c r="U115" s="3">
        <f t="shared" si="21"/>
        <v>9.6301537614785493E-3</v>
      </c>
      <c r="V115" s="3">
        <f t="shared" si="22"/>
        <v>1.1756908612147938E-2</v>
      </c>
      <c r="W115" s="3">
        <f t="shared" si="23"/>
        <v>7.7677239050194897E-3</v>
      </c>
    </row>
    <row r="116" spans="1:23" x14ac:dyDescent="0.2">
      <c r="A116" s="5">
        <v>30163</v>
      </c>
      <c r="B116" s="49">
        <v>-6.4869500269714164E-3</v>
      </c>
      <c r="C116" s="49">
        <v>3.7089482488195991E-2</v>
      </c>
      <c r="D116" s="49">
        <v>4.6246593442871298E-3</v>
      </c>
      <c r="E116" s="49">
        <v>-1.1529721807645332E-2</v>
      </c>
      <c r="F116" s="49">
        <v>-2.0467166657124336E-2</v>
      </c>
      <c r="G116" s="49">
        <v>3.7416179572477892E-2</v>
      </c>
      <c r="H116" s="49">
        <v>6.167482840417482E-2</v>
      </c>
      <c r="I116" s="49">
        <v>-2.7600045164992482E-2</v>
      </c>
      <c r="J116" s="49">
        <v>1.0781923870242682E-2</v>
      </c>
      <c r="K116" s="49">
        <v>-1.781156486534019E-2</v>
      </c>
      <c r="M116">
        <v>1.2876625436091249E-2</v>
      </c>
      <c r="N116" s="3">
        <f t="shared" si="14"/>
        <v>1.0170594700343106E-2</v>
      </c>
      <c r="O116" s="3">
        <f t="shared" si="15"/>
        <v>1.0477922617992625E-3</v>
      </c>
      <c r="P116" s="3">
        <f t="shared" si="16"/>
        <v>2.5056616428261892E-3</v>
      </c>
      <c r="Q116" s="3">
        <f t="shared" si="17"/>
        <v>1.2675994814010653E-2</v>
      </c>
      <c r="R116" s="3">
        <f t="shared" si="18"/>
        <v>7.3488493131273081E-3</v>
      </c>
      <c r="S116" s="3">
        <f t="shared" si="19"/>
        <v>1.3642522862662793E-2</v>
      </c>
      <c r="T116" s="3">
        <f t="shared" si="20"/>
        <v>2.4781858957367967E-2</v>
      </c>
      <c r="U116" s="3">
        <f t="shared" si="21"/>
        <v>9.1787205051582499E-3</v>
      </c>
      <c r="V116" s="3">
        <f t="shared" si="22"/>
        <v>9.107629270398522E-3</v>
      </c>
      <c r="W116" s="3">
        <f t="shared" si="23"/>
        <v>6.341310266056709E-3</v>
      </c>
    </row>
    <row r="117" spans="1:23" x14ac:dyDescent="0.2">
      <c r="A117" s="5">
        <v>30194</v>
      </c>
      <c r="B117" s="49">
        <v>5.0751775024363344E-2</v>
      </c>
      <c r="C117" s="49">
        <v>0.16410544026920748</v>
      </c>
      <c r="D117" s="49">
        <v>-8.5939543399448093E-3</v>
      </c>
      <c r="E117" s="49">
        <v>-4.6514000448884207E-2</v>
      </c>
      <c r="F117" s="49">
        <v>5.5276308483588554E-2</v>
      </c>
      <c r="G117" s="49">
        <v>3.1155641649428079E-2</v>
      </c>
      <c r="H117" s="49">
        <v>3.9892102315042477E-2</v>
      </c>
      <c r="I117" s="49">
        <v>1.9558512246750093E-2</v>
      </c>
      <c r="J117" s="49">
        <v>3.0423893887395748E-2</v>
      </c>
      <c r="K117" s="49">
        <v>0.12311121565464744</v>
      </c>
      <c r="M117">
        <v>-8.7785640970237111E-3</v>
      </c>
      <c r="N117" s="3">
        <f t="shared" si="14"/>
        <v>9.337990411807863E-3</v>
      </c>
      <c r="O117" s="3">
        <f t="shared" si="15"/>
        <v>3.3793186721446564E-3</v>
      </c>
      <c r="P117" s="3">
        <f t="shared" si="16"/>
        <v>1.5407834507070142E-3</v>
      </c>
      <c r="Q117" s="3">
        <f t="shared" si="17"/>
        <v>1.3863920370137126E-2</v>
      </c>
      <c r="R117" s="3">
        <f t="shared" si="18"/>
        <v>6.8047879006589464E-3</v>
      </c>
      <c r="S117" s="3">
        <f t="shared" si="19"/>
        <v>1.5795319725715365E-2</v>
      </c>
      <c r="T117" s="3">
        <f t="shared" si="20"/>
        <v>2.516362835077281E-2</v>
      </c>
      <c r="U117" s="3">
        <f t="shared" si="21"/>
        <v>8.5607269752258873E-3</v>
      </c>
      <c r="V117" s="3">
        <f t="shared" si="22"/>
        <v>9.4433288255441651E-3</v>
      </c>
      <c r="W117" s="3">
        <f t="shared" si="23"/>
        <v>5.5302579735509788E-3</v>
      </c>
    </row>
    <row r="118" spans="1:23" x14ac:dyDescent="0.2">
      <c r="A118" s="5">
        <v>30224</v>
      </c>
      <c r="B118" s="49">
        <v>4.0821193632369912E-2</v>
      </c>
      <c r="C118" s="49">
        <v>-1.6613393052942849E-2</v>
      </c>
      <c r="D118" s="49">
        <v>5.4324803075416428E-2</v>
      </c>
      <c r="E118" s="49">
        <v>-9.0661378680665372E-2</v>
      </c>
      <c r="F118" s="49">
        <v>-1.976802684353085E-2</v>
      </c>
      <c r="G118" s="49">
        <v>6.1497863908137829E-2</v>
      </c>
      <c r="H118" s="49">
        <v>-3.7025668803225664E-2</v>
      </c>
      <c r="I118" s="49">
        <v>-7.7563707113366132E-3</v>
      </c>
      <c r="J118" s="49">
        <v>1.6605786678415946E-2</v>
      </c>
      <c r="K118" s="49">
        <v>1.3264451270595057E-2</v>
      </c>
      <c r="M118">
        <v>-4.3443018763796304E-2</v>
      </c>
      <c r="N118" s="3">
        <f t="shared" si="14"/>
        <v>7.2905025226974946E-3</v>
      </c>
      <c r="O118" s="3">
        <f t="shared" si="15"/>
        <v>5.0749089959582676E-3</v>
      </c>
      <c r="P118" s="3">
        <f t="shared" si="16"/>
        <v>8.9559321733989616E-4</v>
      </c>
      <c r="Q118" s="3">
        <f t="shared" si="17"/>
        <v>1.2217967678597931E-2</v>
      </c>
      <c r="R118" s="3">
        <f t="shared" si="18"/>
        <v>6.3289685682222192E-3</v>
      </c>
      <c r="S118" s="3">
        <f t="shared" si="19"/>
        <v>1.55327119502792E-2</v>
      </c>
      <c r="T118" s="3">
        <f t="shared" si="20"/>
        <v>2.4020355476182437E-2</v>
      </c>
      <c r="U118" s="3">
        <f t="shared" si="21"/>
        <v>8.580410447341584E-3</v>
      </c>
      <c r="V118" s="3">
        <f t="shared" si="22"/>
        <v>9.1661779714831103E-3</v>
      </c>
      <c r="W118" s="3">
        <f t="shared" si="23"/>
        <v>7.5670300741197127E-3</v>
      </c>
    </row>
    <row r="119" spans="1:23" x14ac:dyDescent="0.2">
      <c r="A119" s="5">
        <v>30255</v>
      </c>
      <c r="B119" s="49">
        <v>1.3442554085278502E-2</v>
      </c>
      <c r="C119" s="49">
        <v>0.10642244612483953</v>
      </c>
      <c r="D119" s="49">
        <v>-8.1217112788828372E-3</v>
      </c>
      <c r="E119" s="49">
        <v>5.9443686167458987E-2</v>
      </c>
      <c r="F119" s="49">
        <v>2.1033053959882198E-2</v>
      </c>
      <c r="G119" s="49">
        <v>2.9960954647320959E-2</v>
      </c>
      <c r="H119" s="49">
        <v>8.1560970731802129E-3</v>
      </c>
      <c r="I119" s="49">
        <v>3.7602435250878807E-2</v>
      </c>
      <c r="J119" s="49">
        <v>8.6505480575648441E-2</v>
      </c>
      <c r="K119" s="49">
        <v>0.11149333648300064</v>
      </c>
      <c r="M119">
        <v>-2.1261608816741329E-2</v>
      </c>
      <c r="N119" s="3">
        <f t="shared" si="14"/>
        <v>6.5225483964074394E-3</v>
      </c>
      <c r="O119" s="3">
        <f t="shared" si="15"/>
        <v>2.981393224953055E-3</v>
      </c>
      <c r="P119" s="3">
        <f t="shared" si="16"/>
        <v>2.3426396048715709E-3</v>
      </c>
      <c r="Q119" s="3">
        <f t="shared" si="17"/>
        <v>1.0771306560100776E-2</v>
      </c>
      <c r="R119" s="3">
        <f t="shared" si="18"/>
        <v>2.6231621365476465E-3</v>
      </c>
      <c r="S119" s="3">
        <f t="shared" si="19"/>
        <v>1.6018120727110702E-2</v>
      </c>
      <c r="T119" s="3">
        <f t="shared" si="20"/>
        <v>2.2363035354057301E-2</v>
      </c>
      <c r="U119" s="3">
        <f t="shared" si="21"/>
        <v>7.4121389986913522E-3</v>
      </c>
      <c r="V119" s="3">
        <f t="shared" si="22"/>
        <v>9.1564797864599999E-3</v>
      </c>
      <c r="W119" s="3">
        <f t="shared" si="23"/>
        <v>7.9747390234661819E-3</v>
      </c>
    </row>
    <row r="120" spans="1:23" x14ac:dyDescent="0.2">
      <c r="A120" s="5">
        <v>30285</v>
      </c>
      <c r="B120" s="49">
        <v>-3.3380436489245491E-2</v>
      </c>
      <c r="C120" s="49">
        <v>2.7472141550544782E-2</v>
      </c>
      <c r="D120" s="49">
        <v>2.2755449198478495E-2</v>
      </c>
      <c r="E120" s="49">
        <v>4.6046201688140442E-2</v>
      </c>
      <c r="F120" s="49">
        <v>9.7488090681436823E-3</v>
      </c>
      <c r="G120" s="49">
        <v>9.777971188744683E-3</v>
      </c>
      <c r="H120" s="49">
        <v>4.1330870136632836E-2</v>
      </c>
      <c r="I120" s="49">
        <v>7.7653278514734136E-2</v>
      </c>
      <c r="J120" s="49">
        <v>-1.7594729301959156E-2</v>
      </c>
      <c r="K120" s="49">
        <v>3.891503690486231E-2</v>
      </c>
      <c r="M120">
        <v>-5.4737079025527269E-2</v>
      </c>
      <c r="N120" s="3">
        <f t="shared" si="14"/>
        <v>6.4613806712533507E-3</v>
      </c>
      <c r="O120" s="3">
        <f t="shared" si="15"/>
        <v>8.2996295033971636E-3</v>
      </c>
      <c r="P120" s="3">
        <f t="shared" si="16"/>
        <v>3.474496423248763E-3</v>
      </c>
      <c r="Q120" s="3">
        <f t="shared" si="17"/>
        <v>1.3312263304119519E-2</v>
      </c>
      <c r="R120" s="3">
        <f t="shared" si="18"/>
        <v>5.6214971924814748E-3</v>
      </c>
      <c r="S120" s="3">
        <f t="shared" si="19"/>
        <v>1.82149145364667E-2</v>
      </c>
      <c r="T120" s="3">
        <f t="shared" si="20"/>
        <v>2.4318463638210455E-2</v>
      </c>
      <c r="U120" s="3">
        <f t="shared" si="21"/>
        <v>8.946555536791868E-3</v>
      </c>
      <c r="V120" s="3">
        <f t="shared" si="22"/>
        <v>1.2354113248598376E-2</v>
      </c>
      <c r="W120" s="3">
        <f t="shared" si="23"/>
        <v>1.2847633472949233E-2</v>
      </c>
    </row>
    <row r="121" spans="1:23" x14ac:dyDescent="0.2">
      <c r="A121" s="5">
        <v>30316</v>
      </c>
      <c r="B121" s="49">
        <v>1.4553960106556296E-2</v>
      </c>
      <c r="C121" s="49">
        <v>8.3494077959904267E-2</v>
      </c>
      <c r="D121" s="49">
        <v>7.1948580972989618E-2</v>
      </c>
      <c r="E121" s="49">
        <v>-1.7617621868783795E-2</v>
      </c>
      <c r="F121" s="49">
        <v>-1.1079598649988087E-2</v>
      </c>
      <c r="G121" s="49">
        <v>1.4877031791130202E-2</v>
      </c>
      <c r="H121" s="49">
        <v>-1.6121446643844628E-2</v>
      </c>
      <c r="I121" s="49">
        <v>3.7719386413062939E-2</v>
      </c>
      <c r="J121" s="49">
        <v>6.1658429242563484E-2</v>
      </c>
      <c r="K121" s="49">
        <v>1.8104330037504335E-2</v>
      </c>
      <c r="M121">
        <v>4.330991128471906E-2</v>
      </c>
      <c r="N121" s="3">
        <f t="shared" si="14"/>
        <v>6.1554268161224703E-3</v>
      </c>
      <c r="O121" s="3">
        <f t="shared" si="15"/>
        <v>6.9379593595747342E-3</v>
      </c>
      <c r="P121" s="3">
        <f t="shared" si="16"/>
        <v>3.7980495566765143E-3</v>
      </c>
      <c r="Q121" s="3">
        <f t="shared" si="17"/>
        <v>1.5683791147612574E-2</v>
      </c>
      <c r="R121" s="3">
        <f t="shared" si="18"/>
        <v>4.9379560940451999E-3</v>
      </c>
      <c r="S121" s="3">
        <f t="shared" si="19"/>
        <v>1.8774053243664671E-2</v>
      </c>
      <c r="T121" s="3">
        <f t="shared" si="20"/>
        <v>2.6569943455396993E-2</v>
      </c>
      <c r="U121" s="3">
        <f t="shared" si="21"/>
        <v>1.0937906029223812E-2</v>
      </c>
      <c r="V121" s="3">
        <f t="shared" si="22"/>
        <v>1.2437657148671379E-2</v>
      </c>
      <c r="W121" s="3">
        <f t="shared" si="23"/>
        <v>1.2773261425221989E-2</v>
      </c>
    </row>
    <row r="122" spans="1:23" x14ac:dyDescent="0.2">
      <c r="A122" s="5">
        <v>30347</v>
      </c>
      <c r="B122" s="49">
        <v>0.11652257444764724</v>
      </c>
      <c r="C122" s="49">
        <v>3.3603348813734835E-2</v>
      </c>
      <c r="D122" s="49">
        <v>-6.4627684054117118E-3</v>
      </c>
      <c r="E122" s="49">
        <v>-9.3234382880611477E-3</v>
      </c>
      <c r="F122" s="49">
        <v>6.841850047336373E-2</v>
      </c>
      <c r="G122" s="49">
        <v>4.321949681955517E-2</v>
      </c>
      <c r="H122" s="49">
        <v>0.15107674248337699</v>
      </c>
      <c r="I122" s="49">
        <v>-2.2889279524533124E-2</v>
      </c>
      <c r="J122" s="49">
        <v>4.1076172694297419E-2</v>
      </c>
      <c r="K122" s="49">
        <v>4.0127591172431254E-2</v>
      </c>
      <c r="M122">
        <v>1.8599389666420718E-2</v>
      </c>
      <c r="N122" s="3">
        <f t="shared" si="14"/>
        <v>3.5107190524971289E-3</v>
      </c>
      <c r="O122" s="3">
        <f t="shared" si="15"/>
        <v>7.3469605117883786E-3</v>
      </c>
      <c r="P122" s="3">
        <f t="shared" si="16"/>
        <v>6.0617796957997223E-3</v>
      </c>
      <c r="Q122" s="3">
        <f t="shared" si="17"/>
        <v>1.3683232810821689E-2</v>
      </c>
      <c r="R122" s="3">
        <f t="shared" si="18"/>
        <v>5.0904464253606245E-3</v>
      </c>
      <c r="S122" s="3">
        <f t="shared" si="19"/>
        <v>1.9611044955609749E-2</v>
      </c>
      <c r="T122" s="3">
        <f t="shared" si="20"/>
        <v>2.6653391436591831E-2</v>
      </c>
      <c r="U122" s="3">
        <f t="shared" si="21"/>
        <v>1.1402839756783511E-2</v>
      </c>
      <c r="V122" s="3">
        <f t="shared" si="22"/>
        <v>1.4109855908716142E-2</v>
      </c>
      <c r="W122" s="3">
        <f t="shared" si="23"/>
        <v>1.2820452671918111E-2</v>
      </c>
    </row>
    <row r="123" spans="1:23" x14ac:dyDescent="0.2">
      <c r="A123" s="5">
        <v>30375</v>
      </c>
      <c r="B123" s="49">
        <v>-6.139550890475709E-2</v>
      </c>
      <c r="C123" s="49">
        <v>3.1207785624620898E-2</v>
      </c>
      <c r="D123" s="49">
        <v>7.5146076932746997E-2</v>
      </c>
      <c r="E123" s="49">
        <v>8.9457147844294038E-3</v>
      </c>
      <c r="F123" s="49">
        <v>3.2638858871840926E-2</v>
      </c>
      <c r="G123" s="49">
        <v>1.0960996561050651E-2</v>
      </c>
      <c r="H123" s="49">
        <v>8.5956842852262128E-2</v>
      </c>
      <c r="I123" s="49">
        <v>8.9551231487614569E-3</v>
      </c>
      <c r="J123" s="49">
        <v>3.2254114226572872E-2</v>
      </c>
      <c r="K123" s="49">
        <v>2.1374469763435711E-2</v>
      </c>
      <c r="M123">
        <v>0.1360440813224395</v>
      </c>
      <c r="N123" s="3">
        <f t="shared" si="14"/>
        <v>9.7273303932102824E-4</v>
      </c>
      <c r="O123" s="3">
        <f t="shared" si="15"/>
        <v>4.551052369334261E-3</v>
      </c>
      <c r="P123" s="3">
        <f t="shared" si="16"/>
        <v>5.7736111009397068E-3</v>
      </c>
      <c r="Q123" s="3">
        <f t="shared" si="17"/>
        <v>1.3977004094037189E-2</v>
      </c>
      <c r="R123" s="3">
        <f t="shared" si="18"/>
        <v>4.634306366170589E-3</v>
      </c>
      <c r="S123" s="3">
        <f t="shared" si="19"/>
        <v>1.8293501184457137E-2</v>
      </c>
      <c r="T123" s="3">
        <f t="shared" si="20"/>
        <v>2.8170865816847825E-2</v>
      </c>
      <c r="U123" s="3">
        <f t="shared" si="21"/>
        <v>1.0254669351329709E-2</v>
      </c>
      <c r="V123" s="3">
        <f t="shared" si="22"/>
        <v>1.4300570685722519E-2</v>
      </c>
      <c r="W123" s="3">
        <f t="shared" si="23"/>
        <v>1.2257862913951815E-2</v>
      </c>
    </row>
    <row r="124" spans="1:23" x14ac:dyDescent="0.2">
      <c r="A124" s="5">
        <v>30406</v>
      </c>
      <c r="B124" s="49">
        <v>3.6812290318440022E-2</v>
      </c>
      <c r="C124" s="49">
        <v>3.0031707141312314E-2</v>
      </c>
      <c r="D124" s="49">
        <v>0.12581012463455621</v>
      </c>
      <c r="E124" s="49">
        <v>0.11385753211366501</v>
      </c>
      <c r="F124" s="49">
        <v>9.0836790134825485E-2</v>
      </c>
      <c r="G124" s="49">
        <v>3.8416596966103445E-2</v>
      </c>
      <c r="H124" s="49">
        <v>7.828662984602075E-2</v>
      </c>
      <c r="I124" s="49">
        <v>4.4597690577524274E-2</v>
      </c>
      <c r="J124" s="49">
        <v>0.17629950518730597</v>
      </c>
      <c r="K124" s="49">
        <v>3.4808991863192418E-2</v>
      </c>
      <c r="M124">
        <v>2.0396137469586462E-2</v>
      </c>
      <c r="N124" s="3">
        <f t="shared" si="14"/>
        <v>-1.7122039026184878E-3</v>
      </c>
      <c r="O124" s="3">
        <f t="shared" si="15"/>
        <v>2.1134788585334807E-3</v>
      </c>
      <c r="P124" s="3">
        <f t="shared" si="16"/>
        <v>7.1565464111134382E-3</v>
      </c>
      <c r="Q124" s="3">
        <f t="shared" si="17"/>
        <v>1.288040287955493E-2</v>
      </c>
      <c r="R124" s="3">
        <f t="shared" si="18"/>
        <v>5.2577240288054035E-3</v>
      </c>
      <c r="S124" s="3">
        <f t="shared" si="19"/>
        <v>1.710051152272412E-2</v>
      </c>
      <c r="T124" s="3">
        <f t="shared" si="20"/>
        <v>2.9620437989541257E-2</v>
      </c>
      <c r="U124" s="3">
        <f t="shared" si="21"/>
        <v>1.0324006279581974E-2</v>
      </c>
      <c r="V124" s="3">
        <f t="shared" si="22"/>
        <v>1.4865248070483299E-2</v>
      </c>
      <c r="W124" s="3">
        <f t="shared" si="23"/>
        <v>1.3129471147785114E-2</v>
      </c>
    </row>
    <row r="125" spans="1:23" x14ac:dyDescent="0.2">
      <c r="A125" s="5">
        <v>30436</v>
      </c>
      <c r="B125" s="49">
        <v>0.15745144844252046</v>
      </c>
      <c r="C125" s="49">
        <v>9.6900493472421356E-2</v>
      </c>
      <c r="D125" s="49">
        <v>6.4160598307418271E-2</v>
      </c>
      <c r="E125" s="49">
        <v>1.2749076177358543E-3</v>
      </c>
      <c r="F125" s="49">
        <v>5.4619688260258981E-2</v>
      </c>
      <c r="G125" s="49">
        <v>8.4769543484040533E-2</v>
      </c>
      <c r="H125" s="49">
        <v>-6.6582869455917293E-2</v>
      </c>
      <c r="I125" s="49">
        <v>1.602087556506393E-2</v>
      </c>
      <c r="J125" s="49">
        <v>4.6017958227599909E-2</v>
      </c>
      <c r="K125" s="49">
        <v>7.8722407746580902E-2</v>
      </c>
      <c r="M125">
        <v>7.3300934202904067E-2</v>
      </c>
      <c r="N125" s="3">
        <f t="shared" si="14"/>
        <v>4.0206471343706574E-3</v>
      </c>
      <c r="O125" s="3">
        <f t="shared" si="15"/>
        <v>8.131354807623432E-3</v>
      </c>
      <c r="P125" s="3">
        <f t="shared" si="16"/>
        <v>1.2642582112120819E-2</v>
      </c>
      <c r="Q125" s="3">
        <f t="shared" si="17"/>
        <v>1.6314368130300606E-2</v>
      </c>
      <c r="R125" s="3">
        <f t="shared" si="18"/>
        <v>1.0375176136176667E-2</v>
      </c>
      <c r="S125" s="3">
        <f t="shared" si="19"/>
        <v>2.058218024231253E-2</v>
      </c>
      <c r="T125" s="3">
        <f t="shared" si="20"/>
        <v>3.2167166115538798E-2</v>
      </c>
      <c r="U125" s="3">
        <f t="shared" si="21"/>
        <v>1.2369710734306403E-2</v>
      </c>
      <c r="V125" s="3">
        <f t="shared" si="22"/>
        <v>2.1981501799027275E-2</v>
      </c>
      <c r="W125" s="3">
        <f t="shared" si="23"/>
        <v>1.6550994564560027E-2</v>
      </c>
    </row>
    <row r="126" spans="1:23" x14ac:dyDescent="0.2">
      <c r="A126" s="5">
        <v>30467</v>
      </c>
      <c r="B126" s="49">
        <v>5.0804821289444968E-2</v>
      </c>
      <c r="C126" s="49">
        <v>3.068515991772558E-2</v>
      </c>
      <c r="D126" s="49">
        <v>-5.3757474878243783E-2</v>
      </c>
      <c r="E126" s="49">
        <v>9.0868547938830702E-2</v>
      </c>
      <c r="F126" s="49">
        <v>4.1624823531123623E-2</v>
      </c>
      <c r="G126" s="49">
        <v>2.4836663927536584E-3</v>
      </c>
      <c r="H126" s="49">
        <v>-3.3896348736103699E-2</v>
      </c>
      <c r="I126" s="49">
        <v>9.2647849541778182E-3</v>
      </c>
      <c r="J126" s="49">
        <v>-3.8099681206746894E-3</v>
      </c>
      <c r="K126" s="49">
        <v>-1.5280998824538483E-2</v>
      </c>
      <c r="M126">
        <v>8.506786299872604E-2</v>
      </c>
      <c r="N126" s="3">
        <f t="shared" si="14"/>
        <v>7.2742467760452244E-3</v>
      </c>
      <c r="O126" s="3">
        <f t="shared" si="15"/>
        <v>1.0073852290432355E-2</v>
      </c>
      <c r="P126" s="3">
        <f t="shared" si="16"/>
        <v>1.3498428096183679E-2</v>
      </c>
      <c r="Q126" s="3">
        <f t="shared" si="17"/>
        <v>1.7050033827798794E-2</v>
      </c>
      <c r="R126" s="3">
        <f t="shared" si="18"/>
        <v>1.0756527838355937E-2</v>
      </c>
      <c r="S126" s="3">
        <f t="shared" si="19"/>
        <v>2.1928492483628891E-2</v>
      </c>
      <c r="T126" s="3">
        <f t="shared" si="20"/>
        <v>2.9370886749248357E-2</v>
      </c>
      <c r="U126" s="3">
        <f t="shared" si="21"/>
        <v>1.189674416162133E-2</v>
      </c>
      <c r="V126" s="3">
        <f t="shared" si="22"/>
        <v>2.1803222149327946E-2</v>
      </c>
      <c r="W126" s="3">
        <f t="shared" si="23"/>
        <v>1.7529491827205576E-2</v>
      </c>
    </row>
    <row r="127" spans="1:23" x14ac:dyDescent="0.2">
      <c r="A127" s="5">
        <v>30497</v>
      </c>
      <c r="B127" s="49">
        <v>-2.0421019984880995E-2</v>
      </c>
      <c r="C127" s="49">
        <v>1.838763431592394E-2</v>
      </c>
      <c r="D127" s="49">
        <v>5.5296762004039213E-2</v>
      </c>
      <c r="E127" s="49">
        <v>-1.0605710493727827E-2</v>
      </c>
      <c r="F127" s="49">
        <v>-8.2996828235695208E-3</v>
      </c>
      <c r="G127" s="49">
        <v>5.4553073549790998E-2</v>
      </c>
      <c r="H127" s="49">
        <v>1.3595181202709306E-2</v>
      </c>
      <c r="I127" s="49">
        <v>3.230861400417151E-2</v>
      </c>
      <c r="J127" s="49">
        <v>0.10584764283484427</v>
      </c>
      <c r="K127" s="49">
        <v>3.8922584993046128E-2</v>
      </c>
      <c r="M127">
        <v>6.6417781653359986E-2</v>
      </c>
      <c r="N127" s="3">
        <f t="shared" si="14"/>
        <v>5.5038848783654443E-3</v>
      </c>
      <c r="O127" s="3">
        <f t="shared" si="15"/>
        <v>9.1862904523249255E-3</v>
      </c>
      <c r="P127" s="3">
        <f t="shared" si="16"/>
        <v>1.1225928516115001E-2</v>
      </c>
      <c r="Q127" s="3">
        <f t="shared" si="17"/>
        <v>1.8375731818928733E-2</v>
      </c>
      <c r="R127" s="3">
        <f t="shared" si="18"/>
        <v>1.0374571165898941E-2</v>
      </c>
      <c r="S127" s="3">
        <f t="shared" si="19"/>
        <v>2.2462935352268142E-2</v>
      </c>
      <c r="T127" s="3">
        <f t="shared" si="20"/>
        <v>2.7744206940560772E-2</v>
      </c>
      <c r="U127" s="3">
        <f t="shared" si="21"/>
        <v>1.2258373252489194E-2</v>
      </c>
      <c r="V127" s="3">
        <f t="shared" si="22"/>
        <v>2.0844032974883672E-2</v>
      </c>
      <c r="W127" s="3">
        <f t="shared" si="23"/>
        <v>1.5765220657130555E-2</v>
      </c>
    </row>
    <row r="128" spans="1:23" x14ac:dyDescent="0.2">
      <c r="A128" s="5">
        <v>30528</v>
      </c>
      <c r="B128" s="49">
        <v>0.11920827932839262</v>
      </c>
      <c r="C128" s="49">
        <v>1.0006553847890398E-2</v>
      </c>
      <c r="D128" s="49">
        <v>2.673725260195714E-2</v>
      </c>
      <c r="E128" s="49">
        <v>5.8387778689357184E-3</v>
      </c>
      <c r="F128" s="49">
        <v>3.4896090172595651E-2</v>
      </c>
      <c r="G128" s="49">
        <v>-2.8681924653524815E-2</v>
      </c>
      <c r="H128" s="49">
        <v>4.2492792629080345E-2</v>
      </c>
      <c r="I128" s="49">
        <v>1.9070339836934513E-2</v>
      </c>
      <c r="J128" s="49">
        <v>2.8274746402486617E-2</v>
      </c>
      <c r="K128" s="49">
        <v>-3.22301274575435E-2</v>
      </c>
      <c r="M128">
        <v>-1.5541332371765804E-2</v>
      </c>
      <c r="N128" s="3">
        <f t="shared" si="14"/>
        <v>3.2184763375575475E-3</v>
      </c>
      <c r="O128" s="3">
        <f t="shared" si="15"/>
        <v>7.9366394928262196E-3</v>
      </c>
      <c r="P128" s="3">
        <f t="shared" si="16"/>
        <v>1.2109903616399671E-2</v>
      </c>
      <c r="Q128" s="3">
        <f t="shared" si="17"/>
        <v>1.5804032947814992E-2</v>
      </c>
      <c r="R128" s="3">
        <f t="shared" si="18"/>
        <v>1.0259719434463684E-2</v>
      </c>
      <c r="S128" s="3">
        <f t="shared" si="19"/>
        <v>2.0831052973287599E-2</v>
      </c>
      <c r="T128" s="3">
        <f t="shared" si="20"/>
        <v>2.7142454138159407E-2</v>
      </c>
      <c r="U128" s="3">
        <f t="shared" si="21"/>
        <v>1.28656146197703E-2</v>
      </c>
      <c r="V128" s="3">
        <f t="shared" si="22"/>
        <v>2.2745796192551394E-2</v>
      </c>
      <c r="W128" s="3">
        <f t="shared" si="23"/>
        <v>1.5943105215171161E-2</v>
      </c>
    </row>
    <row r="129" spans="1:23" x14ac:dyDescent="0.2">
      <c r="A129" s="5">
        <v>30559</v>
      </c>
      <c r="B129" s="49">
        <v>4.0669380610770522E-2</v>
      </c>
      <c r="C129" s="49">
        <v>6.5018080870806738E-3</v>
      </c>
      <c r="D129" s="49">
        <v>-5.8926692388636015E-2</v>
      </c>
      <c r="E129" s="49">
        <v>-4.6939188625999662E-2</v>
      </c>
      <c r="F129" s="49">
        <v>5.4266916717437219E-2</v>
      </c>
      <c r="G129" s="49">
        <v>1.1987748488746286E-2</v>
      </c>
      <c r="H129" s="49">
        <v>2.9397492733071573E-2</v>
      </c>
      <c r="I129" s="49">
        <v>9.1916368162627826E-3</v>
      </c>
      <c r="J129" s="49">
        <v>1.7915094805859511E-2</v>
      </c>
      <c r="K129" s="49">
        <v>2.0611021780442051E-2</v>
      </c>
      <c r="M129">
        <v>8.448021967071595E-2</v>
      </c>
      <c r="N129" s="3">
        <f t="shared" si="14"/>
        <v>6.3788910872428122E-3</v>
      </c>
      <c r="O129" s="3">
        <f t="shared" si="15"/>
        <v>6.6165075288246843E-3</v>
      </c>
      <c r="P129" s="3">
        <f t="shared" si="16"/>
        <v>1.2204562860771179E-2</v>
      </c>
      <c r="Q129" s="3">
        <f t="shared" si="17"/>
        <v>1.5663405031379824E-2</v>
      </c>
      <c r="R129" s="3">
        <f t="shared" si="18"/>
        <v>1.2076298207852014E-2</v>
      </c>
      <c r="S129" s="3">
        <f t="shared" si="19"/>
        <v>1.8823563147535635E-2</v>
      </c>
      <c r="T129" s="3">
        <f t="shared" si="20"/>
        <v>2.5270836537319416E-2</v>
      </c>
      <c r="U129" s="3">
        <f t="shared" si="21"/>
        <v>1.3646001503451376E-2</v>
      </c>
      <c r="V129" s="3">
        <f t="shared" si="22"/>
        <v>2.2375931473872658E-2</v>
      </c>
      <c r="W129" s="3">
        <f t="shared" si="23"/>
        <v>1.320261259948808E-2</v>
      </c>
    </row>
    <row r="130" spans="1:23" x14ac:dyDescent="0.2">
      <c r="A130" s="5">
        <v>30589</v>
      </c>
      <c r="B130" s="49">
        <v>2.2604485219164472E-2</v>
      </c>
      <c r="C130" s="49">
        <v>1.2473448824276812E-2</v>
      </c>
      <c r="D130" s="49">
        <v>2.6180714551939044E-2</v>
      </c>
      <c r="E130" s="49">
        <v>3.468309199265307E-2</v>
      </c>
      <c r="F130" s="49">
        <v>3.3610868084364975E-2</v>
      </c>
      <c r="G130" s="49">
        <v>-3.0212765957468024E-3</v>
      </c>
      <c r="H130" s="49">
        <v>-3.5111646064355684E-2</v>
      </c>
      <c r="I130" s="49">
        <v>3.0033159814127242E-2</v>
      </c>
      <c r="J130" s="49">
        <v>1.9069813860275175E-3</v>
      </c>
      <c r="K130" s="49">
        <v>1.3180233492395832E-2</v>
      </c>
      <c r="M130">
        <v>6.4563383197888902E-2</v>
      </c>
      <c r="N130" s="3">
        <f t="shared" si="14"/>
        <v>6.2113533954446676E-3</v>
      </c>
      <c r="O130" s="3">
        <f t="shared" si="15"/>
        <v>6.5863470211954545E-3</v>
      </c>
      <c r="P130" s="3">
        <f t="shared" si="16"/>
        <v>1.1119144779471004E-2</v>
      </c>
      <c r="Q130" s="3">
        <f t="shared" si="17"/>
        <v>1.3736306861719422E-2</v>
      </c>
      <c r="R130" s="3">
        <f t="shared" si="18"/>
        <v>1.2729125482799478E-2</v>
      </c>
      <c r="S130" s="3">
        <f t="shared" si="19"/>
        <v>1.8993670351633896E-2</v>
      </c>
      <c r="T130" s="3">
        <f t="shared" si="20"/>
        <v>2.2981296694980401E-2</v>
      </c>
      <c r="U130" s="3">
        <f t="shared" si="21"/>
        <v>1.3163959796331741E-2</v>
      </c>
      <c r="V130" s="3">
        <f t="shared" si="22"/>
        <v>2.3183518864595978E-2</v>
      </c>
      <c r="W130" s="3">
        <f t="shared" si="23"/>
        <v>1.3582495788637424E-2</v>
      </c>
    </row>
    <row r="131" spans="1:23" x14ac:dyDescent="0.2">
      <c r="A131" s="5">
        <v>30620</v>
      </c>
      <c r="B131" s="49">
        <v>-3.2829100937853184E-2</v>
      </c>
      <c r="C131" s="49">
        <v>-5.7314486440442791E-2</v>
      </c>
      <c r="D131" s="49">
        <v>8.0689265126316023E-2</v>
      </c>
      <c r="E131" s="49">
        <v>6.5096902735010787E-2</v>
      </c>
      <c r="F131" s="49">
        <v>5.9344956614859612E-5</v>
      </c>
      <c r="G131" s="49">
        <v>-1.5495397441917524E-2</v>
      </c>
      <c r="H131" s="49">
        <v>-6.2201478909648111E-2</v>
      </c>
      <c r="I131" s="49">
        <v>-1.2000977923554701E-2</v>
      </c>
      <c r="J131" s="49">
        <v>-4.1887198815453552E-2</v>
      </c>
      <c r="K131" s="49">
        <v>-1.1081421207784548E-2</v>
      </c>
      <c r="M131">
        <v>1.6700868881805553E-2</v>
      </c>
      <c r="N131" s="3">
        <f t="shared" si="14"/>
        <v>5.3224900725528318E-3</v>
      </c>
      <c r="O131" s="3">
        <f t="shared" si="15"/>
        <v>6.7273803930849863E-3</v>
      </c>
      <c r="P131" s="3">
        <f t="shared" si="16"/>
        <v>1.1760112481595459E-2</v>
      </c>
      <c r="Q131" s="3">
        <f t="shared" si="17"/>
        <v>1.3246504255407085E-2</v>
      </c>
      <c r="R131" s="3">
        <f t="shared" si="18"/>
        <v>1.3453763379023348E-2</v>
      </c>
      <c r="S131" s="3">
        <f t="shared" si="19"/>
        <v>1.8048780382403103E-2</v>
      </c>
      <c r="T131" s="3">
        <f t="shared" si="20"/>
        <v>1.8440595231755296E-2</v>
      </c>
      <c r="U131" s="3">
        <f t="shared" si="21"/>
        <v>1.3281517613861447E-2</v>
      </c>
      <c r="V131" s="3">
        <f t="shared" si="22"/>
        <v>2.2781058772496428E-2</v>
      </c>
      <c r="W131" s="3">
        <f t="shared" si="23"/>
        <v>1.3247875574183936E-2</v>
      </c>
    </row>
    <row r="132" spans="1:23" x14ac:dyDescent="0.2">
      <c r="A132" s="5">
        <v>30650</v>
      </c>
      <c r="B132" s="49">
        <v>9.3146896391794742E-2</v>
      </c>
      <c r="C132" s="49">
        <v>9.2465807043247361E-2</v>
      </c>
      <c r="D132" s="49">
        <v>1.7409423942999158E-2</v>
      </c>
      <c r="E132" s="49">
        <v>1.8411445933385062E-2</v>
      </c>
      <c r="F132" s="49">
        <v>6.5928334285918933E-2</v>
      </c>
      <c r="G132" s="49">
        <v>6.3612863834330513E-2</v>
      </c>
      <c r="H132" s="49">
        <v>4.206011622672956E-2</v>
      </c>
      <c r="I132" s="49">
        <v>3.9718520498666088E-3</v>
      </c>
      <c r="J132" s="49">
        <v>5.5407414067790928E-2</v>
      </c>
      <c r="K132" s="49">
        <v>2.1710404747211864E-2</v>
      </c>
      <c r="M132">
        <v>-1.6141945814717062E-2</v>
      </c>
      <c r="N132" s="3">
        <f t="shared" si="14"/>
        <v>2.6006375339645404E-3</v>
      </c>
      <c r="O132" s="3">
        <f t="shared" si="15"/>
        <v>6.1099224234195887E-3</v>
      </c>
      <c r="P132" s="3">
        <f t="shared" si="16"/>
        <v>1.4640239448140533E-2</v>
      </c>
      <c r="Q132" s="3">
        <f t="shared" si="17"/>
        <v>1.4775566248802611E-2</v>
      </c>
      <c r="R132" s="3">
        <f t="shared" si="18"/>
        <v>1.1260777508140625E-2</v>
      </c>
      <c r="S132" s="3">
        <f t="shared" si="19"/>
        <v>1.5738493526794971E-2</v>
      </c>
      <c r="T132" s="3">
        <f t="shared" si="20"/>
        <v>9.1942531469614008E-3</v>
      </c>
      <c r="U132" s="3">
        <f t="shared" si="21"/>
        <v>1.2134537628323283E-2</v>
      </c>
      <c r="V132" s="3">
        <f t="shared" si="22"/>
        <v>1.872177688147271E-2</v>
      </c>
      <c r="W132" s="3">
        <f t="shared" si="23"/>
        <v>1.2237663568991499E-2</v>
      </c>
    </row>
    <row r="133" spans="1:23" x14ac:dyDescent="0.2">
      <c r="A133" s="5">
        <v>30681</v>
      </c>
      <c r="B133" s="49">
        <v>4.3535993211495594E-2</v>
      </c>
      <c r="C133" s="49">
        <v>-1.2488841936312278E-3</v>
      </c>
      <c r="D133" s="49">
        <v>1.9225687103592515E-2</v>
      </c>
      <c r="E133" s="49">
        <v>-8.6596905265501234E-2</v>
      </c>
      <c r="F133" s="49">
        <v>4.4065164522837819E-2</v>
      </c>
      <c r="G133" s="49">
        <v>1.4380143954294322E-2</v>
      </c>
      <c r="H133" s="49">
        <v>8.6102711701534496E-3</v>
      </c>
      <c r="I133" s="49">
        <v>7.5042502856012439E-2</v>
      </c>
      <c r="J133" s="49">
        <v>4.1319453688665408E-2</v>
      </c>
      <c r="K133" s="49">
        <v>-5.278998662335721E-3</v>
      </c>
      <c r="M133">
        <v>8.9702848859898765E-2</v>
      </c>
      <c r="N133" s="3">
        <f t="shared" si="14"/>
        <v>5.7382447718581859E-3</v>
      </c>
      <c r="O133" s="3">
        <f t="shared" si="15"/>
        <v>7.0044074751648882E-3</v>
      </c>
      <c r="P133" s="3">
        <f t="shared" si="16"/>
        <v>1.4699622953405671E-2</v>
      </c>
      <c r="Q133" s="3">
        <f t="shared" si="17"/>
        <v>1.5893406725093817E-2</v>
      </c>
      <c r="R133" s="3">
        <f t="shared" si="18"/>
        <v>1.3201504553198221E-2</v>
      </c>
      <c r="S133" s="3">
        <f t="shared" si="19"/>
        <v>1.7100558213935788E-2</v>
      </c>
      <c r="T133" s="3">
        <f t="shared" si="20"/>
        <v>1.1837191682638601E-2</v>
      </c>
      <c r="U133" s="3">
        <f t="shared" si="21"/>
        <v>1.2529710760198367E-2</v>
      </c>
      <c r="V133" s="3">
        <f t="shared" si="22"/>
        <v>1.8549599157694024E-2</v>
      </c>
      <c r="W133" s="3">
        <f t="shared" si="23"/>
        <v>9.9426731268670056E-3</v>
      </c>
    </row>
    <row r="134" spans="1:23" x14ac:dyDescent="0.2">
      <c r="A134" s="5">
        <v>30712</v>
      </c>
      <c r="B134" s="49">
        <v>-2.3860256748108655E-2</v>
      </c>
      <c r="C134" s="49">
        <v>-3.7617921144013411E-2</v>
      </c>
      <c r="D134" s="49">
        <v>3.3582124105233646E-2</v>
      </c>
      <c r="E134" s="49">
        <v>0.11257632448111266</v>
      </c>
      <c r="F134" s="49">
        <v>8.9400525918462925E-2</v>
      </c>
      <c r="G134" s="49">
        <v>7.3816480121889239E-2</v>
      </c>
      <c r="H134" s="49">
        <v>0.1969616037958295</v>
      </c>
      <c r="I134" s="49">
        <v>6.0668689346792037E-2</v>
      </c>
      <c r="J134" s="49">
        <v>0.15978063559430344</v>
      </c>
      <c r="K134" s="49">
        <v>-1.0929636605020998E-2</v>
      </c>
      <c r="M134">
        <v>2.5645324540649383E-2</v>
      </c>
      <c r="N134" s="3">
        <f t="shared" si="14"/>
        <v>7.5408932879928907E-3</v>
      </c>
      <c r="O134" s="3">
        <f t="shared" si="15"/>
        <v>8.560110332804861E-3</v>
      </c>
      <c r="P134" s="3">
        <f t="shared" si="16"/>
        <v>1.5764671905256697E-2</v>
      </c>
      <c r="Q134" s="3">
        <f t="shared" si="17"/>
        <v>1.2399379926686084E-2</v>
      </c>
      <c r="R134" s="3">
        <f t="shared" si="18"/>
        <v>1.6091563071579929E-2</v>
      </c>
      <c r="S134" s="3">
        <f t="shared" si="19"/>
        <v>1.9028436636000574E-2</v>
      </c>
      <c r="T134" s="3">
        <f t="shared" si="20"/>
        <v>1.1630147568261627E-2</v>
      </c>
      <c r="U134" s="3">
        <f t="shared" si="21"/>
        <v>1.444531652348084E-2</v>
      </c>
      <c r="V134" s="3">
        <f t="shared" si="22"/>
        <v>2.0901954130990451E-2</v>
      </c>
      <c r="W134" s="3">
        <f t="shared" si="23"/>
        <v>1.0761783558840757E-2</v>
      </c>
    </row>
    <row r="135" spans="1:23" x14ac:dyDescent="0.2">
      <c r="A135" s="5">
        <v>30741</v>
      </c>
      <c r="B135" s="49">
        <v>-5.0657174151150119E-2</v>
      </c>
      <c r="C135" s="49">
        <v>-7.7938122370726504E-3</v>
      </c>
      <c r="D135" s="49">
        <v>-4.5025108519874624E-2</v>
      </c>
      <c r="E135" s="49">
        <v>9.1107264919815245E-2</v>
      </c>
      <c r="F135" s="49">
        <v>-4.9867975321045255E-2</v>
      </c>
      <c r="G135" s="49">
        <v>-2.0219754175938687E-2</v>
      </c>
      <c r="H135" s="49">
        <v>-3.998600931907903E-2</v>
      </c>
      <c r="I135" s="49">
        <v>-8.4457487259594899E-3</v>
      </c>
      <c r="J135" s="49">
        <v>-6.503609809865063E-2</v>
      </c>
      <c r="K135" s="49">
        <v>-4.125349010630841E-2</v>
      </c>
      <c r="M135">
        <v>-6.2664226726725891E-2</v>
      </c>
      <c r="N135" s="3">
        <f t="shared" si="14"/>
        <v>9.517888982210029E-3</v>
      </c>
      <c r="O135" s="3">
        <f t="shared" si="15"/>
        <v>7.5430382988446332E-3</v>
      </c>
      <c r="P135" s="3">
        <f t="shared" si="16"/>
        <v>1.7358842566783272E-2</v>
      </c>
      <c r="Q135" s="3">
        <f t="shared" si="17"/>
        <v>1.4464932124372483E-2</v>
      </c>
      <c r="R135" s="3">
        <f t="shared" si="18"/>
        <v>1.9853444033196346E-2</v>
      </c>
      <c r="S135" s="3">
        <f t="shared" si="19"/>
        <v>2.1176082614713938E-2</v>
      </c>
      <c r="T135" s="3">
        <f t="shared" si="20"/>
        <v>1.0375402718144799E-2</v>
      </c>
      <c r="U135" s="3">
        <f t="shared" si="21"/>
        <v>1.5264700863271058E-2</v>
      </c>
      <c r="V135" s="3">
        <f t="shared" si="22"/>
        <v>2.4821427520290637E-2</v>
      </c>
      <c r="W135" s="3">
        <f t="shared" si="23"/>
        <v>1.1488673528506434E-2</v>
      </c>
    </row>
    <row r="136" spans="1:23" x14ac:dyDescent="0.2">
      <c r="A136" s="5">
        <v>30772</v>
      </c>
      <c r="B136" s="49">
        <v>3.7528894161044768E-2</v>
      </c>
      <c r="C136" s="49">
        <v>-9.3427447747602699E-3</v>
      </c>
      <c r="D136" s="49">
        <v>1.3181349094670836E-3</v>
      </c>
      <c r="E136" s="49">
        <v>3.3276441945687019E-2</v>
      </c>
      <c r="F136" s="49">
        <v>1.669075203279724E-2</v>
      </c>
      <c r="G136" s="49">
        <v>7.289480175370322E-2</v>
      </c>
      <c r="H136" s="49">
        <v>8.4215904284523635E-3</v>
      </c>
      <c r="I136" s="49">
        <v>0.13318810992637697</v>
      </c>
      <c r="J136" s="49">
        <v>1.3227294912087961E-2</v>
      </c>
      <c r="K136" s="49">
        <v>1.871782534612243E-2</v>
      </c>
      <c r="M136">
        <v>3.2142294978751984E-2</v>
      </c>
      <c r="N136" s="3">
        <f t="shared" si="14"/>
        <v>8.9302640045741E-3</v>
      </c>
      <c r="O136" s="3">
        <f t="shared" si="15"/>
        <v>7.8264649647131011E-3</v>
      </c>
      <c r="P136" s="3">
        <f t="shared" si="16"/>
        <v>1.6083428384023216E-2</v>
      </c>
      <c r="Q136" s="3">
        <f t="shared" si="17"/>
        <v>1.5712737818974122E-2</v>
      </c>
      <c r="R136" s="3">
        <f t="shared" si="18"/>
        <v>1.731422435953579E-2</v>
      </c>
      <c r="S136" s="3">
        <f t="shared" si="19"/>
        <v>1.9335409095870483E-2</v>
      </c>
      <c r="T136" s="3">
        <f t="shared" si="20"/>
        <v>6.9246408154673578E-3</v>
      </c>
      <c r="U136" s="3">
        <f t="shared" si="21"/>
        <v>1.5009717501088886E-2</v>
      </c>
      <c r="V136" s="3">
        <f t="shared" si="22"/>
        <v>2.2418358285053869E-2</v>
      </c>
      <c r="W136" s="3">
        <f t="shared" si="23"/>
        <v>9.7529211644749036E-3</v>
      </c>
    </row>
    <row r="137" spans="1:23" x14ac:dyDescent="0.2">
      <c r="A137" s="5">
        <v>30802</v>
      </c>
      <c r="B137" s="49">
        <v>1.0129407388555611E-2</v>
      </c>
      <c r="C137" s="49">
        <v>-2.2027720472236334E-2</v>
      </c>
      <c r="D137" s="49">
        <v>1.2020931223972076E-2</v>
      </c>
      <c r="E137" s="49">
        <v>-8.9535996579842569E-3</v>
      </c>
      <c r="F137" s="49">
        <v>0.10306333887136376</v>
      </c>
      <c r="G137" s="49">
        <v>2.6979001499576105E-2</v>
      </c>
      <c r="H137" s="49">
        <v>-1.4094567320869444E-2</v>
      </c>
      <c r="I137" s="49">
        <v>-8.863176814198126E-3</v>
      </c>
      <c r="J137" s="49">
        <v>6.7576844226531207E-3</v>
      </c>
      <c r="K137" s="49">
        <v>1.0603881460964359E-2</v>
      </c>
      <c r="M137">
        <v>-2.3798369717980106E-2</v>
      </c>
      <c r="N137" s="3">
        <f t="shared" si="14"/>
        <v>7.3316290454716916E-3</v>
      </c>
      <c r="O137" s="3">
        <f t="shared" si="15"/>
        <v>5.8065882383181383E-3</v>
      </c>
      <c r="P137" s="3">
        <f t="shared" si="16"/>
        <v>1.5174907794158306E-2</v>
      </c>
      <c r="Q137" s="3">
        <f t="shared" si="17"/>
        <v>1.5979197208218457E-2</v>
      </c>
      <c r="R137" s="3">
        <f t="shared" si="18"/>
        <v>1.6889537088884334E-2</v>
      </c>
      <c r="S137" s="3">
        <f t="shared" si="19"/>
        <v>2.1381462470438602E-2</v>
      </c>
      <c r="T137" s="3">
        <f t="shared" si="20"/>
        <v>6.3670139012806043E-3</v>
      </c>
      <c r="U137" s="3">
        <f t="shared" si="21"/>
        <v>1.6704021083126436E-2</v>
      </c>
      <c r="V137" s="3">
        <f t="shared" si="22"/>
        <v>2.4398186142912705E-2</v>
      </c>
      <c r="W137" s="3">
        <f t="shared" si="23"/>
        <v>9.3451116429385458E-3</v>
      </c>
    </row>
    <row r="138" spans="1:23" x14ac:dyDescent="0.2">
      <c r="A138" s="5">
        <v>30833</v>
      </c>
      <c r="B138" s="49">
        <v>-0.14108348644479307</v>
      </c>
      <c r="C138" s="49">
        <v>-3.3609646819515171E-2</v>
      </c>
      <c r="D138" s="49">
        <v>-4.1527216505343412E-2</v>
      </c>
      <c r="E138" s="49">
        <v>3.0912370830799674E-2</v>
      </c>
      <c r="F138" s="49">
        <v>-2.9956724608948937E-2</v>
      </c>
      <c r="G138" s="49">
        <v>-9.7296282388283695E-2</v>
      </c>
      <c r="H138" s="49">
        <v>-3.6721593206630487E-2</v>
      </c>
      <c r="I138" s="49">
        <v>-0.10468117781732145</v>
      </c>
      <c r="J138" s="49">
        <v>-4.1889621091124596E-2</v>
      </c>
      <c r="K138" s="49">
        <v>-5.5808363875310518E-2</v>
      </c>
      <c r="M138">
        <v>5.164551398274897E-2</v>
      </c>
      <c r="N138" s="3">
        <f t="shared" si="14"/>
        <v>7.5020326970674052E-3</v>
      </c>
      <c r="O138" s="3">
        <f t="shared" si="15"/>
        <v>5.5008008144297772E-3</v>
      </c>
      <c r="P138" s="3">
        <f t="shared" si="16"/>
        <v>1.414580238601839E-2</v>
      </c>
      <c r="Q138" s="3">
        <f t="shared" si="17"/>
        <v>1.4373346604409329E-2</v>
      </c>
      <c r="R138" s="3">
        <f t="shared" si="18"/>
        <v>2.115192591604877E-2</v>
      </c>
      <c r="S138" s="3">
        <f t="shared" si="19"/>
        <v>1.9806809668645491E-2</v>
      </c>
      <c r="T138" s="3">
        <f t="shared" si="20"/>
        <v>3.158261590928817E-3</v>
      </c>
      <c r="U138" s="3">
        <f t="shared" si="21"/>
        <v>1.3917698767388322E-2</v>
      </c>
      <c r="V138" s="3">
        <f t="shared" si="22"/>
        <v>2.4186941845433976E-2</v>
      </c>
      <c r="W138" s="3">
        <f t="shared" si="23"/>
        <v>1.0152729731994829E-2</v>
      </c>
    </row>
    <row r="139" spans="1:23" x14ac:dyDescent="0.2">
      <c r="A139" s="5">
        <v>30863</v>
      </c>
      <c r="B139" s="49">
        <v>2.5908793465262425E-2</v>
      </c>
      <c r="C139" s="49">
        <v>-6.8098805175376143E-4</v>
      </c>
      <c r="D139" s="49">
        <v>2.3230430414958425E-2</v>
      </c>
      <c r="E139" s="49">
        <v>4.8007151620050648E-2</v>
      </c>
      <c r="F139" s="49">
        <v>-9.0120850665068586E-3</v>
      </c>
      <c r="G139" s="49">
        <v>2.8607359195152116E-2</v>
      </c>
      <c r="H139" s="49">
        <v>2.2475840657657953E-2</v>
      </c>
      <c r="I139" s="49">
        <v>2.7315063160742392E-2</v>
      </c>
      <c r="J139" s="49">
        <v>2.5851961574278048E-2</v>
      </c>
      <c r="K139" s="49">
        <v>2.1507337206317034E-2</v>
      </c>
      <c r="M139">
        <v>2.3706698520627123E-2</v>
      </c>
      <c r="N139" s="3">
        <f t="shared" si="14"/>
        <v>3.4842025365278387E-3</v>
      </c>
      <c r="O139" s="3">
        <f t="shared" si="15"/>
        <v>3.4524650069221018E-3</v>
      </c>
      <c r="P139" s="3">
        <f t="shared" si="16"/>
        <v>1.3840993210073153E-2</v>
      </c>
      <c r="Q139" s="3">
        <f t="shared" si="17"/>
        <v>1.3677809734153588E-2</v>
      </c>
      <c r="R139" s="3">
        <f t="shared" si="18"/>
        <v>2.566754238408106E-2</v>
      </c>
      <c r="S139" s="3">
        <f t="shared" si="19"/>
        <v>1.8580297556781668E-2</v>
      </c>
      <c r="T139" s="3">
        <f t="shared" si="20"/>
        <v>5.7458522223657578E-4</v>
      </c>
      <c r="U139" s="3">
        <f t="shared" si="21"/>
        <v>1.0605548208661088E-2</v>
      </c>
      <c r="V139" s="3">
        <f t="shared" si="22"/>
        <v>2.3842389466406693E-2</v>
      </c>
      <c r="W139" s="3">
        <f t="shared" si="23"/>
        <v>8.6790830109110696E-3</v>
      </c>
    </row>
    <row r="140" spans="1:23" x14ac:dyDescent="0.2">
      <c r="A140" s="5">
        <v>30894</v>
      </c>
      <c r="B140" s="49">
        <v>3.9423559117742757E-2</v>
      </c>
      <c r="C140" s="49">
        <v>-3.3831688211567346E-2</v>
      </c>
      <c r="D140" s="49">
        <v>-6.4677673623894094E-2</v>
      </c>
      <c r="E140" s="49">
        <v>9.0431855098503489E-2</v>
      </c>
      <c r="F140" s="49">
        <v>-7.13590511615253E-2</v>
      </c>
      <c r="G140" s="49">
        <v>-2.509278356929534E-2</v>
      </c>
      <c r="H140" s="49">
        <v>-4.4562288842326936E-3</v>
      </c>
      <c r="I140" s="49">
        <v>-4.1289483858346632E-2</v>
      </c>
      <c r="J140" s="49">
        <v>-5.8156762222796532E-2</v>
      </c>
      <c r="K140" s="49">
        <v>-7.5233716363409808E-3</v>
      </c>
      <c r="M140">
        <v>-1.0648488060565064E-3</v>
      </c>
      <c r="N140" s="3">
        <f t="shared" si="14"/>
        <v>4.8767369995004993E-3</v>
      </c>
      <c r="O140" s="3">
        <f t="shared" si="15"/>
        <v>3.4547983473346977E-3</v>
      </c>
      <c r="P140" s="3">
        <f t="shared" si="16"/>
        <v>1.2626461240778594E-2</v>
      </c>
      <c r="Q140" s="3">
        <f t="shared" si="17"/>
        <v>1.0465883471107348E-2</v>
      </c>
      <c r="R140" s="3">
        <f t="shared" si="18"/>
        <v>2.6622958437399216E-2</v>
      </c>
      <c r="S140" s="3">
        <f t="shared" si="19"/>
        <v>1.8771753181054847E-2</v>
      </c>
      <c r="T140" s="3">
        <f t="shared" si="20"/>
        <v>6.1739967132780384E-3</v>
      </c>
      <c r="U140" s="3">
        <f t="shared" si="21"/>
        <v>1.0073352319433413E-2</v>
      </c>
      <c r="V140" s="3">
        <f t="shared" si="22"/>
        <v>2.3855088216489986E-2</v>
      </c>
      <c r="W140" s="3">
        <f t="shared" si="23"/>
        <v>9.3308558289246744E-3</v>
      </c>
    </row>
    <row r="141" spans="1:23" x14ac:dyDescent="0.2">
      <c r="A141" s="5">
        <v>30925</v>
      </c>
      <c r="B141" s="49">
        <v>8.3317815547126584E-2</v>
      </c>
      <c r="C141" s="49">
        <v>0.1335275915542824</v>
      </c>
      <c r="D141" s="49">
        <v>6.0430050009333991E-2</v>
      </c>
      <c r="E141" s="49">
        <v>3.0445763931943537E-2</v>
      </c>
      <c r="F141" s="49">
        <v>0.10682764205184103</v>
      </c>
      <c r="G141" s="49">
        <v>0.10104792568790111</v>
      </c>
      <c r="H141" s="49">
        <v>6.6377991992714547E-2</v>
      </c>
      <c r="I141" s="49">
        <v>7.4477639517041672E-2</v>
      </c>
      <c r="J141" s="49">
        <v>0.15145318352060233</v>
      </c>
      <c r="K141" s="49">
        <v>0.10885677262098392</v>
      </c>
      <c r="M141">
        <v>-4.7615468854008025E-2</v>
      </c>
      <c r="N141" s="3">
        <f t="shared" si="14"/>
        <v>8.774265261589094E-3</v>
      </c>
      <c r="O141" s="3">
        <f t="shared" si="15"/>
        <v>3.6755421405971736E-3</v>
      </c>
      <c r="P141" s="3">
        <f t="shared" si="16"/>
        <v>1.0704607892736742E-2</v>
      </c>
      <c r="Q141" s="3">
        <f t="shared" si="17"/>
        <v>1.3990274185397802E-2</v>
      </c>
      <c r="R141" s="3">
        <f t="shared" si="18"/>
        <v>2.1786103902135756E-2</v>
      </c>
      <c r="S141" s="3">
        <f t="shared" si="19"/>
        <v>1.780917226085111E-2</v>
      </c>
      <c r="T141" s="3">
        <f t="shared" si="20"/>
        <v>8.1881927328264093E-3</v>
      </c>
      <c r="U141" s="3">
        <f t="shared" si="21"/>
        <v>8.3961090864074685E-3</v>
      </c>
      <c r="V141" s="3">
        <f t="shared" si="22"/>
        <v>2.1619298359543088E-2</v>
      </c>
      <c r="W141" s="3">
        <f t="shared" si="23"/>
        <v>8.9162674168865742E-3</v>
      </c>
    </row>
    <row r="142" spans="1:23" x14ac:dyDescent="0.2">
      <c r="A142" s="5">
        <v>30955</v>
      </c>
      <c r="B142" s="49">
        <v>6.7154995605056556E-3</v>
      </c>
      <c r="C142" s="49">
        <v>6.5575006913654033E-3</v>
      </c>
      <c r="D142" s="49">
        <v>7.1310281814805254E-2</v>
      </c>
      <c r="E142" s="49">
        <v>7.4327871235555065E-2</v>
      </c>
      <c r="F142" s="49">
        <v>4.2146343850549606E-2</v>
      </c>
      <c r="G142" s="49">
        <v>3.3364971489433515E-2</v>
      </c>
      <c r="H142" s="49">
        <v>-3.348775378665747E-2</v>
      </c>
      <c r="I142" s="49">
        <v>1.2684461497284305E-2</v>
      </c>
      <c r="J142" s="49">
        <v>8.682292581485429E-2</v>
      </c>
      <c r="K142" s="49">
        <v>1.7479565791709284E-3</v>
      </c>
      <c r="M142">
        <v>-1.0500341261243662E-4</v>
      </c>
      <c r="N142" s="3">
        <f t="shared" si="14"/>
        <v>1.1160212418534059E-2</v>
      </c>
      <c r="O142" s="3">
        <f t="shared" si="15"/>
        <v>8.0056975159402879E-3</v>
      </c>
      <c r="P142" s="3">
        <f t="shared" si="16"/>
        <v>1.2875801990641447E-2</v>
      </c>
      <c r="Q142" s="3">
        <f t="shared" si="17"/>
        <v>1.2356379895947463E-2</v>
      </c>
      <c r="R142" s="3">
        <f t="shared" si="18"/>
        <v>2.3201209627139514E-2</v>
      </c>
      <c r="S142" s="3">
        <f t="shared" si="19"/>
        <v>1.9121960415909675E-2</v>
      </c>
      <c r="T142" s="3">
        <f t="shared" si="20"/>
        <v>7.0782043242096264E-3</v>
      </c>
      <c r="U142" s="3">
        <f t="shared" si="21"/>
        <v>1.0530664419703815E-2</v>
      </c>
      <c r="V142" s="3">
        <f t="shared" si="22"/>
        <v>2.5811867518822227E-2</v>
      </c>
      <c r="W142" s="3">
        <f t="shared" si="23"/>
        <v>1.3524221135859807E-2</v>
      </c>
    </row>
    <row r="143" spans="1:23" x14ac:dyDescent="0.2">
      <c r="A143" s="5">
        <v>30986</v>
      </c>
      <c r="B143" s="49">
        <v>1.8040777045643219E-2</v>
      </c>
      <c r="C143" s="49">
        <v>-1.6782323091462437E-2</v>
      </c>
      <c r="D143" s="49">
        <v>2.3995771200632454E-2</v>
      </c>
      <c r="E143" s="49">
        <v>-3.75827372741524E-2</v>
      </c>
      <c r="F143" s="49">
        <v>1.4232719759576851E-2</v>
      </c>
      <c r="G143" s="49">
        <v>1.8493381198115832E-2</v>
      </c>
      <c r="H143" s="49">
        <v>-3.4427138254531364E-3</v>
      </c>
      <c r="I143" s="49">
        <v>4.9595868019977507E-2</v>
      </c>
      <c r="J143" s="49">
        <v>-7.4940741745751493E-3</v>
      </c>
      <c r="K143" s="49">
        <v>5.2875956311251304E-3</v>
      </c>
      <c r="M143">
        <v>-5.8400695794536661E-2</v>
      </c>
      <c r="N143" s="3">
        <f t="shared" si="14"/>
        <v>1.3779766631923231E-2</v>
      </c>
      <c r="O143" s="3">
        <f t="shared" si="15"/>
        <v>1.2172432298988629E-2</v>
      </c>
      <c r="P143" s="3">
        <f t="shared" si="16"/>
        <v>1.641480239912109E-2</v>
      </c>
      <c r="Q143" s="3">
        <f t="shared" si="17"/>
        <v>1.5658908894980152E-2</v>
      </c>
      <c r="R143" s="3">
        <f t="shared" si="18"/>
        <v>2.4602512471802052E-2</v>
      </c>
      <c r="S143" s="3">
        <f t="shared" si="19"/>
        <v>2.450756228411732E-2</v>
      </c>
      <c r="T143" s="3">
        <f t="shared" si="20"/>
        <v>1.007415395027665E-2</v>
      </c>
      <c r="U143" s="3">
        <f t="shared" si="21"/>
        <v>1.3214029650699479E-2</v>
      </c>
      <c r="V143" s="3">
        <f t="shared" si="22"/>
        <v>3.2093382879094683E-2</v>
      </c>
      <c r="W143" s="3">
        <f t="shared" si="23"/>
        <v>1.4877326962146116E-2</v>
      </c>
    </row>
    <row r="144" spans="1:23" x14ac:dyDescent="0.2">
      <c r="A144" s="5">
        <v>31016</v>
      </c>
      <c r="B144" s="49">
        <v>-2.5119785929096361E-3</v>
      </c>
      <c r="C144" s="49">
        <v>4.0687323633559203E-3</v>
      </c>
      <c r="D144" s="49">
        <v>8.5587246502552006E-3</v>
      </c>
      <c r="E144" s="49">
        <v>1.9402157357432115E-2</v>
      </c>
      <c r="F144" s="49">
        <v>-1.5949738646523492E-3</v>
      </c>
      <c r="G144" s="49">
        <v>3.3741883608606749E-2</v>
      </c>
      <c r="H144" s="49">
        <v>1.8945968440115646E-2</v>
      </c>
      <c r="I144" s="49">
        <v>1.2988803434795804E-2</v>
      </c>
      <c r="J144" s="49">
        <v>-6.7083467352850867E-3</v>
      </c>
      <c r="K144" s="49">
        <v>-9.5793816466418491E-3</v>
      </c>
      <c r="M144">
        <v>-2.5494481543591796E-2</v>
      </c>
      <c r="N144" s="3">
        <f t="shared" si="14"/>
        <v>1.5775307665130064E-2</v>
      </c>
      <c r="O144" s="3">
        <f t="shared" si="15"/>
        <v>1.2372852651420666E-2</v>
      </c>
      <c r="P144" s="3">
        <f t="shared" si="16"/>
        <v>1.7163201958635767E-2</v>
      </c>
      <c r="Q144" s="3">
        <f t="shared" si="17"/>
        <v>1.6024293412479785E-2</v>
      </c>
      <c r="R144" s="3">
        <f t="shared" si="18"/>
        <v>2.5420184928641926E-2</v>
      </c>
      <c r="S144" s="3">
        <f t="shared" si="19"/>
        <v>2.3937944726118866E-2</v>
      </c>
      <c r="T144" s="3">
        <f t="shared" si="20"/>
        <v>1.1534000138818045E-2</v>
      </c>
      <c r="U144" s="3">
        <f t="shared" si="21"/>
        <v>1.4561023140293474E-2</v>
      </c>
      <c r="V144" s="3">
        <f t="shared" si="22"/>
        <v>2.9975353321390244E-2</v>
      </c>
      <c r="W144" s="3">
        <f t="shared" si="23"/>
        <v>1.3643852972052586E-2</v>
      </c>
    </row>
    <row r="145" spans="1:23" x14ac:dyDescent="0.2">
      <c r="A145" s="5">
        <v>31047</v>
      </c>
      <c r="B145" s="49">
        <v>-3.3605417220770262E-2</v>
      </c>
      <c r="C145" s="49">
        <v>1.4372608342732907E-2</v>
      </c>
      <c r="D145" s="49">
        <v>1.8228113790225819E-2</v>
      </c>
      <c r="E145" s="49">
        <v>-1.4006482212228E-2</v>
      </c>
      <c r="F145" s="49">
        <v>2.3046977344864938E-3</v>
      </c>
      <c r="G145" s="49">
        <v>4.8954802448007761E-2</v>
      </c>
      <c r="H145" s="49">
        <v>8.7103036969843339E-2</v>
      </c>
      <c r="I145" s="49">
        <v>5.4301212649777719E-2</v>
      </c>
      <c r="J145" s="49">
        <v>2.5401586308925861E-2</v>
      </c>
      <c r="K145" s="49">
        <v>2.5358386356922447E-2</v>
      </c>
      <c r="M145">
        <v>-2.6280880034037502E-3</v>
      </c>
      <c r="N145" s="3">
        <f t="shared" si="14"/>
        <v>1.3385290635575222E-2</v>
      </c>
      <c r="O145" s="3">
        <f t="shared" si="15"/>
        <v>9.534284222884E-3</v>
      </c>
      <c r="P145" s="3">
        <f t="shared" si="16"/>
        <v>1.637339061609586E-2</v>
      </c>
      <c r="Q145" s="3">
        <f t="shared" si="17"/>
        <v>1.5478540915646603E-2</v>
      </c>
      <c r="R145" s="3">
        <f t="shared" si="18"/>
        <v>2.3843810879268262E-2</v>
      </c>
      <c r="S145" s="3">
        <f t="shared" si="19"/>
        <v>2.1520829450201319E-2</v>
      </c>
      <c r="T145" s="3">
        <f t="shared" si="20"/>
        <v>9.6841003255740531E-3</v>
      </c>
      <c r="U145" s="3">
        <f t="shared" si="21"/>
        <v>1.4779918228495824E-2</v>
      </c>
      <c r="V145" s="3">
        <f t="shared" si="22"/>
        <v>2.76620701720602E-2</v>
      </c>
      <c r="W145" s="3">
        <f t="shared" si="23"/>
        <v>1.2160466029194492E-2</v>
      </c>
    </row>
    <row r="146" spans="1:23" x14ac:dyDescent="0.2">
      <c r="A146" s="5">
        <v>31078</v>
      </c>
      <c r="B146" s="49">
        <v>7.6669698287795018E-2</v>
      </c>
      <c r="C146" s="49">
        <v>8.7071470437851239E-2</v>
      </c>
      <c r="D146" s="49">
        <v>4.8463267099216667E-2</v>
      </c>
      <c r="E146" s="49">
        <v>0.19407380928328011</v>
      </c>
      <c r="F146" s="49">
        <v>6.20374889830142E-2</v>
      </c>
      <c r="G146" s="49">
        <v>4.9980255748371283E-2</v>
      </c>
      <c r="H146" s="49">
        <v>0.14219639647803461</v>
      </c>
      <c r="I146" s="49">
        <v>1.04718662446317E-2</v>
      </c>
      <c r="J146" s="49">
        <v>9.0702925467871953E-2</v>
      </c>
      <c r="K146" s="49">
        <v>8.0489833970496694E-2</v>
      </c>
      <c r="M146">
        <v>-1.6622948819617345E-2</v>
      </c>
      <c r="N146" s="3">
        <f t="shared" si="14"/>
        <v>1.2276195315532892E-2</v>
      </c>
      <c r="O146" s="3">
        <f t="shared" si="15"/>
        <v>1.1003874461695793E-2</v>
      </c>
      <c r="P146" s="3">
        <f t="shared" si="16"/>
        <v>1.7623991784250961E-2</v>
      </c>
      <c r="Q146" s="3">
        <f t="shared" si="17"/>
        <v>1.5866091191592928E-2</v>
      </c>
      <c r="R146" s="3">
        <f t="shared" si="18"/>
        <v>2.4018909552304235E-2</v>
      </c>
      <c r="S146" s="3">
        <f t="shared" si="19"/>
        <v>2.3139446448637364E-2</v>
      </c>
      <c r="T146" s="3">
        <f t="shared" si="20"/>
        <v>1.2788780300879984E-2</v>
      </c>
      <c r="U146" s="3">
        <f t="shared" si="21"/>
        <v>1.5133974946949199E-2</v>
      </c>
      <c r="V146" s="3">
        <f t="shared" si="22"/>
        <v>2.8516624078801525E-2</v>
      </c>
      <c r="W146" s="3">
        <f t="shared" si="23"/>
        <v>1.3599367549526965E-2</v>
      </c>
    </row>
    <row r="147" spans="1:23" x14ac:dyDescent="0.2">
      <c r="A147" s="5">
        <v>31106</v>
      </c>
      <c r="B147" s="49">
        <v>2.4419804685634761E-2</v>
      </c>
      <c r="C147" s="49">
        <v>-1.2332365864008432E-3</v>
      </c>
      <c r="D147" s="49">
        <v>1.7759227102964514E-2</v>
      </c>
      <c r="E147" s="49">
        <v>-2.2888641584828839E-2</v>
      </c>
      <c r="F147" s="49">
        <v>2.7080950980712171E-2</v>
      </c>
      <c r="G147" s="49">
        <v>-1.3898328040689356E-2</v>
      </c>
      <c r="H147" s="49">
        <v>5.9551159784868135E-2</v>
      </c>
      <c r="I147" s="49">
        <v>4.9843115937779903E-2</v>
      </c>
      <c r="J147" s="49">
        <v>4.16243673193879E-2</v>
      </c>
      <c r="K147" s="49">
        <v>1.1980730168431597E-2</v>
      </c>
      <c r="M147">
        <v>-7.2036227521397045E-2</v>
      </c>
      <c r="N147" s="3">
        <f t="shared" si="14"/>
        <v>1.663910682153031E-2</v>
      </c>
      <c r="O147" s="3">
        <f t="shared" si="15"/>
        <v>1.5684843704209264E-2</v>
      </c>
      <c r="P147" s="3">
        <f t="shared" si="16"/>
        <v>1.8411465490183101E-2</v>
      </c>
      <c r="Q147" s="3">
        <f t="shared" si="17"/>
        <v>2.1186866486621277E-2</v>
      </c>
      <c r="R147" s="3">
        <f t="shared" si="18"/>
        <v>2.350803745887247E-2</v>
      </c>
      <c r="S147" s="3">
        <f t="shared" si="19"/>
        <v>2.2930807039541132E-2</v>
      </c>
      <c r="T147" s="3">
        <f t="shared" si="20"/>
        <v>1.6869616392128868E-2</v>
      </c>
      <c r="U147" s="3">
        <f t="shared" si="21"/>
        <v>1.4830273444847299E-2</v>
      </c>
      <c r="V147" s="3">
        <f t="shared" si="22"/>
        <v>3.0636321914563485E-2</v>
      </c>
      <c r="W147" s="3">
        <f t="shared" si="23"/>
        <v>1.6149219518023759E-2</v>
      </c>
    </row>
    <row r="148" spans="1:23" x14ac:dyDescent="0.2">
      <c r="A148" s="5">
        <v>31137</v>
      </c>
      <c r="B148" s="49">
        <v>5.3770148568805132E-2</v>
      </c>
      <c r="C148" s="49">
        <v>1.4704165063393226E-2</v>
      </c>
      <c r="D148" s="49">
        <v>1.8545861917447892E-2</v>
      </c>
      <c r="E148" s="49">
        <v>1.2431730384973472E-2</v>
      </c>
      <c r="F148" s="49">
        <v>3.8717982431957676E-2</v>
      </c>
      <c r="G148" s="49">
        <v>2.0814504053635607E-2</v>
      </c>
      <c r="H148" s="49">
        <v>-1.5599261218986804E-2</v>
      </c>
      <c r="I148" s="49">
        <v>2.5695245497994401E-2</v>
      </c>
      <c r="J148" s="49">
        <v>-3.3616452777986972E-3</v>
      </c>
      <c r="K148" s="49">
        <v>2.8420444957613089E-3</v>
      </c>
      <c r="M148">
        <v>-0.19154345819619278</v>
      </c>
      <c r="N148" s="3">
        <f t="shared" si="14"/>
        <v>1.9821668599318387E-2</v>
      </c>
      <c r="O148" s="3">
        <f t="shared" si="15"/>
        <v>1.708470809403579E-2</v>
      </c>
      <c r="P148" s="3">
        <f t="shared" si="16"/>
        <v>1.8371506975189134E-2</v>
      </c>
      <c r="Q148" s="3">
        <f t="shared" si="17"/>
        <v>2.0010988836745108E-2</v>
      </c>
      <c r="R148" s="3">
        <f t="shared" si="18"/>
        <v>2.1908868284351995E-2</v>
      </c>
      <c r="S148" s="3">
        <f t="shared" si="19"/>
        <v>2.3644822345271807E-2</v>
      </c>
      <c r="T148" s="3">
        <f t="shared" si="20"/>
        <v>1.6672954136555791E-2</v>
      </c>
      <c r="U148" s="3">
        <f t="shared" si="21"/>
        <v>1.74706674003796E-2</v>
      </c>
      <c r="V148" s="3">
        <f t="shared" si="22"/>
        <v>3.3293740736687213E-2</v>
      </c>
      <c r="W148" s="3">
        <f t="shared" si="23"/>
        <v>1.7915661141715548E-2</v>
      </c>
    </row>
    <row r="149" spans="1:23" x14ac:dyDescent="0.2">
      <c r="A149" s="5">
        <v>31167</v>
      </c>
      <c r="B149" s="49">
        <v>7.2290304362321978E-2</v>
      </c>
      <c r="C149" s="49">
        <v>4.2977077634185346E-3</v>
      </c>
      <c r="D149" s="49">
        <v>4.2883459903148458E-2</v>
      </c>
      <c r="E149" s="49">
        <v>-1.865709690046069E-2</v>
      </c>
      <c r="F149" s="49">
        <v>2.8991721026142558E-2</v>
      </c>
      <c r="G149" s="49">
        <v>1.4081935190900952E-2</v>
      </c>
      <c r="H149" s="49">
        <v>3.2513754722245158E-2</v>
      </c>
      <c r="I149" s="49">
        <v>-3.3335472007380518E-2</v>
      </c>
      <c r="J149" s="49">
        <v>4.1610595527788785E-2</v>
      </c>
      <c r="K149" s="49">
        <v>-2.0753073846085934E-3</v>
      </c>
      <c r="M149">
        <v>5.5829817790144842E-2</v>
      </c>
      <c r="N149" s="3">
        <f t="shared" si="14"/>
        <v>2.2820421916821772E-2</v>
      </c>
      <c r="O149" s="3">
        <f t="shared" si="15"/>
        <v>1.9057263723970343E-2</v>
      </c>
      <c r="P149" s="3">
        <f t="shared" si="16"/>
        <v>1.8219906215505163E-2</v>
      </c>
      <c r="Q149" s="3">
        <f t="shared" si="17"/>
        <v>2.0845261487211265E-2</v>
      </c>
      <c r="R149" s="3">
        <f t="shared" si="18"/>
        <v>2.4140623821744634E-2</v>
      </c>
      <c r="S149" s="3">
        <f t="shared" si="19"/>
        <v>2.311277022665938E-2</v>
      </c>
      <c r="T149" s="3">
        <f t="shared" si="20"/>
        <v>1.6315609419490826E-2</v>
      </c>
      <c r="U149" s="3">
        <f t="shared" si="21"/>
        <v>1.970394156760694E-2</v>
      </c>
      <c r="V149" s="3">
        <f t="shared" si="22"/>
        <v>3.0574106634596476E-2</v>
      </c>
      <c r="W149" s="3">
        <f t="shared" si="23"/>
        <v>1.8144561290523852E-2</v>
      </c>
    </row>
    <row r="150" spans="1:23" x14ac:dyDescent="0.2">
      <c r="A150" s="5">
        <v>31198</v>
      </c>
      <c r="B150" s="49">
        <v>2.1638840767310707E-3</v>
      </c>
      <c r="C150" s="49">
        <v>3.9274657729820639E-2</v>
      </c>
      <c r="D150" s="49">
        <v>0.10159650587323221</v>
      </c>
      <c r="E150" s="49">
        <v>1.9303414549120879E-2</v>
      </c>
      <c r="F150" s="49">
        <v>8.0570243752416504E-2</v>
      </c>
      <c r="G150" s="49">
        <v>2.6569178426223639E-2</v>
      </c>
      <c r="H150" s="49">
        <v>9.1311194123768313E-2</v>
      </c>
      <c r="I150" s="49">
        <v>3.6194459750541474E-2</v>
      </c>
      <c r="J150" s="49">
        <v>-2.9363380621106994E-2</v>
      </c>
      <c r="K150" s="49">
        <v>6.2069210334808611E-2</v>
      </c>
      <c r="M150">
        <v>-2.6927045812972228E-2</v>
      </c>
      <c r="N150" s="3">
        <f t="shared" si="14"/>
        <v>2.1660601707556668E-2</v>
      </c>
      <c r="O150" s="3">
        <f t="shared" si="15"/>
        <v>1.9660308940496272E-2</v>
      </c>
      <c r="P150" s="3">
        <f t="shared" si="16"/>
        <v>1.9409308628476167E-2</v>
      </c>
      <c r="Q150" s="3">
        <f t="shared" si="17"/>
        <v>1.9922417253292045E-2</v>
      </c>
      <c r="R150" s="3">
        <f t="shared" si="18"/>
        <v>2.3131128384704845E-2</v>
      </c>
      <c r="S150" s="3">
        <f t="shared" si="19"/>
        <v>2.3075057376193323E-2</v>
      </c>
      <c r="T150" s="3">
        <f t="shared" si="20"/>
        <v>1.8680239001433747E-2</v>
      </c>
      <c r="U150" s="3">
        <f t="shared" si="21"/>
        <v>1.7877713503127713E-2</v>
      </c>
      <c r="V150" s="3">
        <f t="shared" si="22"/>
        <v>3.0245761692840267E-2</v>
      </c>
      <c r="W150" s="3">
        <f t="shared" si="23"/>
        <v>1.6867517558003801E-2</v>
      </c>
    </row>
    <row r="151" spans="1:23" x14ac:dyDescent="0.2">
      <c r="A151" s="5">
        <v>31228</v>
      </c>
      <c r="B151" s="49">
        <v>-9.4473430930546165E-3</v>
      </c>
      <c r="C151" s="49">
        <v>-1.6721646316663619E-2</v>
      </c>
      <c r="D151" s="49">
        <v>6.6553224311397541E-2</v>
      </c>
      <c r="E151" s="49">
        <v>-2.7155540940480449E-2</v>
      </c>
      <c r="F151" s="49">
        <v>-4.5188963683570282E-2</v>
      </c>
      <c r="G151" s="49">
        <v>-5.9050456746414182E-2</v>
      </c>
      <c r="H151" s="49">
        <v>8.9963013486715759E-2</v>
      </c>
      <c r="I151" s="49">
        <v>3.0686880455196297E-2</v>
      </c>
      <c r="J151" s="49">
        <v>1.0013775838317862E-2</v>
      </c>
      <c r="K151" s="49">
        <v>1.4801238914391224E-2</v>
      </c>
      <c r="M151">
        <v>-2.5657501662776583E-2</v>
      </c>
      <c r="N151" s="3">
        <f t="shared" si="14"/>
        <v>2.1766097535760087E-2</v>
      </c>
      <c r="O151" s="3">
        <f t="shared" si="15"/>
        <v>2.0754281654430877E-2</v>
      </c>
      <c r="P151" s="3">
        <f t="shared" si="16"/>
        <v>2.26009940570151E-2</v>
      </c>
      <c r="Q151" s="3">
        <f t="shared" si="17"/>
        <v>2.0844882888266959E-2</v>
      </c>
      <c r="R151" s="3">
        <f t="shared" si="18"/>
        <v>2.5438734677511798E-2</v>
      </c>
      <c r="S151" s="3">
        <f t="shared" si="19"/>
        <v>2.2733742207403103E-2</v>
      </c>
      <c r="T151" s="3">
        <f t="shared" si="20"/>
        <v>2.3434214096360758E-2</v>
      </c>
      <c r="U151" s="3">
        <f t="shared" si="21"/>
        <v>1.8941988868602311E-2</v>
      </c>
      <c r="V151" s="3">
        <f t="shared" si="22"/>
        <v>2.958259444584399E-2</v>
      </c>
      <c r="W151" s="3">
        <f t="shared" si="23"/>
        <v>1.9511918070448216E-2</v>
      </c>
    </row>
    <row r="152" spans="1:23" x14ac:dyDescent="0.2">
      <c r="A152" s="5">
        <v>31259</v>
      </c>
      <c r="B152" s="49">
        <v>8.8023217162289669E-2</v>
      </c>
      <c r="C152" s="49">
        <v>2.6221359451750859E-2</v>
      </c>
      <c r="D152" s="49">
        <v>-4.7730365304769706E-2</v>
      </c>
      <c r="E152" s="49">
        <v>2.707188296455687E-2</v>
      </c>
      <c r="F152" s="49">
        <v>-5.7981661256326866E-2</v>
      </c>
      <c r="G152" s="49">
        <v>3.2256838113643216E-2</v>
      </c>
      <c r="H152" s="49">
        <v>6.5116639141204358E-2</v>
      </c>
      <c r="I152" s="49">
        <v>-4.3614485238849032E-2</v>
      </c>
      <c r="J152" s="49">
        <v>1.7684945092999449E-3</v>
      </c>
      <c r="K152" s="49">
        <v>-2.8599816653781529E-3</v>
      </c>
      <c r="M152">
        <v>-2.3453224818412832E-2</v>
      </c>
      <c r="N152" s="3">
        <f t="shared" si="14"/>
        <v>2.3195154605025366E-2</v>
      </c>
      <c r="O152" s="3">
        <f t="shared" si="15"/>
        <v>2.3052868834296771E-2</v>
      </c>
      <c r="P152" s="3">
        <f t="shared" si="16"/>
        <v>2.5158136282855448E-2</v>
      </c>
      <c r="Q152" s="3">
        <f t="shared" si="17"/>
        <v>2.0881413900808769E-2</v>
      </c>
      <c r="R152" s="3">
        <f t="shared" si="18"/>
        <v>2.6458158617657108E-2</v>
      </c>
      <c r="S152" s="3">
        <f t="shared" si="19"/>
        <v>2.2101668044933666E-2</v>
      </c>
      <c r="T152" s="3">
        <f t="shared" si="20"/>
        <v>2.8322886993824323E-2</v>
      </c>
      <c r="U152" s="3">
        <f t="shared" si="21"/>
        <v>2.0339996526101044E-2</v>
      </c>
      <c r="V152" s="3">
        <f t="shared" si="22"/>
        <v>3.1395547489371199E-2</v>
      </c>
      <c r="W152" s="3">
        <f t="shared" si="23"/>
        <v>2.0271006297862996E-2</v>
      </c>
    </row>
    <row r="153" spans="1:23" x14ac:dyDescent="0.2">
      <c r="A153" s="5">
        <v>31290</v>
      </c>
      <c r="B153" s="49">
        <v>2.5263504224515287E-4</v>
      </c>
      <c r="C153" s="49">
        <v>1.2051991229704351E-2</v>
      </c>
      <c r="D153" s="49">
        <v>9.3104125933055615E-2</v>
      </c>
      <c r="E153" s="49">
        <v>-3.3931104389979261E-3</v>
      </c>
      <c r="F153" s="49">
        <v>4.3556902021470334E-2</v>
      </c>
      <c r="G153" s="49">
        <v>7.3805832278913464E-2</v>
      </c>
      <c r="H153" s="49">
        <v>6.2276804101230265E-2</v>
      </c>
      <c r="I153" s="49">
        <v>2.7152416940282587E-2</v>
      </c>
      <c r="J153" s="49">
        <v>1.254164217127185E-2</v>
      </c>
      <c r="K153" s="49">
        <v>-8.9403681846198513E-3</v>
      </c>
      <c r="M153">
        <v>-3.6906734765956073E-2</v>
      </c>
      <c r="N153" s="3">
        <f t="shared" si="14"/>
        <v>2.5820437026949285E-2</v>
      </c>
      <c r="O153" s="3">
        <f t="shared" si="15"/>
        <v>2.2750976527728853E-2</v>
      </c>
      <c r="P153" s="3">
        <f t="shared" si="16"/>
        <v>2.370383004260387E-2</v>
      </c>
      <c r="Q153" s="3">
        <f t="shared" si="17"/>
        <v>2.1953680700036608E-2</v>
      </c>
      <c r="R153" s="3">
        <f t="shared" si="18"/>
        <v>2.5416089323234817E-2</v>
      </c>
      <c r="S153" s="3">
        <f t="shared" si="19"/>
        <v>2.1958353004410479E-2</v>
      </c>
      <c r="T153" s="3">
        <f t="shared" si="20"/>
        <v>2.8418492847630698E-2</v>
      </c>
      <c r="U153" s="3">
        <f t="shared" si="21"/>
        <v>1.9895150968493917E-2</v>
      </c>
      <c r="V153" s="3">
        <f t="shared" si="22"/>
        <v>3.1145174451567233E-2</v>
      </c>
      <c r="W153" s="3">
        <f t="shared" si="23"/>
        <v>2.0686328053417496E-2</v>
      </c>
    </row>
    <row r="154" spans="1:23" x14ac:dyDescent="0.2">
      <c r="A154" s="5">
        <v>31320</v>
      </c>
      <c r="B154" s="49">
        <v>6.6399802642014283E-2</v>
      </c>
      <c r="C154" s="49">
        <v>-5.7843165019399345E-2</v>
      </c>
      <c r="D154" s="49">
        <v>6.6037937076253828E-2</v>
      </c>
      <c r="E154" s="49">
        <v>2.0385047222773789E-2</v>
      </c>
      <c r="F154" s="49">
        <v>-5.6017668992015102E-2</v>
      </c>
      <c r="G154" s="49">
        <v>-4.0270320208626975E-2</v>
      </c>
      <c r="H154" s="49">
        <v>7.4216745465368161E-2</v>
      </c>
      <c r="I154" s="49">
        <v>9.4250886884625906E-3</v>
      </c>
      <c r="J154" s="49">
        <v>-2.8276436583333786E-2</v>
      </c>
      <c r="K154" s="49">
        <v>-3.1498577967384089E-2</v>
      </c>
      <c r="M154">
        <v>-7.9844932344282249E-2</v>
      </c>
      <c r="N154" s="3">
        <f t="shared" si="14"/>
        <v>2.4417683138557113E-2</v>
      </c>
      <c r="O154" s="3">
        <f t="shared" si="15"/>
        <v>1.8527269609964876E-2</v>
      </c>
      <c r="P154" s="3">
        <f t="shared" si="16"/>
        <v>2.6528776716853882E-2</v>
      </c>
      <c r="Q154" s="3">
        <f t="shared" si="17"/>
        <v>2.3151483200311226E-2</v>
      </c>
      <c r="R154" s="3">
        <f t="shared" si="18"/>
        <v>2.5090550254842643E-2</v>
      </c>
      <c r="S154" s="3">
        <f t="shared" si="19"/>
        <v>2.3143080521896186E-2</v>
      </c>
      <c r="T154" s="3">
        <f t="shared" si="20"/>
        <v>2.904029011946925E-2</v>
      </c>
      <c r="U154" s="3">
        <f t="shared" si="21"/>
        <v>2.0106092765536487E-2</v>
      </c>
      <c r="V154" s="3">
        <f t="shared" si="22"/>
        <v>3.0648445237230464E-2</v>
      </c>
      <c r="W154" s="3">
        <f t="shared" si="23"/>
        <v>1.7018228502326739E-2</v>
      </c>
    </row>
    <row r="155" spans="1:23" x14ac:dyDescent="0.2">
      <c r="A155" s="5">
        <v>31351</v>
      </c>
      <c r="B155" s="49">
        <v>3.9952410721911802E-2</v>
      </c>
      <c r="C155" s="49">
        <v>1.5348603032897312E-2</v>
      </c>
      <c r="D155" s="49">
        <v>0.12710413409290444</v>
      </c>
      <c r="E155" s="49">
        <v>7.4778393038031021E-2</v>
      </c>
      <c r="F155" s="49">
        <v>6.0985238621223292E-2</v>
      </c>
      <c r="G155" s="49">
        <v>7.9009015240600444E-2</v>
      </c>
      <c r="H155" s="49">
        <v>1.0813163481954158E-2</v>
      </c>
      <c r="I155" s="49">
        <v>5.8983515833797018E-3</v>
      </c>
      <c r="J155" s="49">
        <v>3.3494803456165068E-2</v>
      </c>
      <c r="K155" s="49">
        <v>4.5528194157273161E-2</v>
      </c>
      <c r="M155">
        <v>4.9073981128288535E-2</v>
      </c>
      <c r="N155" s="3">
        <f t="shared" si="14"/>
        <v>2.5128200055491677E-2</v>
      </c>
      <c r="O155" s="3">
        <f t="shared" si="15"/>
        <v>1.7381998166452195E-2</v>
      </c>
      <c r="P155" s="3">
        <f t="shared" si="16"/>
        <v>2.6854141550210476E-2</v>
      </c>
      <c r="Q155" s="3">
        <f t="shared" si="17"/>
        <v>2.6236106142073428E-2</v>
      </c>
      <c r="R155" s="3">
        <f t="shared" si="18"/>
        <v>2.4083615750718081E-2</v>
      </c>
      <c r="S155" s="3">
        <f t="shared" si="19"/>
        <v>2.0316186518652718E-2</v>
      </c>
      <c r="T155" s="3">
        <f t="shared" si="20"/>
        <v>3.2130357182485747E-2</v>
      </c>
      <c r="U155" s="3">
        <f t="shared" si="21"/>
        <v>2.0583355526642019E-2</v>
      </c>
      <c r="V155" s="3">
        <f t="shared" si="22"/>
        <v>2.9401716813292969E-2</v>
      </c>
      <c r="W155" s="3">
        <f t="shared" si="23"/>
        <v>1.5774811023493984E-2</v>
      </c>
    </row>
    <row r="156" spans="1:23" x14ac:dyDescent="0.2">
      <c r="A156" s="5">
        <v>31381</v>
      </c>
      <c r="B156" s="49">
        <v>-3.7485368656882456E-2</v>
      </c>
      <c r="C156" s="49">
        <v>7.5314635888287684E-2</v>
      </c>
      <c r="D156" s="49">
        <v>-2.4173628123778546E-2</v>
      </c>
      <c r="E156" s="49">
        <v>5.4766801465828907E-2</v>
      </c>
      <c r="F156" s="49">
        <v>0.12428047682388099</v>
      </c>
      <c r="G156" s="49">
        <v>4.7693583231651404E-2</v>
      </c>
      <c r="H156" s="49">
        <v>8.4378472273272331E-2</v>
      </c>
      <c r="I156" s="49">
        <v>-2.792224280783695E-2</v>
      </c>
      <c r="J156" s="49">
        <v>3.9970305474887446E-2</v>
      </c>
      <c r="K156" s="49">
        <v>6.9619263651898189E-2</v>
      </c>
      <c r="M156">
        <v>5.3405084623097787E-2</v>
      </c>
      <c r="N156" s="3">
        <f t="shared" si="14"/>
        <v>2.5864584962064827E-2</v>
      </c>
      <c r="O156" s="3">
        <f t="shared" si="15"/>
        <v>1.4852169191676022E-2</v>
      </c>
      <c r="P156" s="3">
        <f t="shared" si="16"/>
        <v>3.0610415032760123E-2</v>
      </c>
      <c r="Q156" s="3">
        <f t="shared" si="17"/>
        <v>2.6662070221811537E-2</v>
      </c>
      <c r="R156" s="3">
        <f t="shared" si="18"/>
        <v>2.5193398657977553E-2</v>
      </c>
      <c r="S156" s="3">
        <f t="shared" si="19"/>
        <v>2.1678632646243815E-2</v>
      </c>
      <c r="T156" s="3">
        <f t="shared" si="20"/>
        <v>3.2204164582729469E-2</v>
      </c>
      <c r="U156" s="3">
        <f t="shared" si="21"/>
        <v>1.9702686535878158E-2</v>
      </c>
      <c r="V156" s="3">
        <f t="shared" si="22"/>
        <v>2.7929198004418437E-2</v>
      </c>
      <c r="W156" s="3">
        <f t="shared" si="23"/>
        <v>1.3942445958890444E-2</v>
      </c>
    </row>
    <row r="157" spans="1:23" x14ac:dyDescent="0.2">
      <c r="A157" s="5">
        <v>31412</v>
      </c>
      <c r="B157" s="49">
        <v>1.9630824934863123E-2</v>
      </c>
      <c r="C157" s="49">
        <v>1.7741766192739039E-2</v>
      </c>
      <c r="D157" s="49">
        <v>0.13703863486337453</v>
      </c>
      <c r="E157" s="49">
        <v>2.2495839126201789E-2</v>
      </c>
      <c r="F157" s="49">
        <v>7.8446974369310363E-2</v>
      </c>
      <c r="G157" s="49">
        <v>-1.2049851467426875E-2</v>
      </c>
      <c r="H157" s="49">
        <v>4.3076714478028411E-2</v>
      </c>
      <c r="I157" s="49">
        <v>5.2308875602252725E-2</v>
      </c>
      <c r="J157" s="49">
        <v>2.7686333276936814E-2</v>
      </c>
      <c r="K157" s="49">
        <v>5.1645660507992908E-2</v>
      </c>
      <c r="M157">
        <v>-2.3845119554689931E-2</v>
      </c>
      <c r="N157" s="3">
        <f t="shared" si="14"/>
        <v>2.5750559068519353E-2</v>
      </c>
      <c r="O157" s="3">
        <f t="shared" si="15"/>
        <v>1.6181127367724438E-2</v>
      </c>
      <c r="P157" s="3">
        <f t="shared" si="16"/>
        <v>2.9306829551586318E-2</v>
      </c>
      <c r="Q157" s="3">
        <f t="shared" si="17"/>
        <v>2.6904309104525109E-2</v>
      </c>
      <c r="R157" s="3">
        <f t="shared" si="18"/>
        <v>2.83748338734147E-2</v>
      </c>
      <c r="S157" s="3">
        <f t="shared" si="19"/>
        <v>2.2731844091880112E-2</v>
      </c>
      <c r="T157" s="3">
        <f t="shared" si="20"/>
        <v>3.339993130874723E-2</v>
      </c>
      <c r="U157" s="3">
        <f t="shared" si="21"/>
        <v>1.6770033165806737E-2</v>
      </c>
      <c r="V157" s="3">
        <f t="shared" si="22"/>
        <v>2.952822674821973E-2</v>
      </c>
      <c r="W157" s="3">
        <f t="shared" si="23"/>
        <v>1.4795341146308106E-2</v>
      </c>
    </row>
    <row r="158" spans="1:23" x14ac:dyDescent="0.2">
      <c r="A158" s="5">
        <v>31443</v>
      </c>
      <c r="B158" s="49">
        <v>7.603738862474696E-2</v>
      </c>
      <c r="C158" s="49">
        <v>-2.4492714909326807E-2</v>
      </c>
      <c r="D158" s="49">
        <v>8.6169065077077445E-3</v>
      </c>
      <c r="E158" s="49">
        <v>8.4748176130128972E-2</v>
      </c>
      <c r="F158" s="49">
        <v>5.5481004521926502E-2</v>
      </c>
      <c r="G158" s="49">
        <v>2.1701588704108099E-2</v>
      </c>
      <c r="H158" s="49">
        <v>4.9748934084054897E-2</v>
      </c>
      <c r="I158" s="49">
        <v>-1.1386542550134049E-2</v>
      </c>
      <c r="J158" s="49">
        <v>-2.8464494643113403E-2</v>
      </c>
      <c r="K158" s="49">
        <v>6.3495933968136242E-3</v>
      </c>
      <c r="M158">
        <v>6.8725228330172028E-2</v>
      </c>
      <c r="N158" s="3">
        <f t="shared" si="14"/>
        <v>2.5891583091527878E-2</v>
      </c>
      <c r="O158" s="3">
        <f t="shared" si="15"/>
        <v>1.4354674263080958E-2</v>
      </c>
      <c r="P158" s="3">
        <f t="shared" si="16"/>
        <v>3.111488660409701E-2</v>
      </c>
      <c r="Q158" s="3">
        <f t="shared" si="17"/>
        <v>2.8018571909941375E-2</v>
      </c>
      <c r="R158" s="3">
        <f t="shared" si="18"/>
        <v>3.0861683123950774E-2</v>
      </c>
      <c r="S158" s="3">
        <f t="shared" si="19"/>
        <v>2.1983875112475751E-2</v>
      </c>
      <c r="T158" s="3">
        <f t="shared" si="20"/>
        <v>3.5044324673243706E-2</v>
      </c>
      <c r="U158" s="3">
        <f t="shared" si="21"/>
        <v>1.7175296754395344E-2</v>
      </c>
      <c r="V158" s="3">
        <f t="shared" si="22"/>
        <v>2.8584557415841205E-2</v>
      </c>
      <c r="W158" s="3">
        <f t="shared" si="23"/>
        <v>1.5727044770488346E-2</v>
      </c>
    </row>
    <row r="159" spans="1:23" x14ac:dyDescent="0.2">
      <c r="A159" s="5">
        <v>31471</v>
      </c>
      <c r="B159" s="49">
        <v>-3.5333385158975439E-2</v>
      </c>
      <c r="C159" s="49">
        <v>1.358937252489123E-2</v>
      </c>
      <c r="D159" s="49">
        <v>-2.1462466178090112E-2</v>
      </c>
      <c r="E159" s="49">
        <v>0.17755539597602277</v>
      </c>
      <c r="F159" s="49">
        <v>0.10005296149379062</v>
      </c>
      <c r="G159" s="49">
        <v>8.2799471813018499E-2</v>
      </c>
      <c r="H159" s="49">
        <v>0.21340930560027171</v>
      </c>
      <c r="I159" s="49">
        <v>4.3991109478494383E-2</v>
      </c>
      <c r="J159" s="49">
        <v>-2.1253245925345166E-2</v>
      </c>
      <c r="K159" s="49">
        <v>7.5811285918167215E-2</v>
      </c>
      <c r="M159">
        <v>-4.2279463855592114E-2</v>
      </c>
      <c r="N159" s="3">
        <f t="shared" si="14"/>
        <v>2.4766994596447312E-2</v>
      </c>
      <c r="O159" s="3">
        <f t="shared" si="15"/>
        <v>1.2740894715218134E-2</v>
      </c>
      <c r="P159" s="3">
        <f t="shared" si="16"/>
        <v>3.1533766462794773E-2</v>
      </c>
      <c r="Q159" s="3">
        <f t="shared" si="17"/>
        <v>3.0631672310446653E-2</v>
      </c>
      <c r="R159" s="3">
        <f t="shared" si="18"/>
        <v>3.0502308236410852E-2</v>
      </c>
      <c r="S159" s="3">
        <f t="shared" si="19"/>
        <v>2.1386155442602219E-2</v>
      </c>
      <c r="T159" s="3">
        <f t="shared" si="20"/>
        <v>3.2229663328818089E-2</v>
      </c>
      <c r="U159" s="3">
        <f t="shared" si="21"/>
        <v>1.7494817225906428E-2</v>
      </c>
      <c r="V159" s="3">
        <f t="shared" si="22"/>
        <v>2.665287221202424E-2</v>
      </c>
      <c r="W159" s="3">
        <f t="shared" si="23"/>
        <v>1.4788767054498966E-2</v>
      </c>
    </row>
    <row r="160" spans="1:23" x14ac:dyDescent="0.2">
      <c r="A160" s="5">
        <v>31502</v>
      </c>
      <c r="B160" s="49">
        <v>8.5595152372213157E-2</v>
      </c>
      <c r="C160" s="49">
        <v>6.5828710954867198E-2</v>
      </c>
      <c r="D160" s="49">
        <v>9.3221339891758737E-2</v>
      </c>
      <c r="E160" s="49">
        <v>0.26945935017103695</v>
      </c>
      <c r="F160" s="49">
        <v>0.15979116111479019</v>
      </c>
      <c r="G160" s="49">
        <v>8.3671096779489806E-2</v>
      </c>
      <c r="H160" s="49">
        <v>0.27404280009855109</v>
      </c>
      <c r="I160" s="49">
        <v>0.20049327179498388</v>
      </c>
      <c r="J160" s="49">
        <v>0.11180073014606062</v>
      </c>
      <c r="K160" s="49">
        <v>5.5865242332718612E-2</v>
      </c>
      <c r="M160">
        <v>3.2259194045379136E-2</v>
      </c>
      <c r="N160" s="3">
        <f t="shared" si="14"/>
        <v>2.5490942478274582E-2</v>
      </c>
      <c r="O160" s="3">
        <f t="shared" si="15"/>
        <v>1.2251494351336755E-2</v>
      </c>
      <c r="P160" s="3">
        <f t="shared" si="16"/>
        <v>2.8850195820827079E-2</v>
      </c>
      <c r="Q160" s="3">
        <f t="shared" si="17"/>
        <v>3.531527456576869E-2</v>
      </c>
      <c r="R160" s="3">
        <f t="shared" si="18"/>
        <v>3.2374922198131671E-2</v>
      </c>
      <c r="S160" s="3">
        <f t="shared" si="19"/>
        <v>2.3381668644045769E-2</v>
      </c>
      <c r="T160" s="3">
        <f t="shared" si="20"/>
        <v>3.5770009516262802E-2</v>
      </c>
      <c r="U160" s="3">
        <f t="shared" si="21"/>
        <v>1.8468039068399011E-2</v>
      </c>
      <c r="V160" s="3">
        <f t="shared" si="22"/>
        <v>2.5166556652248737E-2</v>
      </c>
      <c r="W160" s="3">
        <f t="shared" si="23"/>
        <v>1.6300900836574841E-2</v>
      </c>
    </row>
    <row r="161" spans="1:23" x14ac:dyDescent="0.2">
      <c r="A161" s="5">
        <v>31532</v>
      </c>
      <c r="B161" s="49">
        <v>6.8664543473574424E-2</v>
      </c>
      <c r="C161" s="49">
        <v>5.1914299694379995E-3</v>
      </c>
      <c r="D161" s="49">
        <v>5.3009649094932554E-2</v>
      </c>
      <c r="E161" s="49">
        <v>7.8035896305682417E-2</v>
      </c>
      <c r="F161" s="49">
        <v>8.6832887515014168E-2</v>
      </c>
      <c r="G161" s="49">
        <v>4.4272970154908275E-3</v>
      </c>
      <c r="H161" s="49">
        <v>5.0270737880875327E-2</v>
      </c>
      <c r="I161" s="49">
        <v>-2.0995320666514439E-2</v>
      </c>
      <c r="J161" s="49">
        <v>-5.1389976507434376E-3</v>
      </c>
      <c r="K161" s="49">
        <v>-1.3865158137461142E-2</v>
      </c>
      <c r="M161">
        <v>1.5341717670743549E-2</v>
      </c>
      <c r="N161" s="3">
        <f t="shared" si="14"/>
        <v>2.6846021979768278E-2</v>
      </c>
      <c r="O161" s="3">
        <f t="shared" si="15"/>
        <v>1.3245855568379946E-2</v>
      </c>
      <c r="P161" s="3">
        <f t="shared" si="16"/>
        <v>2.7944951800193813E-2</v>
      </c>
      <c r="Q161" s="3">
        <f t="shared" si="17"/>
        <v>3.9637547289584581E-2</v>
      </c>
      <c r="R161" s="3">
        <f t="shared" si="18"/>
        <v>3.4290321392019582E-2</v>
      </c>
      <c r="S161" s="3">
        <f t="shared" si="19"/>
        <v>2.4638738083306504E-2</v>
      </c>
      <c r="T161" s="3">
        <f t="shared" si="20"/>
        <v>4.1207680912166422E-2</v>
      </c>
      <c r="U161" s="3">
        <f t="shared" si="21"/>
        <v>2.2798471879995109E-2</v>
      </c>
      <c r="V161" s="3">
        <f t="shared" si="22"/>
        <v>2.3374924012214145E-2</v>
      </c>
      <c r="W161" s="3">
        <f t="shared" si="23"/>
        <v>1.6885796682950569E-2</v>
      </c>
    </row>
    <row r="162" spans="1:23" x14ac:dyDescent="0.2">
      <c r="A162" s="5">
        <v>31563</v>
      </c>
      <c r="B162" s="49">
        <v>3.8522468825973988E-2</v>
      </c>
      <c r="C162" s="49">
        <v>1.2940273328960306E-2</v>
      </c>
      <c r="D162" s="49">
        <v>-9.8654365717205872E-2</v>
      </c>
      <c r="E162" s="49">
        <v>1.2759820222134177E-2</v>
      </c>
      <c r="F162" s="49">
        <v>-7.8958636259068182E-2</v>
      </c>
      <c r="G162" s="49">
        <v>-3.3928438254614224E-2</v>
      </c>
      <c r="H162" s="49">
        <v>2.0451276911010341E-2</v>
      </c>
      <c r="I162" s="49">
        <v>3.2606069678232208E-2</v>
      </c>
      <c r="J162" s="49">
        <v>4.6062037206819451E-2</v>
      </c>
      <c r="K162" s="49">
        <v>4.9277418824529517E-2</v>
      </c>
      <c r="M162">
        <v>-3.7449592257370212E-2</v>
      </c>
      <c r="N162" s="3">
        <f t="shared" si="14"/>
        <v>2.4379719063964224E-2</v>
      </c>
      <c r="O162" s="3">
        <f t="shared" si="15"/>
        <v>1.0698381582185964E-2</v>
      </c>
      <c r="P162" s="3">
        <f t="shared" si="16"/>
        <v>2.7635203210958095E-2</v>
      </c>
      <c r="Q162" s="3">
        <f t="shared" si="17"/>
        <v>4.1769796975360873E-2</v>
      </c>
      <c r="R162" s="3">
        <f t="shared" si="18"/>
        <v>3.5185132482429445E-2</v>
      </c>
      <c r="S162" s="3">
        <f t="shared" si="19"/>
        <v>2.2407009014735677E-2</v>
      </c>
      <c r="T162" s="3">
        <f t="shared" si="20"/>
        <v>4.4453614449299544E-2</v>
      </c>
      <c r="U162" s="3">
        <f t="shared" si="21"/>
        <v>2.177024420689571E-2</v>
      </c>
      <c r="V162" s="3">
        <f t="shared" si="22"/>
        <v>2.1953897460037938E-2</v>
      </c>
      <c r="W162" s="3">
        <f t="shared" si="23"/>
        <v>1.4313919852838289E-2</v>
      </c>
    </row>
    <row r="163" spans="1:23" x14ac:dyDescent="0.2">
      <c r="A163" s="5">
        <v>31593</v>
      </c>
      <c r="B163" s="49">
        <v>-5.0725278708546262E-2</v>
      </c>
      <c r="C163" s="49">
        <v>-1.1878445639451063E-2</v>
      </c>
      <c r="D163" s="49">
        <v>-1.5067548415463317E-2</v>
      </c>
      <c r="E163" s="49">
        <v>-6.1979671815738047E-2</v>
      </c>
      <c r="F163" s="49">
        <v>3.5422046997553025E-3</v>
      </c>
      <c r="G163" s="49">
        <v>3.6729598143022235E-2</v>
      </c>
      <c r="H163" s="49">
        <v>-0.14255651492455279</v>
      </c>
      <c r="I163" s="49">
        <v>3.643553455512949E-2</v>
      </c>
      <c r="J163" s="49">
        <v>-4.2240935799198187E-3</v>
      </c>
      <c r="K163" s="49">
        <v>1.3063770661455365E-2</v>
      </c>
      <c r="M163">
        <v>-0.14397540232154771</v>
      </c>
      <c r="N163" s="3">
        <f t="shared" si="14"/>
        <v>2.4038542606645584E-2</v>
      </c>
      <c r="O163" s="3">
        <f t="shared" si="15"/>
        <v>1.0205468065831372E-2</v>
      </c>
      <c r="P163" s="3">
        <f t="shared" si="16"/>
        <v>2.6388067354320262E-2</v>
      </c>
      <c r="Q163" s="3">
        <f t="shared" si="17"/>
        <v>3.9600110094341529E-2</v>
      </c>
      <c r="R163" s="3">
        <f t="shared" si="18"/>
        <v>3.1835591932701898E-2</v>
      </c>
      <c r="S163" s="3">
        <f t="shared" si="19"/>
        <v>2.1395561663419903E-2</v>
      </c>
      <c r="T163" s="3">
        <f t="shared" si="20"/>
        <v>4.5963270717274934E-2</v>
      </c>
      <c r="U163" s="3">
        <f t="shared" si="21"/>
        <v>2.2418613227008333E-2</v>
      </c>
      <c r="V163" s="3">
        <f t="shared" si="22"/>
        <v>2.333923094135722E-2</v>
      </c>
      <c r="W163" s="3">
        <f t="shared" si="23"/>
        <v>1.6107209231979069E-2</v>
      </c>
    </row>
    <row r="164" spans="1:23" x14ac:dyDescent="0.2">
      <c r="A164" s="5">
        <v>31624</v>
      </c>
      <c r="B164" s="49">
        <v>-4.9017312662087531E-2</v>
      </c>
      <c r="C164" s="49">
        <v>-5.0671301463788843E-2</v>
      </c>
      <c r="D164" s="49">
        <v>-5.467960425834717E-2</v>
      </c>
      <c r="E164" s="49">
        <v>-2.3537560902675558E-5</v>
      </c>
      <c r="F164" s="49">
        <v>7.8820479415429023E-2</v>
      </c>
      <c r="G164" s="49">
        <v>-5.9215824893635194E-2</v>
      </c>
      <c r="H164" s="49">
        <v>0.12127890861683177</v>
      </c>
      <c r="I164" s="49">
        <v>6.2562575411390986E-2</v>
      </c>
      <c r="J164" s="49">
        <v>-4.542559662241985E-2</v>
      </c>
      <c r="K164" s="49">
        <v>-5.3337376047731477E-2</v>
      </c>
      <c r="M164">
        <v>-7.8158125717370908E-2</v>
      </c>
      <c r="N164" s="3">
        <f t="shared" si="14"/>
        <v>2.3196757642099327E-2</v>
      </c>
      <c r="O164" s="3">
        <f t="shared" si="15"/>
        <v>9.3647436226265111E-3</v>
      </c>
      <c r="P164" s="3">
        <f t="shared" si="16"/>
        <v>2.4433503176000747E-2</v>
      </c>
      <c r="Q164" s="3">
        <f t="shared" si="17"/>
        <v>3.8173055613174571E-2</v>
      </c>
      <c r="R164" s="3">
        <f t="shared" si="18"/>
        <v>3.2164533252794253E-2</v>
      </c>
      <c r="S164" s="3">
        <f t="shared" si="19"/>
        <v>2.0900465124342994E-2</v>
      </c>
      <c r="T164" s="3">
        <f t="shared" si="20"/>
        <v>4.1625723602628763E-2</v>
      </c>
      <c r="U164" s="3">
        <f t="shared" si="21"/>
        <v>2.2533249908979387E-2</v>
      </c>
      <c r="V164" s="3">
        <f t="shared" si="22"/>
        <v>2.0281682707613775E-2</v>
      </c>
      <c r="W164" s="3">
        <f t="shared" si="23"/>
        <v>1.5388908833879325E-2</v>
      </c>
    </row>
    <row r="165" spans="1:23" x14ac:dyDescent="0.2">
      <c r="A165" s="5">
        <v>31655</v>
      </c>
      <c r="B165" s="49">
        <v>4.8661451573967618E-2</v>
      </c>
      <c r="C165" s="49">
        <v>5.0018308188969351E-2</v>
      </c>
      <c r="D165" s="49">
        <v>0.14492242933302624</v>
      </c>
      <c r="E165" s="49">
        <v>0.11920037660983818</v>
      </c>
      <c r="F165" s="49">
        <v>8.5665495480280462E-2</v>
      </c>
      <c r="G165" s="49">
        <v>6.4544213973799058E-2</v>
      </c>
      <c r="H165" s="49">
        <v>0.11259215826067992</v>
      </c>
      <c r="I165" s="49">
        <v>9.491381393140208E-2</v>
      </c>
      <c r="J165" s="49">
        <v>9.0915088045456782E-2</v>
      </c>
      <c r="K165" s="49">
        <v>7.3934670083058318E-2</v>
      </c>
      <c r="M165">
        <v>-3.201885009628358E-2</v>
      </c>
      <c r="N165" s="3">
        <f t="shared" si="14"/>
        <v>1.8523824531252658E-2</v>
      </c>
      <c r="O165" s="3">
        <f t="shared" si="15"/>
        <v>7.6792476417465328E-3</v>
      </c>
      <c r="P165" s="3">
        <f t="shared" si="16"/>
        <v>2.2171923818770072E-2</v>
      </c>
      <c r="Q165" s="3">
        <f t="shared" si="17"/>
        <v>3.8010213517901285E-2</v>
      </c>
      <c r="R165" s="3">
        <f t="shared" si="18"/>
        <v>3.3384655176206292E-2</v>
      </c>
      <c r="S165" s="3">
        <f t="shared" si="19"/>
        <v>2.0052301228784371E-2</v>
      </c>
      <c r="T165" s="3">
        <f t="shared" si="20"/>
        <v>4.3814226824510749E-2</v>
      </c>
      <c r="U165" s="3">
        <f t="shared" si="21"/>
        <v>2.3741367563825402E-2</v>
      </c>
      <c r="V165" s="3">
        <f t="shared" si="22"/>
        <v>1.823445095692193E-2</v>
      </c>
      <c r="W165" s="3">
        <f t="shared" si="23"/>
        <v>1.480259637304077E-2</v>
      </c>
    </row>
    <row r="166" spans="1:23" x14ac:dyDescent="0.2">
      <c r="A166" s="5">
        <v>31685</v>
      </c>
      <c r="B166" s="49">
        <v>5.4421427610933604E-2</v>
      </c>
      <c r="C166" s="49">
        <v>-9.9625524481687933E-3</v>
      </c>
      <c r="D166" s="49">
        <v>-6.20256477361949E-2</v>
      </c>
      <c r="E166" s="49">
        <v>9.5421510099493734E-3</v>
      </c>
      <c r="F166" s="49">
        <v>-7.991255941638542E-2</v>
      </c>
      <c r="G166" s="49">
        <v>-5.8526834662653848E-2</v>
      </c>
      <c r="H166" s="49">
        <v>-9.7976098862434302E-2</v>
      </c>
      <c r="I166" s="49">
        <v>2.4697238547720879E-2</v>
      </c>
      <c r="J166" s="49">
        <v>-3.4401009312501563E-2</v>
      </c>
      <c r="K166" s="49">
        <v>-8.5007495951786138E-2</v>
      </c>
      <c r="M166">
        <v>-3.8390004760104346E-2</v>
      </c>
      <c r="N166" s="3">
        <f t="shared" si="14"/>
        <v>1.8745826502452576E-2</v>
      </c>
      <c r="O166" s="3">
        <f t="shared" si="15"/>
        <v>8.8880393112434411E-3</v>
      </c>
      <c r="P166" s="3">
        <f t="shared" si="16"/>
        <v>2.7834399422149578E-2</v>
      </c>
      <c r="Q166" s="3">
        <f t="shared" si="17"/>
        <v>4.2625201441119004E-2</v>
      </c>
      <c r="R166" s="3">
        <f t="shared" si="18"/>
        <v>3.4256837919618609E-2</v>
      </c>
      <c r="S166" s="3">
        <f t="shared" si="19"/>
        <v>2.1512203047813615E-2</v>
      </c>
      <c r="T166" s="3">
        <f t="shared" si="20"/>
        <v>4.6125189755833206E-2</v>
      </c>
      <c r="U166" s="3">
        <f t="shared" si="21"/>
        <v>2.6122539150357046E-2</v>
      </c>
      <c r="V166" s="3">
        <f t="shared" si="22"/>
        <v>2.0262228546910743E-2</v>
      </c>
      <c r="W166" s="3">
        <f t="shared" si="23"/>
        <v>1.628380882589122E-2</v>
      </c>
    </row>
    <row r="167" spans="1:23" x14ac:dyDescent="0.2">
      <c r="A167" s="5">
        <v>31716</v>
      </c>
      <c r="B167" s="49">
        <v>0.10641774688255756</v>
      </c>
      <c r="C167" s="49">
        <v>2.3848263003040104E-2</v>
      </c>
      <c r="D167" s="49">
        <v>1.5410714285715388E-2</v>
      </c>
      <c r="E167" s="49">
        <v>-7.1206642560598721E-2</v>
      </c>
      <c r="F167" s="49">
        <v>1.5663107271398857E-2</v>
      </c>
      <c r="G167" s="49">
        <v>5.1419582412755682E-2</v>
      </c>
      <c r="H167" s="49">
        <v>5.3161553893529945E-2</v>
      </c>
      <c r="I167" s="49">
        <v>-8.0820884328584475E-2</v>
      </c>
      <c r="J167" s="49">
        <v>-4.6926172051248161E-3</v>
      </c>
      <c r="K167" s="49">
        <v>5.6755911299339434E-2</v>
      </c>
      <c r="M167">
        <v>-3.8808672953372647E-2</v>
      </c>
      <c r="N167" s="3">
        <f t="shared" ref="N167:N230" si="24">AVERAGE(B131:B166)</f>
        <v>1.9629630457779497E-2</v>
      </c>
      <c r="O167" s="3">
        <f t="shared" ref="O167:O230" si="25">AVERAGE(C131:C166)</f>
        <v>8.2648170536755074E-3</v>
      </c>
      <c r="P167" s="3">
        <f t="shared" ref="P167:P230" si="26">AVERAGE(D131:D166)</f>
        <v>2.5384222691923634E-2</v>
      </c>
      <c r="Q167" s="3">
        <f t="shared" ref="Q167:Q230" si="27">AVERAGE(E131:E166)</f>
        <v>4.1926841969377231E-2</v>
      </c>
      <c r="R167" s="3">
        <f t="shared" ref="R167:R230" si="28">AVERAGE(F131:F166)</f>
        <v>3.1103409377931088E-2</v>
      </c>
      <c r="S167" s="3">
        <f t="shared" ref="S167:S230" si="29">AVERAGE(G131:G166)</f>
        <v>1.9970381990399532E-2</v>
      </c>
      <c r="T167" s="3">
        <f t="shared" ref="T167:T230" si="30">AVERAGE(H131:H166)</f>
        <v>4.4378954955886583E-2</v>
      </c>
      <c r="U167" s="3">
        <f t="shared" ref="U167:U230" si="31">AVERAGE(I131:I166)</f>
        <v>2.5974319115179095E-2</v>
      </c>
      <c r="V167" s="3">
        <f t="shared" ref="V167:V230" si="32">AVERAGE(J131:J166)</f>
        <v>1.9253673249729378E-2</v>
      </c>
      <c r="W167" s="3">
        <f t="shared" ref="W167:W230" si="33">AVERAGE(K131:K166)</f>
        <v>1.3556371896886167E-2</v>
      </c>
    </row>
    <row r="168" spans="1:23" x14ac:dyDescent="0.2">
      <c r="A168" s="5">
        <v>31746</v>
      </c>
      <c r="B168" s="49">
        <v>1.041275943985287E-3</v>
      </c>
      <c r="C168" s="49">
        <v>5.8705357495107968E-3</v>
      </c>
      <c r="D168" s="49">
        <v>4.3870794717127071E-2</v>
      </c>
      <c r="E168" s="49">
        <v>3.8059717035390461E-2</v>
      </c>
      <c r="F168" s="49">
        <v>3.1617783861002779E-2</v>
      </c>
      <c r="G168" s="49">
        <v>1.3951372215877056E-2</v>
      </c>
      <c r="H168" s="49">
        <v>-5.288097839791428E-2</v>
      </c>
      <c r="I168" s="49">
        <v>5.4990374462879243E-2</v>
      </c>
      <c r="J168" s="49">
        <v>3.1689012950165019E-2</v>
      </c>
      <c r="K168" s="49">
        <v>2.3505520847566741E-2</v>
      </c>
      <c r="M168">
        <v>-8.6476735631721091E-2</v>
      </c>
      <c r="N168" s="3">
        <f t="shared" si="24"/>
        <v>2.3497598452790907E-2</v>
      </c>
      <c r="O168" s="3">
        <f t="shared" si="25"/>
        <v>1.0519337871550032E-2</v>
      </c>
      <c r="P168" s="3">
        <f t="shared" si="26"/>
        <v>2.3570929613018061E-2</v>
      </c>
      <c r="Q168" s="3">
        <f t="shared" si="27"/>
        <v>3.8140632377832523E-2</v>
      </c>
      <c r="R168" s="3">
        <f t="shared" si="28"/>
        <v>3.1536847220008428E-2</v>
      </c>
      <c r="S168" s="3">
        <f t="shared" si="29"/>
        <v>2.1829131430807121E-2</v>
      </c>
      <c r="T168" s="3">
        <f t="shared" si="30"/>
        <v>4.7583483644863742E-2</v>
      </c>
      <c r="U168" s="3">
        <f t="shared" si="31"/>
        <v>2.4062655048372711E-2</v>
      </c>
      <c r="V168" s="3">
        <f t="shared" si="32"/>
        <v>2.0286856072238509E-2</v>
      </c>
      <c r="W168" s="3">
        <f t="shared" si="33"/>
        <v>1.5440742244306277E-2</v>
      </c>
    </row>
    <row r="169" spans="1:23" x14ac:dyDescent="0.2">
      <c r="A169" s="5">
        <v>31777</v>
      </c>
      <c r="B169" s="49">
        <v>6.8352182355753799E-2</v>
      </c>
      <c r="C169" s="49">
        <v>1.5284133964448054E-2</v>
      </c>
      <c r="D169" s="49">
        <v>-1.2018253762679287E-2</v>
      </c>
      <c r="E169" s="49">
        <v>5.8626432053929811E-2</v>
      </c>
      <c r="F169" s="49">
        <v>3.6913484285916454E-5</v>
      </c>
      <c r="G169" s="49">
        <v>2.554090401705067E-2</v>
      </c>
      <c r="H169" s="49">
        <v>5.9893724415633898E-3</v>
      </c>
      <c r="I169" s="49">
        <v>5.9290631989789899E-2</v>
      </c>
      <c r="J169" s="49">
        <v>-4.5422035439462993E-3</v>
      </c>
      <c r="K169" s="49">
        <v>-2.5194515738228951E-2</v>
      </c>
      <c r="M169">
        <v>-0.10290854217830137</v>
      </c>
      <c r="N169" s="3">
        <f t="shared" si="24"/>
        <v>2.0939108995907309E-2</v>
      </c>
      <c r="O169" s="3">
        <f t="shared" si="25"/>
        <v>8.1139136689462391E-3</v>
      </c>
      <c r="P169" s="3">
        <f t="shared" si="26"/>
        <v>2.430596769007717E-2</v>
      </c>
      <c r="Q169" s="3">
        <f t="shared" si="27"/>
        <v>3.8686417686221566E-2</v>
      </c>
      <c r="R169" s="3">
        <f t="shared" si="28"/>
        <v>3.058377637487187E-2</v>
      </c>
      <c r="S169" s="3">
        <f t="shared" si="29"/>
        <v>2.0449645552516747E-2</v>
      </c>
      <c r="T169" s="3">
        <f t="shared" si="30"/>
        <v>4.4946231016401418E-2</v>
      </c>
      <c r="U169" s="3">
        <f t="shared" si="31"/>
        <v>2.547983622651195E-2</v>
      </c>
      <c r="V169" s="3">
        <f t="shared" si="32"/>
        <v>1.9628011596748901E-2</v>
      </c>
      <c r="W169" s="3">
        <f t="shared" si="33"/>
        <v>1.5490606580427245E-2</v>
      </c>
    </row>
    <row r="170" spans="1:23" x14ac:dyDescent="0.2">
      <c r="A170" s="5">
        <v>31808</v>
      </c>
      <c r="B170" s="49">
        <v>1.7580362019549378E-2</v>
      </c>
      <c r="C170" s="49">
        <v>0.10881809823297828</v>
      </c>
      <c r="D170" s="49">
        <v>-0.12003521231834269</v>
      </c>
      <c r="E170" s="49">
        <v>0.11202197344001275</v>
      </c>
      <c r="F170" s="49">
        <v>5.306486619883044E-2</v>
      </c>
      <c r="G170" s="49">
        <v>8.9555039328632402E-2</v>
      </c>
      <c r="H170" s="49">
        <v>-2.1387714773126398E-2</v>
      </c>
      <c r="I170" s="49">
        <v>0.11879550541004535</v>
      </c>
      <c r="J170" s="49">
        <v>-9.7092786060312131E-3</v>
      </c>
      <c r="K170" s="49">
        <v>0.13280536790213593</v>
      </c>
      <c r="M170">
        <v>4.344813215675658E-2</v>
      </c>
      <c r="N170" s="3">
        <f t="shared" si="24"/>
        <v>2.1628447583247817E-2</v>
      </c>
      <c r="O170" s="3">
        <f t="shared" si="25"/>
        <v>8.57316417333733E-3</v>
      </c>
      <c r="P170" s="3">
        <f t="shared" si="26"/>
        <v>2.3438080443791844E-2</v>
      </c>
      <c r="Q170" s="3">
        <f t="shared" si="27"/>
        <v>4.2720399278427988E-2</v>
      </c>
      <c r="R170" s="3">
        <f t="shared" si="28"/>
        <v>2.9360769401578762E-2</v>
      </c>
      <c r="S170" s="3">
        <f t="shared" si="29"/>
        <v>2.0759666665371088E-2</v>
      </c>
      <c r="T170" s="3">
        <f t="shared" si="30"/>
        <v>4.4873428273940585E-2</v>
      </c>
      <c r="U170" s="3">
        <f t="shared" si="31"/>
        <v>2.5042284258005768E-2</v>
      </c>
      <c r="V170" s="3">
        <f t="shared" si="32"/>
        <v>1.8354076673620798E-2</v>
      </c>
      <c r="W170" s="3">
        <f t="shared" si="33"/>
        <v>1.4937397772763546E-2</v>
      </c>
    </row>
    <row r="171" spans="1:23" x14ac:dyDescent="0.2">
      <c r="A171" s="5">
        <v>31836</v>
      </c>
      <c r="B171" s="49">
        <v>9.778064205740078E-2</v>
      </c>
      <c r="C171" s="49">
        <v>4.1233076210186015E-2</v>
      </c>
      <c r="D171" s="49">
        <v>-5.594674921700693E-2</v>
      </c>
      <c r="E171" s="49">
        <v>1.4650799664899017E-2</v>
      </c>
      <c r="F171" s="49">
        <v>1.7647223774529319E-2</v>
      </c>
      <c r="G171" s="49">
        <v>9.3365093589122372E-2</v>
      </c>
      <c r="H171" s="49">
        <v>-3.7079940592766536E-2</v>
      </c>
      <c r="I171" s="49">
        <v>1.3048495562413054E-2</v>
      </c>
      <c r="J171" s="49">
        <v>1.642280858147549E-3</v>
      </c>
      <c r="K171" s="49">
        <v>3.5913074535014466E-2</v>
      </c>
      <c r="M171">
        <v>-3.4504370021766873E-2</v>
      </c>
      <c r="N171" s="3">
        <f t="shared" si="24"/>
        <v>2.2779575882349426E-2</v>
      </c>
      <c r="O171" s="3">
        <f t="shared" si="25"/>
        <v>1.2640831378253765E-2</v>
      </c>
      <c r="P171" s="3">
        <f t="shared" si="26"/>
        <v>1.917093220980361E-2</v>
      </c>
      <c r="Q171" s="3">
        <f t="shared" si="27"/>
        <v>4.2705000638397425E-2</v>
      </c>
      <c r="R171" s="3">
        <f t="shared" si="28"/>
        <v>2.8351445520477858E-2</v>
      </c>
      <c r="S171" s="3">
        <f t="shared" si="29"/>
        <v>2.11968488655584E-2</v>
      </c>
      <c r="T171" s="3">
        <f t="shared" si="30"/>
        <v>3.8808169424802919E-2</v>
      </c>
      <c r="U171" s="3">
        <f t="shared" si="31"/>
        <v>2.6656918037540583E-2</v>
      </c>
      <c r="V171" s="3">
        <f t="shared" si="32"/>
        <v>1.3646023501389279E-2</v>
      </c>
      <c r="W171" s="3">
        <f t="shared" si="33"/>
        <v>1.8930036786851238E-2</v>
      </c>
    </row>
    <row r="172" spans="1:23" x14ac:dyDescent="0.2">
      <c r="A172" s="5">
        <v>31867</v>
      </c>
      <c r="B172" s="49">
        <v>6.1531719218606007E-2</v>
      </c>
      <c r="C172" s="49">
        <v>7.5887849966939758E-2</v>
      </c>
      <c r="D172" s="49">
        <v>3.5118103771213605E-2</v>
      </c>
      <c r="E172" s="49">
        <v>-8.9396742866297618E-2</v>
      </c>
      <c r="F172" s="49">
        <v>4.8043813076019015E-2</v>
      </c>
      <c r="G172" s="49">
        <v>1.1398340462959622E-2</v>
      </c>
      <c r="H172" s="49">
        <v>3.6111163121631096E-2</v>
      </c>
      <c r="I172" s="49">
        <v>5.8582815171796199E-2</v>
      </c>
      <c r="J172" s="49">
        <v>9.4572513876135966E-2</v>
      </c>
      <c r="K172" s="49">
        <v>2.6959315267338191E-2</v>
      </c>
      <c r="M172">
        <v>-2.9894517321316538E-2</v>
      </c>
      <c r="N172" s="3">
        <f t="shared" si="24"/>
        <v>2.6902848554809174E-2</v>
      </c>
      <c r="O172" s="3">
        <f t="shared" si="25"/>
        <v>1.4002689390677617E-2</v>
      </c>
      <c r="P172" s="3">
        <f t="shared" si="26"/>
        <v>1.8867553301549937E-2</v>
      </c>
      <c r="Q172" s="3">
        <f t="shared" si="27"/>
        <v>4.0581209936871983E-2</v>
      </c>
      <c r="R172" s="3">
        <f t="shared" si="28"/>
        <v>3.0226867717577148E-2</v>
      </c>
      <c r="S172" s="3">
        <f t="shared" si="29"/>
        <v>2.4351983525698985E-2</v>
      </c>
      <c r="T172" s="3">
        <f t="shared" si="30"/>
        <v>3.8888893556089377E-2</v>
      </c>
      <c r="U172" s="3">
        <f t="shared" si="31"/>
        <v>2.7253980378884265E-2</v>
      </c>
      <c r="V172" s="3">
        <f t="shared" si="32"/>
        <v>1.5498200694633674E-2</v>
      </c>
      <c r="W172" s="3">
        <f t="shared" si="33"/>
        <v>2.1073552471332427E-2</v>
      </c>
    </row>
    <row r="173" spans="1:23" x14ac:dyDescent="0.2">
      <c r="A173" s="5">
        <v>31897</v>
      </c>
      <c r="B173" s="49">
        <v>3.9805900023108798E-2</v>
      </c>
      <c r="C173" s="49">
        <v>-5.8817601988480073E-3</v>
      </c>
      <c r="D173" s="49">
        <v>-8.3781780684999418E-4</v>
      </c>
      <c r="E173" s="49">
        <v>-1.4176758969555947E-2</v>
      </c>
      <c r="F173" s="49">
        <v>1.8085288190836657E-3</v>
      </c>
      <c r="G173" s="49">
        <v>3.0837650985763299E-2</v>
      </c>
      <c r="H173" s="49">
        <v>8.1201871274221959E-2</v>
      </c>
      <c r="I173" s="49">
        <v>0.11425565783432878</v>
      </c>
      <c r="J173" s="49">
        <v>-1.6967085393287951E-3</v>
      </c>
      <c r="K173" s="49">
        <v>-9.0351748585232317E-3</v>
      </c>
      <c r="M173">
        <v>-5.9595010956780992E-2</v>
      </c>
      <c r="N173" s="3">
        <f t="shared" si="24"/>
        <v>2.7569593695296987E-2</v>
      </c>
      <c r="O173" s="3">
        <f t="shared" si="25"/>
        <v>1.6370205911280397E-2</v>
      </c>
      <c r="P173" s="3">
        <f t="shared" si="26"/>
        <v>1.9806441325487339E-2</v>
      </c>
      <c r="Q173" s="3">
        <f t="shared" si="27"/>
        <v>3.7173621469872409E-2</v>
      </c>
      <c r="R173" s="3">
        <f t="shared" si="28"/>
        <v>3.1097786079888865E-2</v>
      </c>
      <c r="S173" s="3">
        <f t="shared" si="29"/>
        <v>2.2643748489844996E-2</v>
      </c>
      <c r="T173" s="3">
        <f t="shared" si="30"/>
        <v>3.9658048353122116E-2</v>
      </c>
      <c r="U173" s="3">
        <f t="shared" si="31"/>
        <v>2.518161108014591E-2</v>
      </c>
      <c r="V173" s="3">
        <f t="shared" si="32"/>
        <v>1.7757790110301673E-2</v>
      </c>
      <c r="W173" s="3">
        <f t="shared" si="33"/>
        <v>2.1302482746921755E-2</v>
      </c>
    </row>
    <row r="174" spans="1:23" x14ac:dyDescent="0.2">
      <c r="A174" s="5">
        <v>31928</v>
      </c>
      <c r="B174" s="49">
        <v>2.0487710929051328E-2</v>
      </c>
      <c r="C174" s="49">
        <v>-1.9897060866221894E-3</v>
      </c>
      <c r="D174" s="49">
        <v>-1.7807393367750279E-2</v>
      </c>
      <c r="E174" s="49">
        <v>3.4055219545335191E-2</v>
      </c>
      <c r="F174" s="49">
        <v>-4.1292366526695545E-2</v>
      </c>
      <c r="G174" s="49">
        <v>7.7400206555634288E-2</v>
      </c>
      <c r="H174" s="49">
        <v>-9.0358003553815736E-2</v>
      </c>
      <c r="I174" s="49">
        <v>2.057784064610213E-2</v>
      </c>
      <c r="J174" s="49">
        <v>4.5218403385309802E-2</v>
      </c>
      <c r="K174" s="49">
        <v>5.6463508069062307E-3</v>
      </c>
      <c r="M174">
        <v>-2.4909546340105115E-2</v>
      </c>
      <c r="N174" s="3">
        <f t="shared" si="24"/>
        <v>2.8393940712923463E-2</v>
      </c>
      <c r="O174" s="3">
        <f t="shared" si="25"/>
        <v>1.6818704807763405E-2</v>
      </c>
      <c r="P174" s="3">
        <f t="shared" si="26"/>
        <v>1.9449253852408949E-2</v>
      </c>
      <c r="Q174" s="3">
        <f t="shared" si="27"/>
        <v>3.7028533711217643E-2</v>
      </c>
      <c r="R174" s="3">
        <f t="shared" si="28"/>
        <v>2.828515246732553E-2</v>
      </c>
      <c r="S174" s="3">
        <f t="shared" si="29"/>
        <v>2.2750933197794639E-2</v>
      </c>
      <c r="T174" s="3">
        <f t="shared" si="30"/>
        <v>4.2305171647430209E-2</v>
      </c>
      <c r="U174" s="3">
        <f t="shared" si="31"/>
        <v>2.8601578709271658E-2</v>
      </c>
      <c r="V174" s="3">
        <f t="shared" si="32"/>
        <v>1.7522945861357733E-2</v>
      </c>
      <c r="W174" s="3">
        <f t="shared" si="33"/>
        <v>2.0756953404713768E-2</v>
      </c>
    </row>
    <row r="175" spans="1:23" x14ac:dyDescent="0.2">
      <c r="A175" s="5">
        <v>31958</v>
      </c>
      <c r="B175" s="49">
        <v>1.0352501890918075E-2</v>
      </c>
      <c r="C175" s="49">
        <v>2.5105232074810413E-2</v>
      </c>
      <c r="D175" s="49">
        <v>6.8603455809736147E-2</v>
      </c>
      <c r="E175" s="49">
        <v>7.27240838847798E-2</v>
      </c>
      <c r="F175" s="49">
        <v>-5.8874138905345763E-2</v>
      </c>
      <c r="G175" s="49">
        <v>4.3375752984484706E-2</v>
      </c>
      <c r="H175" s="49">
        <v>-7.5633079653598667E-3</v>
      </c>
      <c r="I175" s="49">
        <v>-5.5021023363059252E-2</v>
      </c>
      <c r="J175" s="49">
        <v>7.8068289781115352E-2</v>
      </c>
      <c r="K175" s="49">
        <v>5.1782607719190965E-2</v>
      </c>
      <c r="M175">
        <v>-2.0239713332511955E-2</v>
      </c>
      <c r="N175" s="3">
        <f t="shared" si="24"/>
        <v>3.2882029528863585E-2</v>
      </c>
      <c r="O175" s="3">
        <f t="shared" si="25"/>
        <v>1.769703649478821E-2</v>
      </c>
      <c r="P175" s="3">
        <f t="shared" si="26"/>
        <v>2.0108137828453203E-2</v>
      </c>
      <c r="Q175" s="3">
        <f t="shared" si="27"/>
        <v>3.711583506439918E-2</v>
      </c>
      <c r="R175" s="3">
        <f t="shared" si="28"/>
        <v>2.7970273525165901E-2</v>
      </c>
      <c r="S175" s="3">
        <f t="shared" si="29"/>
        <v>2.7603613446236807E-2</v>
      </c>
      <c r="T175" s="3">
        <f t="shared" si="30"/>
        <v>4.0815271360008398E-2</v>
      </c>
      <c r="U175" s="3">
        <f t="shared" si="31"/>
        <v>3.2080995888811199E-2</v>
      </c>
      <c r="V175" s="3">
        <f t="shared" si="32"/>
        <v>1.9942613207925355E-2</v>
      </c>
      <c r="W175" s="3">
        <f t="shared" si="33"/>
        <v>2.2464028812553119E-2</v>
      </c>
    </row>
    <row r="176" spans="1:23" x14ac:dyDescent="0.2">
      <c r="A176" s="5">
        <v>31989</v>
      </c>
      <c r="B176" s="49">
        <v>0.1476356060061792</v>
      </c>
      <c r="C176" s="49">
        <v>8.2101902647562452E-2</v>
      </c>
      <c r="D176" s="49">
        <v>5.8535858975025556E-2</v>
      </c>
      <c r="E176" s="49">
        <v>0.16291490410816323</v>
      </c>
      <c r="F176" s="49">
        <v>3.7267506607049805E-2</v>
      </c>
      <c r="G176" s="49">
        <v>3.4189350548029962E-2</v>
      </c>
      <c r="H176" s="49">
        <v>4.9838173472001035E-3</v>
      </c>
      <c r="I176" s="49">
        <v>-1.5232319789008519E-2</v>
      </c>
      <c r="J176" s="49">
        <v>5.4846495253318528E-2</v>
      </c>
      <c r="K176" s="49">
        <v>4.7543021958976084E-2</v>
      </c>
      <c r="M176">
        <v>1.8335935984974405E-2</v>
      </c>
      <c r="N176" s="3">
        <f t="shared" si="24"/>
        <v>3.2449910318465135E-2</v>
      </c>
      <c r="O176" s="3">
        <f t="shared" si="25"/>
        <v>1.8413320387192771E-2</v>
      </c>
      <c r="P176" s="3">
        <f t="shared" si="26"/>
        <v>2.1368499644974805E-2</v>
      </c>
      <c r="Q176" s="3">
        <f t="shared" si="27"/>
        <v>3.7802416516197208E-2</v>
      </c>
      <c r="R176" s="3">
        <f t="shared" si="28"/>
        <v>2.6585216474087039E-2</v>
      </c>
      <c r="S176" s="3">
        <f t="shared" si="29"/>
        <v>2.8013846607051602E-2</v>
      </c>
      <c r="T176" s="3">
        <f t="shared" si="30"/>
        <v>3.9980850564924578E-2</v>
      </c>
      <c r="U176" s="3">
        <f t="shared" si="31"/>
        <v>2.9793882374261157E-2</v>
      </c>
      <c r="V176" s="3">
        <f t="shared" si="32"/>
        <v>2.139306676922639E-2</v>
      </c>
      <c r="W176" s="3">
        <f t="shared" si="33"/>
        <v>2.330500854902184E-2</v>
      </c>
    </row>
    <row r="177" spans="1:23" x14ac:dyDescent="0.2">
      <c r="A177" s="5">
        <v>32020</v>
      </c>
      <c r="B177" s="49">
        <v>7.276726969050884E-2</v>
      </c>
      <c r="C177" s="49">
        <v>-6.9732453002080419E-3</v>
      </c>
      <c r="D177" s="49">
        <v>1.4728507343041208E-2</v>
      </c>
      <c r="E177" s="49">
        <v>7.7385707845910146E-2</v>
      </c>
      <c r="F177" s="49">
        <v>3.1912443088607301E-2</v>
      </c>
      <c r="G177" s="49">
        <v>-4.4887787718087102E-2</v>
      </c>
      <c r="H177" s="49">
        <v>-8.0237972421545511E-2</v>
      </c>
      <c r="I177" s="49">
        <v>6.578141297465967E-2</v>
      </c>
      <c r="J177" s="49">
        <v>-2.1410499034312358E-2</v>
      </c>
      <c r="K177" s="49">
        <v>3.9404981795717164E-2</v>
      </c>
      <c r="M177">
        <v>-8.8367338758167269E-2</v>
      </c>
      <c r="N177" s="3">
        <f t="shared" si="24"/>
        <v>3.5455800509810592E-2</v>
      </c>
      <c r="O177" s="3">
        <f t="shared" si="25"/>
        <v>2.1633697911057487E-2</v>
      </c>
      <c r="P177" s="3">
        <f t="shared" si="26"/>
        <v>2.4791097772722575E-2</v>
      </c>
      <c r="Q177" s="3">
        <f t="shared" si="27"/>
        <v>3.9815834544243318E-2</v>
      </c>
      <c r="R177" s="3">
        <f t="shared" si="28"/>
        <v>2.9602620856547461E-2</v>
      </c>
      <c r="S177" s="3">
        <f t="shared" si="29"/>
        <v>2.9660572554755078E-2</v>
      </c>
      <c r="T177" s="3">
        <f t="shared" si="30"/>
        <v>4.0243074071353267E-2</v>
      </c>
      <c r="U177" s="3">
        <f t="shared" si="31"/>
        <v>3.0517692487298329E-2</v>
      </c>
      <c r="V177" s="3">
        <f t="shared" si="32"/>
        <v>2.453204614356292E-2</v>
      </c>
      <c r="W177" s="3">
        <f t="shared" si="33"/>
        <v>2.4834630593336203E-2</v>
      </c>
    </row>
    <row r="178" spans="1:23" x14ac:dyDescent="0.2">
      <c r="A178" s="5">
        <v>32050</v>
      </c>
      <c r="B178" s="49">
        <v>4.3973268473046723E-2</v>
      </c>
      <c r="C178" s="49">
        <v>-2.0906137521086388E-2</v>
      </c>
      <c r="D178" s="49">
        <v>-2.4278499675420284E-2</v>
      </c>
      <c r="E178" s="49">
        <v>9.4970204004700687E-3</v>
      </c>
      <c r="F178" s="49">
        <v>-5.2258173467942037E-2</v>
      </c>
      <c r="G178" s="49">
        <v>5.6475499249889038E-2</v>
      </c>
      <c r="H178" s="49">
        <v>2.6519215289609432E-2</v>
      </c>
      <c r="I178" s="49">
        <v>-5.7378761257670385E-3</v>
      </c>
      <c r="J178" s="49">
        <v>-1.7862093110839639E-2</v>
      </c>
      <c r="K178" s="49">
        <v>-2.1320182895280038E-2</v>
      </c>
      <c r="M178">
        <v>-8.7900450092668114E-2</v>
      </c>
      <c r="N178" s="3">
        <f t="shared" si="24"/>
        <v>3.5162729791571208E-2</v>
      </c>
      <c r="O178" s="3">
        <f t="shared" si="25"/>
        <v>1.7730896887321643E-2</v>
      </c>
      <c r="P178" s="3">
        <f t="shared" si="26"/>
        <v>2.3521610476436663E-2</v>
      </c>
      <c r="Q178" s="3">
        <f t="shared" si="27"/>
        <v>4.1119721875186831E-2</v>
      </c>
      <c r="R178" s="3">
        <f t="shared" si="28"/>
        <v>2.7521643107568747E-2</v>
      </c>
      <c r="S178" s="3">
        <f t="shared" si="29"/>
        <v>2.5606802737922076E-2</v>
      </c>
      <c r="T178" s="3">
        <f t="shared" si="30"/>
        <v>3.6170408393179372E-2</v>
      </c>
      <c r="U178" s="3">
        <f t="shared" si="31"/>
        <v>3.0276130638898821E-2</v>
      </c>
      <c r="V178" s="3">
        <f t="shared" si="32"/>
        <v>1.9730277183704178E-2</v>
      </c>
      <c r="W178" s="3">
        <f t="shared" si="33"/>
        <v>2.290541418152324E-2</v>
      </c>
    </row>
    <row r="179" spans="1:23" x14ac:dyDescent="0.2">
      <c r="A179" s="5">
        <v>32081</v>
      </c>
      <c r="B179" s="49">
        <v>-0.41279920580708884</v>
      </c>
      <c r="C179" s="49">
        <v>-0.21577967102723605</v>
      </c>
      <c r="D179" s="49">
        <v>-0.22686185447968199</v>
      </c>
      <c r="E179" s="49">
        <v>-0.25273099587990899</v>
      </c>
      <c r="F179" s="49">
        <v>-0.21822279933886513</v>
      </c>
      <c r="G179" s="49">
        <v>-0.25930493024400803</v>
      </c>
      <c r="H179" s="49">
        <v>-0.15340225194847268</v>
      </c>
      <c r="I179" s="49">
        <v>-0.12584689711939478</v>
      </c>
      <c r="J179" s="49">
        <v>-0.22285732920707368</v>
      </c>
      <c r="K179" s="49">
        <v>-0.21222794253653221</v>
      </c>
      <c r="M179">
        <v>-9.9871367789174714E-2</v>
      </c>
      <c r="N179" s="3">
        <f t="shared" si="24"/>
        <v>3.619766781691957E-2</v>
      </c>
      <c r="O179" s="3">
        <f t="shared" si="25"/>
        <v>1.6968018048086869E-2</v>
      </c>
      <c r="P179" s="3">
        <f t="shared" si="26"/>
        <v>2.086636654615262E-2</v>
      </c>
      <c r="Q179" s="3">
        <f t="shared" si="27"/>
        <v>3.9318864907545575E-2</v>
      </c>
      <c r="R179" s="3">
        <f t="shared" si="28"/>
        <v>2.4899295404277311E-2</v>
      </c>
      <c r="S179" s="3">
        <f t="shared" si="29"/>
        <v>2.6248761842379172E-2</v>
      </c>
      <c r="T179" s="3">
        <f t="shared" si="30"/>
        <v>3.7837268645297899E-2</v>
      </c>
      <c r="U179" s="3">
        <f t="shared" si="31"/>
        <v>2.9764399038258511E-2</v>
      </c>
      <c r="V179" s="3">
        <f t="shared" si="32"/>
        <v>1.6822359991323792E-2</v>
      </c>
      <c r="W179" s="3">
        <f t="shared" si="33"/>
        <v>2.2264632529455156E-2</v>
      </c>
    </row>
    <row r="180" spans="1:23" x14ac:dyDescent="0.2">
      <c r="A180" s="5">
        <v>32111</v>
      </c>
      <c r="B180" s="49">
        <v>4.3114953536143474E-2</v>
      </c>
      <c r="C180" s="49">
        <v>-3.1229013258063265E-2</v>
      </c>
      <c r="D180" s="49">
        <v>-0.14449069603950981</v>
      </c>
      <c r="E180" s="49">
        <v>2.2588173917817089E-2</v>
      </c>
      <c r="F180" s="49">
        <v>-6.5831201443005471E-2</v>
      </c>
      <c r="G180" s="49">
        <v>-0.10117259864230443</v>
      </c>
      <c r="H180" s="49">
        <v>-2.7701952288280984E-2</v>
      </c>
      <c r="I180" s="49">
        <v>-5.8408866985977248E-3</v>
      </c>
      <c r="J180" s="49">
        <v>-0.12338713761693654</v>
      </c>
      <c r="K180" s="49">
        <v>-8.4527711196988098E-2</v>
      </c>
      <c r="M180">
        <v>-2.6336687921160618E-2</v>
      </c>
      <c r="N180" s="3">
        <f t="shared" si="24"/>
        <v>2.422989051545479E-2</v>
      </c>
      <c r="O180" s="3">
        <f t="shared" si="25"/>
        <v>1.1440313938759824E-2</v>
      </c>
      <c r="P180" s="3">
        <f t="shared" si="26"/>
        <v>1.3898099166143886E-2</v>
      </c>
      <c r="Q180" s="3">
        <f t="shared" si="27"/>
        <v>3.3342524390719004E-2</v>
      </c>
      <c r="R180" s="3">
        <f t="shared" si="28"/>
        <v>1.8442197651542813E-2</v>
      </c>
      <c r="S180" s="3">
        <f t="shared" si="29"/>
        <v>1.8532142080097954E-2</v>
      </c>
      <c r="T180" s="3">
        <f t="shared" si="30"/>
        <v>3.3671725919658467E-2</v>
      </c>
      <c r="U180" s="3">
        <f t="shared" si="31"/>
        <v>2.4890988895498165E-2</v>
      </c>
      <c r="V180" s="3">
        <f t="shared" si="32"/>
        <v>1.0840047351532165E-2</v>
      </c>
      <c r="W180" s="3">
        <f t="shared" si="33"/>
        <v>1.6222534247020231E-2</v>
      </c>
    </row>
    <row r="181" spans="1:23" x14ac:dyDescent="0.2">
      <c r="A181" s="5">
        <v>32142</v>
      </c>
      <c r="B181" s="49">
        <v>1.4643370147090051E-2</v>
      </c>
      <c r="C181" s="49">
        <v>7.0638501043664315E-2</v>
      </c>
      <c r="D181" s="49">
        <v>-1.474710002114199E-2</v>
      </c>
      <c r="E181" s="49">
        <v>3.9550616707144659E-2</v>
      </c>
      <c r="F181" s="49">
        <v>-4.2518344642298644E-2</v>
      </c>
      <c r="G181" s="49">
        <v>9.7147317687757972E-2</v>
      </c>
      <c r="H181" s="49">
        <v>-8.0196450265193508E-2</v>
      </c>
      <c r="I181" s="49">
        <v>-6.9715408451191285E-2</v>
      </c>
      <c r="J181" s="49">
        <v>4.1540802952720002E-2</v>
      </c>
      <c r="K181" s="49">
        <v>7.0416243654823685E-2</v>
      </c>
      <c r="M181">
        <v>-3.5702061867838086E-2</v>
      </c>
      <c r="N181" s="3">
        <f t="shared" si="24"/>
        <v>2.5497305296817381E-2</v>
      </c>
      <c r="O181" s="3">
        <f t="shared" si="25"/>
        <v>1.0459821004831513E-2</v>
      </c>
      <c r="P181" s="3">
        <f t="shared" si="26"/>
        <v>9.6467263692059692E-3</v>
      </c>
      <c r="Q181" s="3">
        <f t="shared" si="27"/>
        <v>3.3431024850729706E-2</v>
      </c>
      <c r="R181" s="3">
        <f t="shared" si="28"/>
        <v>1.665785799658856E-2</v>
      </c>
      <c r="S181" s="3">
        <f t="shared" si="29"/>
        <v>1.47845175731282E-2</v>
      </c>
      <c r="T181" s="3">
        <f t="shared" si="30"/>
        <v>3.2375950343869669E-2</v>
      </c>
      <c r="U181" s="3">
        <f t="shared" si="31"/>
        <v>2.436794194734835E-2</v>
      </c>
      <c r="V181" s="3">
        <f t="shared" si="32"/>
        <v>7.598969827041847E-3</v>
      </c>
      <c r="W181" s="3">
        <f t="shared" si="33"/>
        <v>1.4140636203955056E-2</v>
      </c>
    </row>
    <row r="182" spans="1:23" x14ac:dyDescent="0.2">
      <c r="A182" s="5">
        <v>32173</v>
      </c>
      <c r="B182" s="49">
        <v>-4.2445261514329036E-2</v>
      </c>
      <c r="C182" s="49">
        <v>-3.2314315607723909E-2</v>
      </c>
      <c r="D182" s="49">
        <v>-6.739850425501781E-2</v>
      </c>
      <c r="E182" s="49">
        <v>9.1155647279741459E-2</v>
      </c>
      <c r="F182" s="49">
        <v>-0.10326157793532431</v>
      </c>
      <c r="G182" s="49">
        <v>5.2809242963240077E-2</v>
      </c>
      <c r="H182" s="49">
        <v>-2.4439114825022257E-2</v>
      </c>
      <c r="I182" s="49">
        <v>0.10863134697447241</v>
      </c>
      <c r="J182" s="49">
        <v>4.3033059684933761E-2</v>
      </c>
      <c r="K182" s="49">
        <v>4.2833667118591157E-2</v>
      </c>
      <c r="M182">
        <v>-1.5729366602687089E-2</v>
      </c>
      <c r="N182" s="3">
        <f t="shared" si="24"/>
        <v>2.6837549390369048E-2</v>
      </c>
      <c r="O182" s="3">
        <f t="shared" si="25"/>
        <v>1.2022762468746276E-2</v>
      </c>
      <c r="P182" s="3">
        <f t="shared" si="26"/>
        <v>8.7307482077790856E-3</v>
      </c>
      <c r="Q182" s="3">
        <f t="shared" si="27"/>
        <v>3.4918722042934489E-2</v>
      </c>
      <c r="R182" s="3">
        <f t="shared" si="28"/>
        <v>1.5412773486122307E-2</v>
      </c>
      <c r="S182" s="3">
        <f t="shared" si="29"/>
        <v>1.6123198552010151E-2</v>
      </c>
      <c r="T182" s="3">
        <f t="shared" si="30"/>
        <v>2.7728742365118648E-2</v>
      </c>
      <c r="U182" s="3">
        <f t="shared" si="31"/>
        <v>2.0923035805654765E-2</v>
      </c>
      <c r="V182" s="3">
        <f t="shared" si="32"/>
        <v>8.0472814004805739E-3</v>
      </c>
      <c r="W182" s="3">
        <f t="shared" si="33"/>
        <v>1.5392243351118979E-2</v>
      </c>
    </row>
    <row r="183" spans="1:23" x14ac:dyDescent="0.2">
      <c r="A183" s="5">
        <v>32202</v>
      </c>
      <c r="B183" s="49">
        <v>-3.8698527201690425E-3</v>
      </c>
      <c r="C183" s="49">
        <v>5.4082597264482946E-2</v>
      </c>
      <c r="D183" s="49">
        <v>0.16821781369907929</v>
      </c>
      <c r="E183" s="49">
        <v>1.2997050482670636E-2</v>
      </c>
      <c r="F183" s="49">
        <v>0.22273684141762473</v>
      </c>
      <c r="G183" s="49">
        <v>-8.4444026192757038E-3</v>
      </c>
      <c r="H183" s="49">
        <v>6.8224595328193471E-2</v>
      </c>
      <c r="I183" s="49">
        <v>8.1077970377154029E-2</v>
      </c>
      <c r="J183" s="49">
        <v>4.9681447367022846E-2</v>
      </c>
      <c r="K183" s="49">
        <v>4.1868907640257191E-2</v>
      </c>
      <c r="M183">
        <v>-0.15554698997827288</v>
      </c>
      <c r="N183" s="3">
        <f t="shared" si="24"/>
        <v>2.352880050697672E-2</v>
      </c>
      <c r="O183" s="3">
        <f t="shared" si="25"/>
        <v>8.7064906341469649E-3</v>
      </c>
      <c r="P183" s="3">
        <f t="shared" si="26"/>
        <v>5.512365670161461E-3</v>
      </c>
      <c r="Q183" s="3">
        <f t="shared" si="27"/>
        <v>3.2059884209502877E-2</v>
      </c>
      <c r="R183" s="3">
        <f t="shared" si="28"/>
        <v>1.0821132738390681E-2</v>
      </c>
      <c r="S183" s="3">
        <f t="shared" si="29"/>
        <v>1.6201781530200951E-2</v>
      </c>
      <c r="T183" s="3">
        <f t="shared" si="30"/>
        <v>2.3099978162255966E-2</v>
      </c>
      <c r="U183" s="3">
        <f t="shared" si="31"/>
        <v>2.364968804815034E-2</v>
      </c>
      <c r="V183" s="3">
        <f t="shared" si="32"/>
        <v>6.7231184620656238E-3</v>
      </c>
      <c r="W183" s="3">
        <f t="shared" si="33"/>
        <v>1.4346238716343825E-2</v>
      </c>
    </row>
    <row r="184" spans="1:23" x14ac:dyDescent="0.2">
      <c r="A184" s="5">
        <v>32233</v>
      </c>
      <c r="B184" s="49">
        <v>0.13830950854297863</v>
      </c>
      <c r="C184" s="49">
        <v>2.4785779845439393E-2</v>
      </c>
      <c r="D184" s="49">
        <v>-1.7826682210484224E-2</v>
      </c>
      <c r="E184" s="49">
        <v>6.1008453435995591E-2</v>
      </c>
      <c r="F184" s="49">
        <v>-7.5096333001650417E-2</v>
      </c>
      <c r="G184" s="49">
        <v>-1.468683699800577E-2</v>
      </c>
      <c r="H184" s="49">
        <v>2.8921264053368256E-2</v>
      </c>
      <c r="I184" s="49">
        <v>4.0246220522739184E-2</v>
      </c>
      <c r="J184" s="49">
        <v>2.1698536542997582E-2</v>
      </c>
      <c r="K184" s="49">
        <v>-3.3456463410151405E-2</v>
      </c>
      <c r="M184">
        <v>2.5763709974235605E-2</v>
      </c>
      <c r="N184" s="3">
        <f t="shared" si="24"/>
        <v>2.2742976690148832E-2</v>
      </c>
      <c r="O184" s="3">
        <f t="shared" si="25"/>
        <v>1.0243041574449293E-2</v>
      </c>
      <c r="P184" s="3">
        <f t="shared" si="26"/>
        <v>9.6917708533868704E-3</v>
      </c>
      <c r="Q184" s="3">
        <f t="shared" si="27"/>
        <v>3.305670898915563E-2</v>
      </c>
      <c r="R184" s="3">
        <f t="shared" si="28"/>
        <v>1.6256018583860474E-2</v>
      </c>
      <c r="S184" s="3">
        <f t="shared" si="29"/>
        <v>1.6353279458573552E-2</v>
      </c>
      <c r="T184" s="3">
        <f t="shared" si="30"/>
        <v>2.3340906927348328E-2</v>
      </c>
      <c r="U184" s="3">
        <f t="shared" si="31"/>
        <v>2.451732289368851E-2</v>
      </c>
      <c r="V184" s="3">
        <f t="shared" si="32"/>
        <v>6.9469262411665945E-3</v>
      </c>
      <c r="W184" s="3">
        <f t="shared" si="33"/>
        <v>1.5176465868338981E-2</v>
      </c>
    </row>
    <row r="185" spans="1:23" x14ac:dyDescent="0.2">
      <c r="A185" s="5">
        <v>32263</v>
      </c>
      <c r="B185" s="49">
        <v>3.8840291583829512E-2</v>
      </c>
      <c r="C185" s="49">
        <v>1.0475535433728922E-2</v>
      </c>
      <c r="D185" s="49">
        <v>-6.8111915704230919E-3</v>
      </c>
      <c r="E185" s="49">
        <v>-3.9974451590374382E-4</v>
      </c>
      <c r="F185" s="49">
        <v>9.9433918669130872E-2</v>
      </c>
      <c r="G185" s="49">
        <v>3.0931736752208616E-2</v>
      </c>
      <c r="H185" s="49">
        <v>-5.4317946252857574E-3</v>
      </c>
      <c r="I185" s="49">
        <v>1.6177995261206668E-2</v>
      </c>
      <c r="J185" s="49">
        <v>3.5918506134708039E-2</v>
      </c>
      <c r="K185" s="49">
        <v>9.1836443666988288E-3</v>
      </c>
      <c r="M185">
        <v>-7.730918629874628E-3</v>
      </c>
      <c r="N185" s="3">
        <f t="shared" si="24"/>
        <v>2.509129224498699E-2</v>
      </c>
      <c r="O185" s="3">
        <f t="shared" si="25"/>
        <v>1.0523086429506131E-2</v>
      </c>
      <c r="P185" s="3">
        <f t="shared" si="26"/>
        <v>8.6814224053887567E-3</v>
      </c>
      <c r="Q185" s="3">
        <f t="shared" si="27"/>
        <v>3.4406062407239583E-2</v>
      </c>
      <c r="R185" s="3">
        <f t="shared" si="28"/>
        <v>1.3094509821815805E-2</v>
      </c>
      <c r="S185" s="3">
        <f t="shared" si="29"/>
        <v>1.5367131096027957E-2</v>
      </c>
      <c r="T185" s="3">
        <f t="shared" si="30"/>
        <v>2.4577588184913748E-2</v>
      </c>
      <c r="U185" s="3">
        <f t="shared" si="31"/>
        <v>2.4921516644375866E-2</v>
      </c>
      <c r="V185" s="3">
        <f t="shared" si="32"/>
        <v>7.6430424028553802E-3</v>
      </c>
      <c r="W185" s="3">
        <f t="shared" si="33"/>
        <v>1.4168173982063628E-2</v>
      </c>
    </row>
    <row r="186" spans="1:23" x14ac:dyDescent="0.2">
      <c r="A186" s="5">
        <v>32294</v>
      </c>
      <c r="B186" s="49">
        <v>8.6499511995967726E-2</v>
      </c>
      <c r="C186" s="49">
        <v>-3.0426910460849443E-2</v>
      </c>
      <c r="D186" s="49">
        <v>1.9619591586858443E-2</v>
      </c>
      <c r="E186" s="49">
        <v>4.5299360924162979E-2</v>
      </c>
      <c r="F186" s="49">
        <v>9.0194079880629552E-2</v>
      </c>
      <c r="G186" s="49">
        <v>-8.3721594065034877E-3</v>
      </c>
      <c r="H186" s="49">
        <v>-7.877733373206719E-2</v>
      </c>
      <c r="I186" s="49">
        <v>-4.3564288917855687E-2</v>
      </c>
      <c r="J186" s="49">
        <v>-2.6126547515497367E-2</v>
      </c>
      <c r="K186" s="49">
        <v>8.602677267715908E-3</v>
      </c>
      <c r="M186">
        <v>-2.2741509519061509E-2</v>
      </c>
      <c r="N186" s="3">
        <f t="shared" si="24"/>
        <v>2.4162125223362193E-2</v>
      </c>
      <c r="O186" s="3">
        <f t="shared" si="25"/>
        <v>1.069469275368142E-2</v>
      </c>
      <c r="P186" s="3">
        <f t="shared" si="26"/>
        <v>7.3010154200117694E-3</v>
      </c>
      <c r="Q186" s="3">
        <f t="shared" si="27"/>
        <v>3.4913211084588384E-2</v>
      </c>
      <c r="R186" s="3">
        <f t="shared" si="28"/>
        <v>1.5051237534121036E-2</v>
      </c>
      <c r="S186" s="3">
        <f t="shared" si="29"/>
        <v>1.5835181139397615E-2</v>
      </c>
      <c r="T186" s="3">
        <f t="shared" si="30"/>
        <v>2.3523545147482339E-2</v>
      </c>
      <c r="U186" s="3">
        <f t="shared" si="31"/>
        <v>2.6296890735169956E-2</v>
      </c>
      <c r="V186" s="3">
        <f t="shared" si="32"/>
        <v>7.4849288086031368E-3</v>
      </c>
      <c r="W186" s="3">
        <f t="shared" si="33"/>
        <v>1.4480922641822167E-2</v>
      </c>
    </row>
    <row r="187" spans="1:23" x14ac:dyDescent="0.2">
      <c r="A187" s="5">
        <v>32324</v>
      </c>
      <c r="B187" s="49">
        <v>-1.5919962776115737E-2</v>
      </c>
      <c r="C187" s="49">
        <v>6.0943560284103526E-2</v>
      </c>
      <c r="D187" s="49">
        <v>5.7486682251943089E-2</v>
      </c>
      <c r="E187" s="49">
        <v>6.5032313276477627E-2</v>
      </c>
      <c r="F187" s="49">
        <v>6.960930308769453E-2</v>
      </c>
      <c r="G187" s="49">
        <v>4.343984325095418E-2</v>
      </c>
      <c r="H187" s="49">
        <v>0.10174510112536717</v>
      </c>
      <c r="I187" s="49">
        <v>2.779511502732035E-2</v>
      </c>
      <c r="J187" s="49">
        <v>6.713815655505484E-2</v>
      </c>
      <c r="K187" s="49">
        <v>4.654877076052033E-2</v>
      </c>
      <c r="M187">
        <v>8.6951742332639359E-3</v>
      </c>
      <c r="N187" s="3">
        <f t="shared" si="24"/>
        <v>2.6504781554452107E-2</v>
      </c>
      <c r="O187" s="3">
        <f t="shared" si="25"/>
        <v>8.758538081718361E-3</v>
      </c>
      <c r="P187" s="3">
        <f t="shared" si="26"/>
        <v>5.0238789120569428E-3</v>
      </c>
      <c r="Q187" s="3">
        <f t="shared" si="27"/>
        <v>3.5635320706117336E-2</v>
      </c>
      <c r="R187" s="3">
        <f t="shared" si="28"/>
        <v>1.5318566315460287E-2</v>
      </c>
      <c r="S187" s="3">
        <f t="shared" si="29"/>
        <v>1.486458842182186E-2</v>
      </c>
      <c r="T187" s="3">
        <f t="shared" si="30"/>
        <v>1.8798863818153572E-2</v>
      </c>
      <c r="U187" s="3">
        <f t="shared" si="31"/>
        <v>2.4081369938825588E-2</v>
      </c>
      <c r="V187" s="3">
        <f t="shared" si="32"/>
        <v>7.5748408393145157E-3</v>
      </c>
      <c r="W187" s="3">
        <f t="shared" si="33"/>
        <v>1.2995741167736259E-2</v>
      </c>
    </row>
    <row r="188" spans="1:23" x14ac:dyDescent="0.2">
      <c r="A188" s="5">
        <v>32355</v>
      </c>
      <c r="B188" s="49">
        <v>4.3286692112756375E-2</v>
      </c>
      <c r="C188" s="49">
        <v>-1.6947636368420671E-2</v>
      </c>
      <c r="D188" s="49">
        <v>3.6198794380218224E-2</v>
      </c>
      <c r="E188" s="49">
        <v>-2.2580973953555628E-2</v>
      </c>
      <c r="F188" s="49">
        <v>-1.0543152582842552E-3</v>
      </c>
      <c r="G188" s="49">
        <v>7.1805460457230463E-3</v>
      </c>
      <c r="H188" s="49">
        <v>5.3623990690395917E-2</v>
      </c>
      <c r="I188" s="49">
        <v>3.8488034856203557E-2</v>
      </c>
      <c r="J188" s="49">
        <v>5.8133169096010295E-2</v>
      </c>
      <c r="K188" s="49">
        <v>-3.0914770191906582E-3</v>
      </c>
      <c r="M188">
        <v>-5.9675858732462839E-2</v>
      </c>
      <c r="N188" s="3">
        <f t="shared" si="24"/>
        <v>2.6324986563255964E-2</v>
      </c>
      <c r="O188" s="3">
        <f t="shared" si="25"/>
        <v>1.091590493173967E-2</v>
      </c>
      <c r="P188" s="3">
        <f t="shared" si="26"/>
        <v>4.7720305215165409E-3</v>
      </c>
      <c r="Q188" s="3">
        <f t="shared" si="27"/>
        <v>3.8196094434366161E-2</v>
      </c>
      <c r="R188" s="3">
        <f t="shared" si="28"/>
        <v>1.8507407059106532E-2</v>
      </c>
      <c r="S188" s="3">
        <f t="shared" si="29"/>
        <v>1.7711541199526538E-2</v>
      </c>
      <c r="T188" s="3">
        <f t="shared" si="30"/>
        <v>1.912614403033833E-2</v>
      </c>
      <c r="U188" s="3">
        <f t="shared" si="31"/>
        <v>2.400104312138459E-2</v>
      </c>
      <c r="V188" s="3">
        <f t="shared" si="32"/>
        <v>9.161629192557209E-3</v>
      </c>
      <c r="W188" s="3">
        <f t="shared" si="33"/>
        <v>1.3877617052350957E-2</v>
      </c>
    </row>
    <row r="189" spans="1:23" x14ac:dyDescent="0.2">
      <c r="A189" s="5">
        <v>32386</v>
      </c>
      <c r="B189" s="49">
        <v>-2.3105032753932719E-2</v>
      </c>
      <c r="C189" s="49">
        <v>-2.854076506593306E-2</v>
      </c>
      <c r="D189" s="49">
        <v>-1.0929694376607957E-3</v>
      </c>
      <c r="E189" s="49">
        <v>-3.4754718432919551E-2</v>
      </c>
      <c r="F189" s="49">
        <v>-2.1217936863754727E-2</v>
      </c>
      <c r="G189" s="49">
        <v>-4.9877941855426489E-2</v>
      </c>
      <c r="H189" s="49">
        <v>-2.31883157328302E-2</v>
      </c>
      <c r="I189" s="49">
        <v>-4.8133945083297935E-2</v>
      </c>
      <c r="J189" s="49">
        <v>-3.8174242895342769E-2</v>
      </c>
      <c r="K189" s="49">
        <v>-3.3542338832410756E-2</v>
      </c>
      <c r="M189">
        <v>-4.1527731975210536E-4</v>
      </c>
      <c r="N189" s="3">
        <f t="shared" si="24"/>
        <v>2.5082305311880038E-2</v>
      </c>
      <c r="O189" s="3">
        <f t="shared" si="25"/>
        <v>9.7167661589571287E-3</v>
      </c>
      <c r="P189" s="3">
        <f t="shared" si="26"/>
        <v>7.1033960683217611E-3</v>
      </c>
      <c r="Q189" s="3">
        <f t="shared" si="27"/>
        <v>3.6816848408863047E-2</v>
      </c>
      <c r="R189" s="3">
        <f t="shared" si="28"/>
        <v>2.0088722225718825E-2</v>
      </c>
      <c r="S189" s="3">
        <f t="shared" si="29"/>
        <v>1.70149775309732E-2</v>
      </c>
      <c r="T189" s="3">
        <f t="shared" si="30"/>
        <v>1.8806903795593646E-2</v>
      </c>
      <c r="U189" s="3">
        <f t="shared" si="31"/>
        <v>2.6281668679580497E-2</v>
      </c>
      <c r="V189" s="3">
        <f t="shared" si="32"/>
        <v>1.0727314597743608E-2</v>
      </c>
      <c r="W189" s="3">
        <f t="shared" si="33"/>
        <v>1.3871186625856164E-2</v>
      </c>
    </row>
    <row r="190" spans="1:23" x14ac:dyDescent="0.2">
      <c r="A190" s="5">
        <v>32416</v>
      </c>
      <c r="B190" s="49">
        <v>-6.4598556703741039E-3</v>
      </c>
      <c r="C190" s="49">
        <v>2.3210837050282596E-3</v>
      </c>
      <c r="D190" s="49">
        <v>7.4554966489364771E-2</v>
      </c>
      <c r="E190" s="49">
        <v>-2.4984424068130728E-3</v>
      </c>
      <c r="F190" s="49">
        <v>9.9609804764135612E-2</v>
      </c>
      <c r="G190" s="49">
        <v>4.4459998038462345E-2</v>
      </c>
      <c r="H190" s="49">
        <v>6.8819032664314106E-2</v>
      </c>
      <c r="I190" s="49">
        <v>2.816775955133699E-2</v>
      </c>
      <c r="J190" s="49">
        <v>2.0491209740403526E-2</v>
      </c>
      <c r="K190" s="49">
        <v>4.2731907577846506E-2</v>
      </c>
      <c r="M190">
        <v>-5.3482848094021707E-2</v>
      </c>
      <c r="N190" s="3">
        <f t="shared" si="24"/>
        <v>2.4433481206430654E-2</v>
      </c>
      <c r="O190" s="3">
        <f t="shared" si="25"/>
        <v>8.5891895951894226E-3</v>
      </c>
      <c r="P190" s="3">
        <f t="shared" si="26"/>
        <v>4.4868100858018612E-3</v>
      </c>
      <c r="Q190" s="3">
        <f t="shared" si="27"/>
        <v>3.5945692631254113E-2</v>
      </c>
      <c r="R190" s="3">
        <f t="shared" si="28"/>
        <v>1.8289421145573685E-2</v>
      </c>
      <c r="S190" s="3">
        <f t="shared" si="29"/>
        <v>1.3579317138352646E-2</v>
      </c>
      <c r="T190" s="3">
        <f t="shared" si="30"/>
        <v>1.6432872689091969E-2</v>
      </c>
      <c r="U190" s="3">
        <f t="shared" si="31"/>
        <v>2.4190380845592149E-2</v>
      </c>
      <c r="V190" s="3">
        <f t="shared" si="32"/>
        <v>9.3185400125598682E-3</v>
      </c>
      <c r="W190" s="3">
        <f t="shared" si="33"/>
        <v>1.3187798552306416E-2</v>
      </c>
    </row>
    <row r="191" spans="1:23" x14ac:dyDescent="0.2">
      <c r="A191" s="5">
        <v>32447</v>
      </c>
      <c r="B191" s="49">
        <v>2.2690213188430564E-2</v>
      </c>
      <c r="C191" s="49">
        <v>3.5890049873631424E-2</v>
      </c>
      <c r="D191" s="49">
        <v>4.3629965325203024E-2</v>
      </c>
      <c r="E191" s="49">
        <v>2.3661110480203584E-2</v>
      </c>
      <c r="F191" s="49">
        <v>5.5473545586077977E-2</v>
      </c>
      <c r="G191" s="49">
        <v>2.4536145838222279E-2</v>
      </c>
      <c r="H191" s="49">
        <v>5.5322798620684788E-2</v>
      </c>
      <c r="I191" s="49">
        <v>7.7600944232334435E-3</v>
      </c>
      <c r="J191" s="49">
        <v>1.5226754079747939E-2</v>
      </c>
      <c r="K191" s="49">
        <v>3.0652927067599922E-2</v>
      </c>
      <c r="M191">
        <v>2.3022128659551777E-2</v>
      </c>
      <c r="N191" s="3">
        <f t="shared" si="24"/>
        <v>2.2409601808864307E-2</v>
      </c>
      <c r="O191" s="3">
        <f t="shared" si="25"/>
        <v>1.0260418726423522E-2</v>
      </c>
      <c r="P191" s="3">
        <f t="shared" si="26"/>
        <v>4.7233942361660543E-3</v>
      </c>
      <c r="Q191" s="3">
        <f t="shared" si="27"/>
        <v>3.5310040141543368E-2</v>
      </c>
      <c r="R191" s="3">
        <f t="shared" si="28"/>
        <v>2.2612406527688984E-2</v>
      </c>
      <c r="S191" s="3">
        <f t="shared" si="29"/>
        <v>1.5932937089660683E-2</v>
      </c>
      <c r="T191" s="3">
        <f t="shared" si="30"/>
        <v>1.6282936222396023E-2</v>
      </c>
      <c r="U191" s="3">
        <f t="shared" si="31"/>
        <v>2.4711010591783104E-2</v>
      </c>
      <c r="V191" s="3">
        <f t="shared" si="32"/>
        <v>1.0673196854885904E-2</v>
      </c>
      <c r="W191" s="3">
        <f t="shared" si="33"/>
        <v>1.5249756484118379E-2</v>
      </c>
    </row>
    <row r="192" spans="1:23" x14ac:dyDescent="0.2">
      <c r="A192" s="5">
        <v>32477</v>
      </c>
      <c r="B192" s="49">
        <v>-8.0885858441826275E-2</v>
      </c>
      <c r="C192" s="49">
        <v>-2.9496360881666406E-2</v>
      </c>
      <c r="D192" s="49">
        <v>-2.5110121843022526E-2</v>
      </c>
      <c r="E192" s="49">
        <v>-2.7754094959087428E-2</v>
      </c>
      <c r="F192" s="49">
        <v>-3.0969586278162264E-4</v>
      </c>
      <c r="G192" s="49">
        <v>-2.7367479671409844E-2</v>
      </c>
      <c r="H192" s="49">
        <v>-9.9307526451672956E-3</v>
      </c>
      <c r="I192" s="49">
        <v>6.2411821218756769E-2</v>
      </c>
      <c r="J192" s="49">
        <v>-2.2222360899626925E-2</v>
      </c>
      <c r="K192" s="49">
        <v>-1.541278014421521E-2</v>
      </c>
      <c r="M192">
        <v>-7.8304618714713836E-2</v>
      </c>
      <c r="N192" s="3">
        <f t="shared" si="24"/>
        <v>2.1930096321823161E-2</v>
      </c>
      <c r="O192" s="3">
        <f t="shared" si="25"/>
        <v>1.0831014471999471E-2</v>
      </c>
      <c r="P192" s="3">
        <f t="shared" si="26"/>
        <v>2.4046673259521256E-3</v>
      </c>
      <c r="Q192" s="3">
        <f t="shared" si="27"/>
        <v>3.3890115626048156E-2</v>
      </c>
      <c r="R192" s="3">
        <f t="shared" si="28"/>
        <v>2.2459303943379392E-2</v>
      </c>
      <c r="S192" s="3">
        <f t="shared" si="29"/>
        <v>1.441980182848351E-2</v>
      </c>
      <c r="T192" s="3">
        <f t="shared" si="30"/>
        <v>1.7519314976249652E-2</v>
      </c>
      <c r="U192" s="3">
        <f t="shared" si="31"/>
        <v>2.476272567066793E-2</v>
      </c>
      <c r="V192" s="3">
        <f t="shared" si="32"/>
        <v>1.0165751038874318E-2</v>
      </c>
      <c r="W192" s="3">
        <f t="shared" si="33"/>
        <v>1.4836554620516343E-2</v>
      </c>
    </row>
    <row r="193" spans="1:23" x14ac:dyDescent="0.2">
      <c r="A193" s="5">
        <v>32508</v>
      </c>
      <c r="B193" s="49">
        <v>1.7736225747457368E-2</v>
      </c>
      <c r="C193" s="49">
        <v>3.4331208536734437E-2</v>
      </c>
      <c r="D193" s="49">
        <v>5.1126780109742587E-2</v>
      </c>
      <c r="E193" s="49">
        <v>-2.0213524635629421E-2</v>
      </c>
      <c r="F193" s="49">
        <v>6.4262933807816891E-2</v>
      </c>
      <c r="G193" s="49">
        <v>3.3759328611275841E-3</v>
      </c>
      <c r="H193" s="49">
        <v>1.3561121505006657E-2</v>
      </c>
      <c r="I193" s="49">
        <v>3.052635140734794E-2</v>
      </c>
      <c r="J193" s="49">
        <v>4.8261776963679948E-2</v>
      </c>
      <c r="K193" s="49">
        <v>1.6380641569292864E-2</v>
      </c>
      <c r="M193">
        <v>-1.7780820780944451E-2</v>
      </c>
      <c r="N193" s="3">
        <f t="shared" si="24"/>
        <v>2.0724527161130279E-2</v>
      </c>
      <c r="O193" s="3">
        <f t="shared" si="25"/>
        <v>7.9195978950563004E-3</v>
      </c>
      <c r="P193" s="3">
        <f t="shared" si="26"/>
        <v>2.3786536115286815E-3</v>
      </c>
      <c r="Q193" s="3">
        <f t="shared" si="27"/>
        <v>3.1597868503133814E-2</v>
      </c>
      <c r="R193" s="3">
        <f t="shared" si="28"/>
        <v>1.899846581319432E-2</v>
      </c>
      <c r="S193" s="3">
        <f t="shared" si="29"/>
        <v>1.2334772303398476E-2</v>
      </c>
      <c r="T193" s="3">
        <f t="shared" si="30"/>
        <v>1.4899614284070772E-2</v>
      </c>
      <c r="U193" s="3">
        <f t="shared" si="31"/>
        <v>2.7272005226962201E-2</v>
      </c>
      <c r="V193" s="3">
        <f t="shared" si="32"/>
        <v>8.4381769729155853E-3</v>
      </c>
      <c r="W193" s="3">
        <f t="shared" si="33"/>
        <v>1.2474553403957638E-2</v>
      </c>
    </row>
    <row r="194" spans="1:23" x14ac:dyDescent="0.2">
      <c r="A194" s="5">
        <v>32539</v>
      </c>
      <c r="B194" s="49">
        <v>4.906943907662864E-2</v>
      </c>
      <c r="C194" s="49">
        <v>7.4911945654113188E-2</v>
      </c>
      <c r="D194" s="49">
        <v>4.8825323153571798E-3</v>
      </c>
      <c r="E194" s="49">
        <v>1.839516996041568E-2</v>
      </c>
      <c r="F194" s="49">
        <v>5.915572062855956E-2</v>
      </c>
      <c r="G194" s="49">
        <v>0.14704022050092203</v>
      </c>
      <c r="H194" s="49">
        <v>1.5854037088559592E-2</v>
      </c>
      <c r="I194" s="49">
        <v>4.1123744788092109E-2</v>
      </c>
      <c r="J194" s="49">
        <v>7.3157871664736085E-2</v>
      </c>
      <c r="K194" s="49">
        <v>7.6090663855384877E-2</v>
      </c>
      <c r="M194">
        <v>-9.024406317963074E-2</v>
      </c>
      <c r="N194" s="3">
        <f t="shared" si="24"/>
        <v>2.0671899405924562E-2</v>
      </c>
      <c r="O194" s="3">
        <f t="shared" si="25"/>
        <v>8.3804157379450614E-3</v>
      </c>
      <c r="P194" s="3">
        <f t="shared" si="26"/>
        <v>-7.7867982944278419E-6</v>
      </c>
      <c r="Q194" s="3">
        <f t="shared" si="27"/>
        <v>3.0411497287527386E-2</v>
      </c>
      <c r="R194" s="3">
        <f t="shared" si="28"/>
        <v>1.8604464686486168E-2</v>
      </c>
      <c r="S194" s="3">
        <f t="shared" si="29"/>
        <v>1.2763266312524989E-2</v>
      </c>
      <c r="T194" s="3">
        <f t="shared" si="30"/>
        <v>1.4079736701486835E-2</v>
      </c>
      <c r="U194" s="3">
        <f t="shared" si="31"/>
        <v>2.6666935110437065E-2</v>
      </c>
      <c r="V194" s="3">
        <f t="shared" si="32"/>
        <v>9.0097170753251164E-3</v>
      </c>
      <c r="W194" s="3">
        <f t="shared" si="33"/>
        <v>1.1494969544549304E-2</v>
      </c>
    </row>
    <row r="195" spans="1:23" x14ac:dyDescent="0.2">
      <c r="A195" s="5">
        <v>32567</v>
      </c>
      <c r="B195" s="49">
        <v>-5.1826247770854317E-2</v>
      </c>
      <c r="C195" s="49">
        <v>-1.790816853473931E-2</v>
      </c>
      <c r="D195" s="49">
        <v>-2.5931334896506342E-2</v>
      </c>
      <c r="E195" s="49">
        <v>-4.1264392400855998E-2</v>
      </c>
      <c r="F195" s="49">
        <v>-4.5774737834230361E-2</v>
      </c>
      <c r="G195" s="49">
        <v>-2.05043307389422E-2</v>
      </c>
      <c r="H195" s="49">
        <v>-3.7866556008249286E-2</v>
      </c>
      <c r="I195" s="49">
        <v>-5.3097620182653849E-3</v>
      </c>
      <c r="J195" s="49">
        <v>-2.7999450813168791E-2</v>
      </c>
      <c r="K195" s="49">
        <v>-2.9986073092253651E-2</v>
      </c>
      <c r="M195">
        <v>8.3885153598814988E-3</v>
      </c>
      <c r="N195" s="3">
        <f t="shared" si="24"/>
        <v>1.9922789696254609E-2</v>
      </c>
      <c r="O195" s="3">
        <f t="shared" si="25"/>
        <v>1.1141656309151728E-2</v>
      </c>
      <c r="P195" s="3">
        <f t="shared" si="26"/>
        <v>-1.115194147486102E-4</v>
      </c>
      <c r="Q195" s="3">
        <f t="shared" si="27"/>
        <v>2.8568358227257576E-2</v>
      </c>
      <c r="R195" s="3">
        <f t="shared" si="28"/>
        <v>1.8706540133892641E-2</v>
      </c>
      <c r="S195" s="3">
        <f t="shared" si="29"/>
        <v>1.6244894973547599E-2</v>
      </c>
      <c r="T195" s="3">
        <f t="shared" si="30"/>
        <v>1.3138211784945298E-2</v>
      </c>
      <c r="U195" s="3">
        <f t="shared" si="31"/>
        <v>2.8125554203165575E-2</v>
      </c>
      <c r="V195" s="3">
        <f t="shared" si="32"/>
        <v>1.1832560583876491E-2</v>
      </c>
      <c r="W195" s="3">
        <f t="shared" si="33"/>
        <v>1.3432221501731838E-2</v>
      </c>
    </row>
    <row r="196" spans="1:23" x14ac:dyDescent="0.2">
      <c r="A196" s="5">
        <v>32598</v>
      </c>
      <c r="B196" s="49">
        <v>-3.9891332110426614E-3</v>
      </c>
      <c r="C196" s="49">
        <v>6.183403839244983E-3</v>
      </c>
      <c r="D196" s="49">
        <v>2.1527159914192406E-2</v>
      </c>
      <c r="E196" s="49">
        <v>4.7789444155456051E-2</v>
      </c>
      <c r="F196" s="49">
        <v>4.2911909933544212E-2</v>
      </c>
      <c r="G196" s="49">
        <v>4.0156059726216942E-2</v>
      </c>
      <c r="H196" s="49">
        <v>4.9505506928915866E-2</v>
      </c>
      <c r="I196" s="49">
        <v>9.7117045914050237E-3</v>
      </c>
      <c r="J196" s="49">
        <v>7.5535793291597431E-2</v>
      </c>
      <c r="K196" s="49">
        <v>2.2537865660657852E-2</v>
      </c>
      <c r="M196">
        <v>-4.1864734448154861E-2</v>
      </c>
      <c r="N196" s="3">
        <f t="shared" si="24"/>
        <v>1.9464654623702417E-2</v>
      </c>
      <c r="O196" s="3">
        <f t="shared" si="25"/>
        <v>1.0266724613050881E-2</v>
      </c>
      <c r="P196" s="3">
        <f t="shared" si="26"/>
        <v>-2.3565465692683882E-4</v>
      </c>
      <c r="Q196" s="3">
        <f t="shared" si="27"/>
        <v>2.249003077234428E-2</v>
      </c>
      <c r="R196" s="3">
        <f t="shared" si="28"/>
        <v>1.4655770708114281E-2</v>
      </c>
      <c r="S196" s="3">
        <f t="shared" si="29"/>
        <v>1.33753449026598E-2</v>
      </c>
      <c r="T196" s="3">
        <f t="shared" si="30"/>
        <v>6.1583267402641594E-3</v>
      </c>
      <c r="U196" s="3">
        <f t="shared" si="31"/>
        <v>2.6756085550477801E-2</v>
      </c>
      <c r="V196" s="3">
        <f t="shared" si="32"/>
        <v>1.1645166003659169E-2</v>
      </c>
      <c r="W196" s="3">
        <f t="shared" si="33"/>
        <v>1.0493405973664592E-2</v>
      </c>
    </row>
    <row r="197" spans="1:23" x14ac:dyDescent="0.2">
      <c r="A197" s="5">
        <v>32628</v>
      </c>
      <c r="B197" s="49">
        <v>4.4691869175727206E-2</v>
      </c>
      <c r="C197" s="49">
        <v>1.8352847490948454E-2</v>
      </c>
      <c r="D197" s="49">
        <v>4.4620275664528863E-2</v>
      </c>
      <c r="E197" s="49">
        <v>3.7470407558800822E-2</v>
      </c>
      <c r="F197" s="49">
        <v>3.6764842557146515E-2</v>
      </c>
      <c r="G197" s="49">
        <v>1.6375138427970226E-2</v>
      </c>
      <c r="H197" s="49">
        <v>2.8679771607895699E-3</v>
      </c>
      <c r="I197" s="49">
        <v>1.8426531657080858E-3</v>
      </c>
      <c r="J197" s="49">
        <v>3.986940660977023E-2</v>
      </c>
      <c r="K197" s="49">
        <v>5.4335353404937337E-2</v>
      </c>
      <c r="M197">
        <v>-9.6729547411210204E-2</v>
      </c>
      <c r="N197" s="3">
        <f t="shared" si="24"/>
        <v>1.6976202246389755E-2</v>
      </c>
      <c r="O197" s="3">
        <f t="shared" si="25"/>
        <v>8.6099105265058182E-3</v>
      </c>
      <c r="P197" s="3">
        <f t="shared" si="26"/>
        <v>-2.2271596563036814E-3</v>
      </c>
      <c r="Q197" s="3">
        <f t="shared" si="27"/>
        <v>1.6332533383022586E-2</v>
      </c>
      <c r="R197" s="3">
        <f t="shared" si="28"/>
        <v>1.1409124841968559E-2</v>
      </c>
      <c r="S197" s="3">
        <f t="shared" si="29"/>
        <v>1.2166593873402222E-2</v>
      </c>
      <c r="T197" s="3">
        <f t="shared" si="30"/>
        <v>-7.8820292225707643E-5</v>
      </c>
      <c r="U197" s="3">
        <f t="shared" si="31"/>
        <v>2.145659757260061E-2</v>
      </c>
      <c r="V197" s="3">
        <f t="shared" si="32"/>
        <v>1.0637806646590746E-2</v>
      </c>
      <c r="W197" s="3">
        <f t="shared" si="33"/>
        <v>9.5676455105517932E-3</v>
      </c>
    </row>
    <row r="198" spans="1:23" x14ac:dyDescent="0.2">
      <c r="A198" s="5">
        <v>32659</v>
      </c>
      <c r="B198" s="49">
        <v>3.1704116729943221E-2</v>
      </c>
      <c r="C198" s="49">
        <v>2.8080250232149107E-2</v>
      </c>
      <c r="D198" s="49">
        <v>2.2774342220406751E-2</v>
      </c>
      <c r="E198" s="49">
        <v>4.1782192099532933E-2</v>
      </c>
      <c r="F198" s="49">
        <v>2.9413195982961104E-2</v>
      </c>
      <c r="G198" s="49">
        <v>2.6056516884742642E-4</v>
      </c>
      <c r="H198" s="49">
        <v>-3.0187207875750355E-3</v>
      </c>
      <c r="I198" s="49">
        <v>1.5892440529401863E-2</v>
      </c>
      <c r="J198" s="49">
        <v>7.5401903417935401E-3</v>
      </c>
      <c r="K198" s="49">
        <v>3.8606604804663824E-2</v>
      </c>
      <c r="M198">
        <v>-0.12174259768991214</v>
      </c>
      <c r="N198" s="3">
        <f t="shared" si="24"/>
        <v>1.6310294627005111E-2</v>
      </c>
      <c r="O198" s="3">
        <f t="shared" si="25"/>
        <v>8.9755054576588864E-3</v>
      </c>
      <c r="P198" s="3">
        <f t="shared" si="26"/>
        <v>-2.4601978071482284E-3</v>
      </c>
      <c r="Q198" s="3">
        <f t="shared" si="27"/>
        <v>1.5205714251164765E-2</v>
      </c>
      <c r="R198" s="3">
        <f t="shared" si="28"/>
        <v>1.0018345815361124E-2</v>
      </c>
      <c r="S198" s="3">
        <f t="shared" si="29"/>
        <v>1.2498478357082204E-2</v>
      </c>
      <c r="T198" s="3">
        <f t="shared" si="30"/>
        <v>-1.3955636455614232E-3</v>
      </c>
      <c r="U198" s="3">
        <f t="shared" si="31"/>
        <v>2.2090985734606789E-2</v>
      </c>
      <c r="V198" s="3">
        <f t="shared" si="32"/>
        <v>1.1888040098271681E-2</v>
      </c>
      <c r="W198" s="3">
        <f t="shared" si="33"/>
        <v>1.1462104164507306E-2</v>
      </c>
    </row>
    <row r="199" spans="1:23" x14ac:dyDescent="0.2">
      <c r="A199" s="5">
        <v>32689</v>
      </c>
      <c r="B199" s="49">
        <v>5.162257838917661E-3</v>
      </c>
      <c r="C199" s="49">
        <v>1.6150041239710422E-2</v>
      </c>
      <c r="D199" s="49">
        <v>5.2641335890652119E-2</v>
      </c>
      <c r="E199" s="49">
        <v>-8.958490183305412E-3</v>
      </c>
      <c r="F199" s="49">
        <v>1.4687795196910436E-3</v>
      </c>
      <c r="G199" s="49">
        <v>1.7025743719770059E-2</v>
      </c>
      <c r="H199" s="49">
        <v>7.7911062342050696E-2</v>
      </c>
      <c r="I199" s="49">
        <v>-4.2252091521678858E-2</v>
      </c>
      <c r="J199" s="49">
        <v>1.9147613670502217E-2</v>
      </c>
      <c r="K199" s="49">
        <v>-3.7199540753688476E-3</v>
      </c>
      <c r="M199">
        <v>-0.11865980767115736</v>
      </c>
      <c r="N199" s="3">
        <f t="shared" si="24"/>
        <v>1.6120895957670925E-2</v>
      </c>
      <c r="O199" s="3">
        <f t="shared" si="25"/>
        <v>9.3960603716363531E-3</v>
      </c>
      <c r="P199" s="3">
        <f t="shared" si="26"/>
        <v>9.128218577854557E-4</v>
      </c>
      <c r="Q199" s="3">
        <f t="shared" si="27"/>
        <v>1.6011891247759175E-2</v>
      </c>
      <c r="R199" s="3">
        <f t="shared" si="28"/>
        <v>1.3028674488750827E-2</v>
      </c>
      <c r="S199" s="3">
        <f t="shared" si="29"/>
        <v>1.3448172896622805E-2</v>
      </c>
      <c r="T199" s="3">
        <f t="shared" si="30"/>
        <v>-2.0475080260776834E-3</v>
      </c>
      <c r="U199" s="3">
        <f t="shared" si="31"/>
        <v>2.1626718258250393E-2</v>
      </c>
      <c r="V199" s="3">
        <f t="shared" si="32"/>
        <v>1.0817988796465406E-2</v>
      </c>
      <c r="W199" s="3">
        <f t="shared" si="33"/>
        <v>1.1165692663955482E-2</v>
      </c>
    </row>
    <row r="200" spans="1:23" x14ac:dyDescent="0.2">
      <c r="A200" s="5">
        <v>32720</v>
      </c>
      <c r="B200" s="49">
        <v>8.7478391851666615E-2</v>
      </c>
      <c r="C200" s="49">
        <v>6.3098603409782905E-2</v>
      </c>
      <c r="D200" s="49">
        <v>5.4847347720262007E-2</v>
      </c>
      <c r="E200" s="49">
        <v>-1.0972141584910222E-2</v>
      </c>
      <c r="F200" s="49">
        <v>6.1313387449130952E-2</v>
      </c>
      <c r="G200" s="49">
        <v>7.4208891877475702E-2</v>
      </c>
      <c r="H200" s="49">
        <v>5.4079474943092842E-2</v>
      </c>
      <c r="I200" s="49">
        <v>7.9206617249877098E-2</v>
      </c>
      <c r="J200" s="49">
        <v>4.6763836779416978E-2</v>
      </c>
      <c r="K200" s="49">
        <v>9.1681842187402385E-2</v>
      </c>
      <c r="M200">
        <v>-9.6057810051249692E-2</v>
      </c>
      <c r="N200" s="3">
        <f t="shared" si="24"/>
        <v>1.767332752843381E-2</v>
      </c>
      <c r="O200" s="3">
        <f t="shared" si="25"/>
        <v>1.0174629451613062E-2</v>
      </c>
      <c r="P200" s="3">
        <f t="shared" si="26"/>
        <v>2.7936241996219958E-3</v>
      </c>
      <c r="Q200" s="3">
        <f t="shared" si="27"/>
        <v>1.7484701848660082E-2</v>
      </c>
      <c r="R200" s="3">
        <f t="shared" si="28"/>
        <v>1.2971079344860153E-2</v>
      </c>
      <c r="S200" s="3">
        <f t="shared" si="29"/>
        <v>1.2900843607088023E-2</v>
      </c>
      <c r="T200" s="3">
        <f t="shared" si="30"/>
        <v>4.0765913424390798E-3</v>
      </c>
      <c r="U200" s="3">
        <f t="shared" si="31"/>
        <v>1.9440950867227937E-2</v>
      </c>
      <c r="V200" s="3">
        <f t="shared" si="32"/>
        <v>1.1467202886754908E-2</v>
      </c>
      <c r="W200" s="3">
        <f t="shared" si="33"/>
        <v>1.0699478087932587E-2</v>
      </c>
    </row>
    <row r="201" spans="1:23" x14ac:dyDescent="0.2">
      <c r="A201" s="5">
        <v>32751</v>
      </c>
      <c r="B201" s="49">
        <v>7.3840386041098993E-2</v>
      </c>
      <c r="C201" s="49">
        <v>1.259019913945747E-2</v>
      </c>
      <c r="D201" s="49">
        <v>3.6547986489553486E-2</v>
      </c>
      <c r="E201" s="49">
        <v>6.8689431476728569E-2</v>
      </c>
      <c r="F201" s="49">
        <v>3.7517205432081147E-2</v>
      </c>
      <c r="G201" s="49">
        <v>3.3107242932252978E-2</v>
      </c>
      <c r="H201" s="49">
        <v>6.9480132247059512E-2</v>
      </c>
      <c r="I201" s="49">
        <v>-1.720388428475772E-2</v>
      </c>
      <c r="J201" s="49">
        <v>3.6595266164164197E-2</v>
      </c>
      <c r="K201" s="49">
        <v>1.5141865211111494E-2</v>
      </c>
      <c r="M201">
        <v>-9.7373930729197089E-2</v>
      </c>
      <c r="N201" s="3">
        <f t="shared" si="24"/>
        <v>2.1464874876038091E-2</v>
      </c>
      <c r="O201" s="3">
        <f t="shared" si="25"/>
        <v>1.3334904586990055E-2</v>
      </c>
      <c r="P201" s="3">
        <f t="shared" si="26"/>
        <v>5.836039532361139E-3</v>
      </c>
      <c r="Q201" s="3">
        <f t="shared" si="27"/>
        <v>1.7180573959104314E-2</v>
      </c>
      <c r="R201" s="3">
        <f t="shared" si="28"/>
        <v>1.2484771234685206E-2</v>
      </c>
      <c r="S201" s="3">
        <f t="shared" si="29"/>
        <v>1.6607085739618881E-2</v>
      </c>
      <c r="T201" s="3">
        <f t="shared" si="30"/>
        <v>2.209940407057443E-3</v>
      </c>
      <c r="U201" s="3">
        <f t="shared" si="31"/>
        <v>1.9903285362741441E-2</v>
      </c>
      <c r="V201" s="3">
        <f t="shared" si="32"/>
        <v>1.4028020481250375E-2</v>
      </c>
      <c r="W201" s="3">
        <f t="shared" si="33"/>
        <v>1.4727789705575194E-2</v>
      </c>
    </row>
    <row r="202" spans="1:23" x14ac:dyDescent="0.2">
      <c r="A202" s="5">
        <v>32781</v>
      </c>
      <c r="B202" s="49">
        <v>-1.4189912153006912E-2</v>
      </c>
      <c r="C202" s="49">
        <v>-1.4516435699501007E-2</v>
      </c>
      <c r="D202" s="49">
        <v>-1.6767540354624133E-3</v>
      </c>
      <c r="E202" s="49">
        <v>1.2233531980817558E-2</v>
      </c>
      <c r="F202" s="49">
        <v>1.7868571725104365E-2</v>
      </c>
      <c r="G202" s="49">
        <v>-3.3440633550569143E-2</v>
      </c>
      <c r="H202" s="49">
        <v>-3.2847007115520022E-2</v>
      </c>
      <c r="I202" s="49">
        <v>2.7452644441441798E-2</v>
      </c>
      <c r="J202" s="49">
        <v>-9.5225783001383624E-3</v>
      </c>
      <c r="K202" s="49">
        <v>-2.1104537542313562E-3</v>
      </c>
      <c r="M202">
        <v>-8.9379033111181005E-2</v>
      </c>
      <c r="N202" s="3">
        <f t="shared" si="24"/>
        <v>2.2164289722347297E-2</v>
      </c>
      <c r="O202" s="3">
        <f t="shared" si="25"/>
        <v>1.229523489117028E-2</v>
      </c>
      <c r="P202" s="3">
        <f t="shared" si="26"/>
        <v>2.8256383422646742E-3</v>
      </c>
      <c r="Q202" s="3">
        <f t="shared" si="27"/>
        <v>1.5777492149851271E-2</v>
      </c>
      <c r="R202" s="3">
        <f t="shared" si="28"/>
        <v>1.1147318733346337E-2</v>
      </c>
      <c r="S202" s="3">
        <f t="shared" si="29"/>
        <v>1.5733836544020378E-2</v>
      </c>
      <c r="T202" s="3">
        <f t="shared" si="30"/>
        <v>1.0123841289013207E-3</v>
      </c>
      <c r="U202" s="3">
        <f t="shared" si="31"/>
        <v>1.6788904856737001E-2</v>
      </c>
      <c r="V202" s="3">
        <f t="shared" si="32"/>
        <v>1.2519136540103358E-2</v>
      </c>
      <c r="W202" s="3">
        <f t="shared" si="33"/>
        <v>1.3094656236910005E-2</v>
      </c>
    </row>
    <row r="203" spans="1:23" x14ac:dyDescent="0.2">
      <c r="A203" s="5">
        <v>32812</v>
      </c>
      <c r="B203" s="49">
        <v>-4.9266148106240637E-2</v>
      </c>
      <c r="C203" s="49">
        <v>-3.2401956244695329E-3</v>
      </c>
      <c r="D203" s="49">
        <v>-6.4026376699478638E-2</v>
      </c>
      <c r="E203" s="49">
        <v>-6.1497171269926265E-2</v>
      </c>
      <c r="F203" s="49">
        <v>-6.2289236389215019E-2</v>
      </c>
      <c r="G203" s="49">
        <v>-7.2532710916520804E-2</v>
      </c>
      <c r="H203" s="49">
        <v>-9.00507435606136E-2</v>
      </c>
      <c r="I203" s="49">
        <v>-4.2820360127995283E-3</v>
      </c>
      <c r="J203" s="49">
        <v>-4.4966508969089825E-2</v>
      </c>
      <c r="K203" s="49">
        <v>-2.2632690653564547E-2</v>
      </c>
      <c r="M203">
        <v>-0.19541201073065595</v>
      </c>
      <c r="N203" s="3">
        <f t="shared" si="24"/>
        <v>2.025841917334895E-2</v>
      </c>
      <c r="O203" s="3">
        <f t="shared" si="25"/>
        <v>1.216873813418883E-2</v>
      </c>
      <c r="P203" s="3">
        <f t="shared" si="26"/>
        <v>4.5019965006183544E-3</v>
      </c>
      <c r="Q203" s="3">
        <f t="shared" si="27"/>
        <v>1.5852252732375387E-2</v>
      </c>
      <c r="R203" s="3">
        <f t="shared" si="28"/>
        <v>1.3863461265054385E-2</v>
      </c>
      <c r="S203" s="3">
        <f t="shared" si="29"/>
        <v>1.6430675463800511E-2</v>
      </c>
      <c r="T203" s="3">
        <f t="shared" si="30"/>
        <v>2.821525566315606E-3</v>
      </c>
      <c r="U203" s="3">
        <f t="shared" si="31"/>
        <v>1.6865443909340361E-2</v>
      </c>
      <c r="V203" s="3">
        <f t="shared" si="32"/>
        <v>1.3210204068224559E-2</v>
      </c>
      <c r="W203" s="3">
        <f t="shared" si="33"/>
        <v>1.5397351853508748E-2</v>
      </c>
    </row>
    <row r="204" spans="1:23" x14ac:dyDescent="0.2">
      <c r="A204" s="5">
        <v>32842</v>
      </c>
      <c r="B204" s="49">
        <v>-2.2189075723872631E-2</v>
      </c>
      <c r="C204" s="49">
        <v>2.0263133153777257E-3</v>
      </c>
      <c r="D204" s="49">
        <v>7.2403939863381783E-2</v>
      </c>
      <c r="E204" s="49">
        <v>-1.6051941688104088E-2</v>
      </c>
      <c r="F204" s="49">
        <v>3.8789418402990661E-2</v>
      </c>
      <c r="G204" s="49">
        <v>6.2462786653740388E-2</v>
      </c>
      <c r="H204" s="49">
        <v>2.5364576478658973E-2</v>
      </c>
      <c r="I204" s="49">
        <v>5.1606268891108531E-2</v>
      </c>
      <c r="J204" s="49">
        <v>2.6412347549654491E-2</v>
      </c>
      <c r="K204" s="49">
        <v>2.0695894490767364E-2</v>
      </c>
      <c r="M204">
        <v>-0.10214988852131879</v>
      </c>
      <c r="N204" s="3">
        <f t="shared" si="24"/>
        <v>1.5933866534771222E-2</v>
      </c>
      <c r="O204" s="3">
        <f t="shared" si="25"/>
        <v>1.141628095009134E-2</v>
      </c>
      <c r="P204" s="3">
        <f t="shared" si="26"/>
        <v>2.2954106399185204E-3</v>
      </c>
      <c r="Q204" s="3">
        <f t="shared" si="27"/>
        <v>1.61219602682274E-2</v>
      </c>
      <c r="R204" s="3">
        <f t="shared" si="28"/>
        <v>1.169811838559289E-2</v>
      </c>
      <c r="S204" s="3">
        <f t="shared" si="29"/>
        <v>1.298755620465394E-2</v>
      </c>
      <c r="T204" s="3">
        <f t="shared" si="30"/>
        <v>-1.1565938074106035E-3</v>
      </c>
      <c r="U204" s="3">
        <f t="shared" si="31"/>
        <v>1.8991523029223276E-2</v>
      </c>
      <c r="V204" s="3">
        <f t="shared" si="32"/>
        <v>1.2091484852558863E-2</v>
      </c>
      <c r="W204" s="3">
        <f t="shared" si="33"/>
        <v>1.3192112910372526E-2</v>
      </c>
    </row>
    <row r="205" spans="1:23" x14ac:dyDescent="0.2">
      <c r="A205" s="5">
        <v>32873</v>
      </c>
      <c r="B205" s="49">
        <v>4.3768615602388428E-2</v>
      </c>
      <c r="C205" s="49">
        <v>1.5565100001434518E-2</v>
      </c>
      <c r="D205" s="49">
        <v>0.13804593769190654</v>
      </c>
      <c r="E205" s="49">
        <v>-1.2980131394948136E-2</v>
      </c>
      <c r="F205" s="49">
        <v>6.1277199987560982E-2</v>
      </c>
      <c r="G205" s="49">
        <v>6.9572585200528447E-2</v>
      </c>
      <c r="H205" s="49">
        <v>3.716589597410902E-2</v>
      </c>
      <c r="I205" s="49">
        <v>6.5442857277306921E-3</v>
      </c>
      <c r="J205" s="49">
        <v>3.7494271172541005E-2</v>
      </c>
      <c r="K205" s="49">
        <v>2.2574619610620683E-2</v>
      </c>
      <c r="M205">
        <v>-4.7946155106568189E-2</v>
      </c>
      <c r="N205" s="3">
        <f t="shared" si="24"/>
        <v>1.5288578988441834E-2</v>
      </c>
      <c r="O205" s="3">
        <f t="shared" si="25"/>
        <v>1.1309496993587643E-2</v>
      </c>
      <c r="P205" s="3">
        <f t="shared" si="26"/>
        <v>3.0879980050922623E-3</v>
      </c>
      <c r="Q205" s="3">
        <f t="shared" si="27"/>
        <v>1.4618858637019219E-2</v>
      </c>
      <c r="R205" s="3">
        <f t="shared" si="28"/>
        <v>1.1897330456203663E-2</v>
      </c>
      <c r="S205" s="3">
        <f t="shared" si="29"/>
        <v>1.4335095494594588E-2</v>
      </c>
      <c r="T205" s="3">
        <f t="shared" si="30"/>
        <v>1.0168938280497647E-3</v>
      </c>
      <c r="U205" s="3">
        <f t="shared" si="31"/>
        <v>1.889752009667409E-2</v>
      </c>
      <c r="V205" s="3">
        <f t="shared" si="32"/>
        <v>1.1944910813655793E-2</v>
      </c>
      <c r="W205" s="3">
        <f t="shared" si="33"/>
        <v>1.3114067733794766E-2</v>
      </c>
    </row>
    <row r="206" spans="1:23" x14ac:dyDescent="0.2">
      <c r="A206" s="5">
        <v>32904</v>
      </c>
      <c r="B206" s="49">
        <v>2.023589061291986E-2</v>
      </c>
      <c r="C206" s="49">
        <v>-6.6122268862808253E-2</v>
      </c>
      <c r="D206" s="49">
        <v>2.5942725733584915E-2</v>
      </c>
      <c r="E206" s="49">
        <v>-6.2723772003826839E-2</v>
      </c>
      <c r="F206" s="49">
        <v>-5.998837841759197E-2</v>
      </c>
      <c r="G206" s="49">
        <v>-3.3813903997325423E-2</v>
      </c>
      <c r="H206" s="49">
        <v>-1.5970920942681932E-2</v>
      </c>
      <c r="I206" s="49">
        <v>-5.6516939066189043E-2</v>
      </c>
      <c r="J206" s="49">
        <v>-4.1481095709511084E-2</v>
      </c>
      <c r="K206" s="49">
        <v>-6.4846626732270041E-2</v>
      </c>
      <c r="M206">
        <v>-0.12758168535416958</v>
      </c>
      <c r="N206" s="3">
        <f t="shared" si="24"/>
        <v>1.4605702134181685E-2</v>
      </c>
      <c r="O206" s="3">
        <f t="shared" si="25"/>
        <v>1.1317301605726157E-2</v>
      </c>
      <c r="P206" s="3">
        <f t="shared" si="26"/>
        <v>7.2564477677196466E-3</v>
      </c>
      <c r="Q206" s="3">
        <f t="shared" si="27"/>
        <v>1.2629787430105942E-2</v>
      </c>
      <c r="R206" s="3">
        <f t="shared" si="28"/>
        <v>1.3598449525739083E-2</v>
      </c>
      <c r="S206" s="3">
        <f t="shared" si="29"/>
        <v>1.5558197749691194E-2</v>
      </c>
      <c r="T206" s="3">
        <f t="shared" si="30"/>
        <v>1.8829083706204768E-3</v>
      </c>
      <c r="U206" s="3">
        <f t="shared" si="31"/>
        <v>1.7432343811616888E-2</v>
      </c>
      <c r="V206" s="3">
        <f t="shared" si="32"/>
        <v>1.3112590666891553E-2</v>
      </c>
      <c r="W206" s="3">
        <f t="shared" si="33"/>
        <v>1.4440988160151701E-2</v>
      </c>
    </row>
    <row r="207" spans="1:23" x14ac:dyDescent="0.2">
      <c r="A207" s="5">
        <v>32932</v>
      </c>
      <c r="B207" s="49">
        <v>-5.7314554085166725E-2</v>
      </c>
      <c r="C207" s="49">
        <v>2.655949758090026E-3</v>
      </c>
      <c r="D207" s="49">
        <v>-1.3530256873674817E-2</v>
      </c>
      <c r="E207" s="49">
        <v>-2.6402686456927116E-2</v>
      </c>
      <c r="F207" s="49">
        <v>-2.3366205643291393E-2</v>
      </c>
      <c r="G207" s="49">
        <v>-3.0628229634636295E-2</v>
      </c>
      <c r="H207" s="49">
        <v>-4.5009871855084538E-2</v>
      </c>
      <c r="I207" s="49">
        <v>-7.5677035717086838E-2</v>
      </c>
      <c r="J207" s="49">
        <v>-2.4045267158315897E-2</v>
      </c>
      <c r="K207" s="49">
        <v>1.4899044077332224E-2</v>
      </c>
      <c r="M207">
        <v>-0.16721964167219783</v>
      </c>
      <c r="N207" s="3">
        <f t="shared" si="24"/>
        <v>1.4679466817330865E-2</v>
      </c>
      <c r="O207" s="3">
        <f t="shared" si="25"/>
        <v>6.45784696417653E-3</v>
      </c>
      <c r="P207" s="3">
        <f t="shared" si="26"/>
        <v>1.1311390491384302E-2</v>
      </c>
      <c r="Q207" s="3">
        <f t="shared" si="27"/>
        <v>7.7757389455548427E-3</v>
      </c>
      <c r="R207" s="3">
        <f t="shared" si="28"/>
        <v>1.0458081619727349E-2</v>
      </c>
      <c r="S207" s="3">
        <f t="shared" si="29"/>
        <v>1.2131282657303476E-2</v>
      </c>
      <c r="T207" s="3">
        <f t="shared" si="30"/>
        <v>2.0333748659106007E-3</v>
      </c>
      <c r="U207" s="3">
        <f t="shared" si="31"/>
        <v>1.2562553687277045E-2</v>
      </c>
      <c r="V207" s="3">
        <f t="shared" si="32"/>
        <v>1.223004019179489E-2</v>
      </c>
      <c r="W207" s="3">
        <f t="shared" si="33"/>
        <v>8.9506549758626465E-3</v>
      </c>
    </row>
    <row r="208" spans="1:23" x14ac:dyDescent="0.2">
      <c r="A208" s="5">
        <v>32963</v>
      </c>
      <c r="B208" s="49">
        <v>-1.4812569519463525E-2</v>
      </c>
      <c r="C208" s="49">
        <v>-7.4209069223483137E-3</v>
      </c>
      <c r="D208" s="49">
        <v>9.8506752356348537E-2</v>
      </c>
      <c r="E208" s="49">
        <v>-8.439605256755589E-2</v>
      </c>
      <c r="F208" s="49">
        <v>6.1880527132434748E-2</v>
      </c>
      <c r="G208" s="49">
        <v>-1.9674486783934908E-3</v>
      </c>
      <c r="H208" s="49">
        <v>3.7918729430632014E-2</v>
      </c>
      <c r="I208" s="49">
        <v>-0.14477990810199648</v>
      </c>
      <c r="J208" s="49">
        <v>4.7696684952153845E-2</v>
      </c>
      <c r="K208" s="49">
        <v>2.3712345839355109E-2</v>
      </c>
      <c r="M208">
        <v>-0.12044346157789076</v>
      </c>
      <c r="N208" s="3">
        <f t="shared" si="24"/>
        <v>1.0371266924481768E-2</v>
      </c>
      <c r="O208" s="3">
        <f t="shared" si="25"/>
        <v>5.3862601182849751E-3</v>
      </c>
      <c r="P208" s="3">
        <f t="shared" si="26"/>
        <v>1.2489626389810195E-2</v>
      </c>
      <c r="Q208" s="3">
        <f t="shared" si="27"/>
        <v>6.6353643310596722E-3</v>
      </c>
      <c r="R208" s="3">
        <f t="shared" si="28"/>
        <v>9.3188196914545506E-3</v>
      </c>
      <c r="S208" s="3">
        <f t="shared" si="29"/>
        <v>8.6870236788657365E-3</v>
      </c>
      <c r="T208" s="3">
        <f t="shared" si="30"/>
        <v>1.8130989975128785E-3</v>
      </c>
      <c r="U208" s="3">
        <f t="shared" si="31"/>
        <v>1.0097955596179826E-2</v>
      </c>
      <c r="V208" s="3">
        <f t="shared" si="32"/>
        <v>1.1516497191337571E-2</v>
      </c>
      <c r="W208" s="3">
        <f t="shared" si="33"/>
        <v>8.3669319075936957E-3</v>
      </c>
    </row>
    <row r="209" spans="1:23" x14ac:dyDescent="0.2">
      <c r="A209" s="5">
        <v>32993</v>
      </c>
      <c r="B209" s="49">
        <v>-6.2262299436975477E-2</v>
      </c>
      <c r="C209" s="49">
        <v>-7.9562199155179703E-2</v>
      </c>
      <c r="D209" s="49">
        <v>-7.8803139551739787E-2</v>
      </c>
      <c r="E209" s="49">
        <v>8.1680890278101659E-2</v>
      </c>
      <c r="F209" s="49">
        <v>4.5583316592642698E-2</v>
      </c>
      <c r="G209" s="49">
        <v>-6.1913491165801471E-2</v>
      </c>
      <c r="H209" s="49">
        <v>1.0703911593079374E-2</v>
      </c>
      <c r="I209" s="49">
        <v>1.8492943130833606E-2</v>
      </c>
      <c r="J209" s="49">
        <v>-4.2087494164397721E-2</v>
      </c>
      <c r="K209" s="49">
        <v>-2.0320682394861844E-2</v>
      </c>
      <c r="M209">
        <v>-7.1262200532386077E-2</v>
      </c>
      <c r="N209" s="3">
        <f t="shared" si="24"/>
        <v>8.2505922373131702E-3</v>
      </c>
      <c r="O209" s="3">
        <f t="shared" si="25"/>
        <v>3.0721279824714176E-3</v>
      </c>
      <c r="P209" s="3">
        <f t="shared" si="26"/>
        <v>1.425042218384172E-2</v>
      </c>
      <c r="Q209" s="3">
        <f t="shared" si="27"/>
        <v>6.7742723949136092E-3</v>
      </c>
      <c r="R209" s="3">
        <f t="shared" si="28"/>
        <v>9.7031728596883218E-3</v>
      </c>
      <c r="S209" s="3">
        <f t="shared" si="29"/>
        <v>8.3157517582725937E-3</v>
      </c>
      <c r="T209" s="3">
        <f t="shared" si="30"/>
        <v>1.8633091727629041E-3</v>
      </c>
      <c r="U209" s="3">
        <f t="shared" si="31"/>
        <v>4.448991060796696E-3</v>
      </c>
      <c r="V209" s="3">
        <f t="shared" si="32"/>
        <v>1.0214390832338069E-2</v>
      </c>
      <c r="W209" s="3">
        <f t="shared" si="33"/>
        <v>8.276738312371943E-3</v>
      </c>
    </row>
    <row r="210" spans="1:23" x14ac:dyDescent="0.2">
      <c r="A210" s="5">
        <v>33024</v>
      </c>
      <c r="B210" s="49">
        <v>6.6761965192428718E-2</v>
      </c>
      <c r="C210" s="49">
        <v>8.1516125220600699E-2</v>
      </c>
      <c r="D210" s="49">
        <v>1.9102176488269951E-2</v>
      </c>
      <c r="E210" s="49">
        <v>4.0192274409749595E-2</v>
      </c>
      <c r="F210" s="49">
        <v>3.1998821974386082E-2</v>
      </c>
      <c r="G210" s="49">
        <v>0.11982986578855637</v>
      </c>
      <c r="H210" s="49">
        <v>7.5966902999747621E-2</v>
      </c>
      <c r="I210" s="49">
        <v>9.6655017099765095E-2</v>
      </c>
      <c r="J210" s="49">
        <v>5.0014809003477767E-2</v>
      </c>
      <c r="K210" s="49">
        <v>9.2503554384842701E-2</v>
      </c>
      <c r="M210">
        <v>-8.5795039608443924E-3</v>
      </c>
      <c r="N210" s="3">
        <f t="shared" si="24"/>
        <v>5.4153644745330515E-3</v>
      </c>
      <c r="O210" s="3">
        <f t="shared" si="25"/>
        <v>1.0254491225733149E-3</v>
      </c>
      <c r="P210" s="3">
        <f t="shared" si="26"/>
        <v>1.2084718802039226E-2</v>
      </c>
      <c r="Q210" s="3">
        <f t="shared" si="27"/>
        <v>9.4369848740152099E-3</v>
      </c>
      <c r="R210" s="3">
        <f t="shared" si="28"/>
        <v>1.0919139186731628E-2</v>
      </c>
      <c r="S210" s="3">
        <f t="shared" si="29"/>
        <v>5.7393311429513498E-3</v>
      </c>
      <c r="T210" s="3">
        <f t="shared" si="30"/>
        <v>-9.4967485046612251E-5</v>
      </c>
      <c r="U210" s="3">
        <f t="shared" si="31"/>
        <v>1.7889156523662741E-3</v>
      </c>
      <c r="V210" s="3">
        <f t="shared" si="32"/>
        <v>9.0924245649750424E-3</v>
      </c>
      <c r="W210" s="3">
        <f t="shared" si="33"/>
        <v>7.9632519919180921E-3</v>
      </c>
    </row>
    <row r="211" spans="1:23" x14ac:dyDescent="0.2">
      <c r="A211" s="5">
        <v>33054</v>
      </c>
      <c r="B211" s="49">
        <v>1.3855411075929691E-2</v>
      </c>
      <c r="C211" s="49">
        <v>-9.4593975449259737E-3</v>
      </c>
      <c r="D211" s="49">
        <v>2.5123439869258579E-2</v>
      </c>
      <c r="E211" s="49">
        <v>4.9843761908393347E-2</v>
      </c>
      <c r="F211" s="49">
        <v>-3.4956368239421054E-2</v>
      </c>
      <c r="G211" s="49">
        <v>1.8393844355372169E-2</v>
      </c>
      <c r="H211" s="49">
        <v>-5.2451000131026326E-4</v>
      </c>
      <c r="I211" s="49">
        <v>-5.1154456850474705E-2</v>
      </c>
      <c r="J211" s="49">
        <v>-4.0754255612175383E-3</v>
      </c>
      <c r="K211" s="49">
        <v>-3.6405639784672372E-3</v>
      </c>
      <c r="M211">
        <v>-0.1046576359250333</v>
      </c>
      <c r="N211" s="3">
        <f t="shared" si="24"/>
        <v>6.7007604262935344E-3</v>
      </c>
      <c r="O211" s="3">
        <f t="shared" si="25"/>
        <v>3.3450555477739508E-3</v>
      </c>
      <c r="P211" s="3">
        <f t="shared" si="26"/>
        <v>1.310998463137312E-2</v>
      </c>
      <c r="Q211" s="3">
        <f t="shared" si="27"/>
        <v>9.6074586202489418E-3</v>
      </c>
      <c r="R211" s="3">
        <f t="shared" si="28"/>
        <v>1.2955005533983896E-2</v>
      </c>
      <c r="S211" s="3">
        <f t="shared" si="29"/>
        <v>6.9179327883102971E-3</v>
      </c>
      <c r="T211" s="3">
        <f t="shared" si="30"/>
        <v>4.5251688081079256E-3</v>
      </c>
      <c r="U211" s="3">
        <f t="shared" si="31"/>
        <v>3.9021705538569121E-3</v>
      </c>
      <c r="V211" s="3">
        <f t="shared" si="32"/>
        <v>9.2256580543685976E-3</v>
      </c>
      <c r="W211" s="3">
        <f t="shared" si="33"/>
        <v>1.0375952091305216E-2</v>
      </c>
    </row>
    <row r="212" spans="1:23" x14ac:dyDescent="0.2">
      <c r="A212" s="5">
        <v>33085</v>
      </c>
      <c r="B212" s="49">
        <v>5.1657340797593099E-2</v>
      </c>
      <c r="C212" s="49">
        <v>1.0326567160640066E-2</v>
      </c>
      <c r="D212" s="49">
        <v>2.7242648614344445E-2</v>
      </c>
      <c r="E212" s="49">
        <v>1.5234784386941591E-4</v>
      </c>
      <c r="F212" s="49">
        <v>-3.622046578826188E-2</v>
      </c>
      <c r="G212" s="49">
        <v>-1.9226181981813917E-2</v>
      </c>
      <c r="H212" s="49">
        <v>-3.6112043718331432E-2</v>
      </c>
      <c r="I212" s="49">
        <v>-4.8206557066804545E-2</v>
      </c>
      <c r="J212" s="49">
        <v>8.6673006899753435E-3</v>
      </c>
      <c r="K212" s="49">
        <v>-1.455471433526645E-3</v>
      </c>
      <c r="M212">
        <v>-0.1148917879671475</v>
      </c>
      <c r="N212" s="3">
        <f t="shared" si="24"/>
        <v>6.7980634592105238E-3</v>
      </c>
      <c r="O212" s="3">
        <f t="shared" si="25"/>
        <v>2.3849269472257179E-3</v>
      </c>
      <c r="P212" s="3">
        <f t="shared" si="26"/>
        <v>1.1902206410804299E-2</v>
      </c>
      <c r="Q212" s="3">
        <f t="shared" si="27"/>
        <v>8.971894120904874E-3</v>
      </c>
      <c r="R212" s="3">
        <f t="shared" si="28"/>
        <v>1.3619388052481803E-2</v>
      </c>
      <c r="S212" s="3">
        <f t="shared" si="29"/>
        <v>6.22399088194606E-3</v>
      </c>
      <c r="T212" s="3">
        <f t="shared" si="30"/>
        <v>4.7206909737759701E-3</v>
      </c>
      <c r="U212" s="3">
        <f t="shared" si="31"/>
        <v>4.0095751792064826E-3</v>
      </c>
      <c r="V212" s="3">
        <f t="shared" si="32"/>
        <v>6.9438881837482385E-3</v>
      </c>
      <c r="W212" s="3">
        <f t="shared" si="33"/>
        <v>8.8364195441480442E-3</v>
      </c>
    </row>
    <row r="213" spans="1:23" x14ac:dyDescent="0.2">
      <c r="A213" s="5">
        <v>33116</v>
      </c>
      <c r="B213" s="49">
        <v>-3.9957759956083416E-2</v>
      </c>
      <c r="C213" s="49">
        <v>-4.7832303444651725E-2</v>
      </c>
      <c r="D213" s="49">
        <v>-0.15689521098172565</v>
      </c>
      <c r="E213" s="49">
        <v>-0.11856172828147205</v>
      </c>
      <c r="F213" s="49">
        <v>-0.13607693420354716</v>
      </c>
      <c r="G213" s="49">
        <v>-6.95647602413626E-2</v>
      </c>
      <c r="H213" s="49">
        <v>-0.14151424670277635</v>
      </c>
      <c r="I213" s="49">
        <v>-0.11417022686000267</v>
      </c>
      <c r="J213" s="49">
        <v>-8.5469957045270606E-2</v>
      </c>
      <c r="K213" s="49">
        <v>-9.1408820591859063E-2</v>
      </c>
      <c r="M213">
        <v>0.25508007351011019</v>
      </c>
      <c r="N213" s="3">
        <f t="shared" si="24"/>
        <v>4.1320005367497985E-3</v>
      </c>
      <c r="O213" s="3">
        <f t="shared" si="25"/>
        <v>3.9116762814454039E-4</v>
      </c>
      <c r="P213" s="3">
        <f t="shared" si="26"/>
        <v>1.1032950567452047E-2</v>
      </c>
      <c r="Q213" s="3">
        <f t="shared" si="27"/>
        <v>4.4507120024522683E-3</v>
      </c>
      <c r="R213" s="3">
        <f t="shared" si="28"/>
        <v>1.1578055485945368E-2</v>
      </c>
      <c r="S213" s="3">
        <f t="shared" si="29"/>
        <v>4.740226089450396E-3</v>
      </c>
      <c r="T213" s="3">
        <f t="shared" si="30"/>
        <v>3.5791392775112053E-3</v>
      </c>
      <c r="U213" s="3">
        <f t="shared" si="31"/>
        <v>3.0936241437121486E-3</v>
      </c>
      <c r="V213" s="3">
        <f t="shared" si="32"/>
        <v>5.6611327792109277E-3</v>
      </c>
      <c r="W213" s="3">
        <f t="shared" si="33"/>
        <v>7.4753502832451907E-3</v>
      </c>
    </row>
    <row r="214" spans="1:23" x14ac:dyDescent="0.2">
      <c r="A214" s="5">
        <v>33146</v>
      </c>
      <c r="B214" s="49">
        <v>-7.003694305792163E-2</v>
      </c>
      <c r="C214" s="49">
        <v>-4.5491138850361157E-2</v>
      </c>
      <c r="D214" s="49">
        <v>-0.18144725554528573</v>
      </c>
      <c r="E214" s="49">
        <v>-0.18517977267455321</v>
      </c>
      <c r="F214" s="49">
        <v>-0.11230876687400826</v>
      </c>
      <c r="G214" s="49">
        <v>-7.9436158628041875E-2</v>
      </c>
      <c r="H214" s="49">
        <v>-0.11615608657494114</v>
      </c>
      <c r="I214" s="49">
        <v>-0.19587870329932966</v>
      </c>
      <c r="J214" s="49">
        <v>-5.2673464567737693E-2</v>
      </c>
      <c r="K214" s="49">
        <v>-4.630098499971369E-2</v>
      </c>
      <c r="M214">
        <v>0.10891275504715403</v>
      </c>
      <c r="N214" s="3">
        <f t="shared" si="24"/>
        <v>1.0007497132333472E-3</v>
      </c>
      <c r="O214" s="3">
        <f t="shared" si="25"/>
        <v>-7.4380620920111743E-4</v>
      </c>
      <c r="P214" s="3">
        <f t="shared" si="26"/>
        <v>6.265625058430745E-3</v>
      </c>
      <c r="Q214" s="3">
        <f t="shared" si="27"/>
        <v>-9.9227233441945891E-4</v>
      </c>
      <c r="R214" s="3">
        <f t="shared" si="28"/>
        <v>6.9116838944966331E-3</v>
      </c>
      <c r="S214" s="3">
        <f t="shared" si="29"/>
        <v>4.0547546304705211E-3</v>
      </c>
      <c r="T214" s="3">
        <f t="shared" si="30"/>
        <v>1.8770205474770152E-3</v>
      </c>
      <c r="U214" s="3">
        <f t="shared" si="31"/>
        <v>-1.9050325183618049E-3</v>
      </c>
      <c r="V214" s="3">
        <f t="shared" si="32"/>
        <v>3.8817033900176434E-3</v>
      </c>
      <c r="W214" s="3">
        <f t="shared" si="33"/>
        <v>3.8416335502569621E-3</v>
      </c>
    </row>
    <row r="215" spans="1:23" x14ac:dyDescent="0.2">
      <c r="A215" s="5">
        <v>33177</v>
      </c>
      <c r="B215" s="49">
        <v>-4.2798277763940407E-2</v>
      </c>
      <c r="C215" s="49">
        <v>-1.9424560787161482E-2</v>
      </c>
      <c r="D215" s="49">
        <v>9.6477092867526704E-2</v>
      </c>
      <c r="E215" s="49">
        <v>0.11154699105244004</v>
      </c>
      <c r="F215" s="49">
        <v>7.8390280565419079E-2</v>
      </c>
      <c r="G215" s="49">
        <v>4.1126091328767211E-2</v>
      </c>
      <c r="H215" s="49">
        <v>1.7123510185401258E-2</v>
      </c>
      <c r="I215" s="49">
        <v>0.16792809767405292</v>
      </c>
      <c r="J215" s="49">
        <v>1.3054247264331575E-2</v>
      </c>
      <c r="K215" s="49">
        <v>-2.9824679446869284E-3</v>
      </c>
      <c r="M215">
        <v>3.0753955120143228E-2</v>
      </c>
      <c r="N215" s="3">
        <f t="shared" si="24"/>
        <v>-2.166200607071329E-3</v>
      </c>
      <c r="O215" s="3">
        <f t="shared" si="25"/>
        <v>-1.4267229127920833E-3</v>
      </c>
      <c r="P215" s="3">
        <f t="shared" si="26"/>
        <v>1.8998262842678155E-3</v>
      </c>
      <c r="Q215" s="3">
        <f t="shared" si="27"/>
        <v>-6.3999610309478832E-3</v>
      </c>
      <c r="R215" s="3">
        <f t="shared" si="28"/>
        <v>5.2436118554392381E-3</v>
      </c>
      <c r="S215" s="3">
        <f t="shared" si="29"/>
        <v>2.79430800527996E-4</v>
      </c>
      <c r="T215" s="3">
        <f t="shared" si="30"/>
        <v>-2.0861822820938342E-3</v>
      </c>
      <c r="U215" s="3">
        <f t="shared" si="31"/>
        <v>-7.186722162071878E-3</v>
      </c>
      <c r="V215" s="3">
        <f t="shared" si="32"/>
        <v>2.9147208495482529E-3</v>
      </c>
      <c r="W215" s="3">
        <f t="shared" si="33"/>
        <v>3.1477223806893606E-3</v>
      </c>
    </row>
    <row r="216" spans="1:23" x14ac:dyDescent="0.2">
      <c r="A216" s="5">
        <v>33207</v>
      </c>
      <c r="B216" s="49">
        <v>1.6991669962794775E-2</v>
      </c>
      <c r="C216" s="49">
        <v>2.5738059266030344E-2</v>
      </c>
      <c r="D216" s="49">
        <v>8.1036359677759684E-3</v>
      </c>
      <c r="E216" s="49">
        <v>-1.4697069037934885E-2</v>
      </c>
      <c r="F216" s="49">
        <v>-1.3561058773128631E-2</v>
      </c>
      <c r="G216" s="49">
        <v>5.5128519671571619E-2</v>
      </c>
      <c r="H216" s="49">
        <v>-0.10841039471071123</v>
      </c>
      <c r="I216" s="49">
        <v>-9.5332886069059097E-2</v>
      </c>
      <c r="J216" s="49">
        <v>-1.2936319921941219E-3</v>
      </c>
      <c r="K216" s="49">
        <v>6.5772428453852783E-2</v>
      </c>
      <c r="M216">
        <v>-1.6441011735692457E-2</v>
      </c>
      <c r="N216" s="3">
        <f t="shared" si="24"/>
        <v>8.1116029496827932E-3</v>
      </c>
      <c r="O216" s="3">
        <f t="shared" si="25"/>
        <v>4.0275857049877663E-3</v>
      </c>
      <c r="P216" s="3">
        <f t="shared" si="26"/>
        <v>1.0881463710579168E-2</v>
      </c>
      <c r="Q216" s="3">
        <f t="shared" si="27"/>
        <v>3.7188719393951453E-3</v>
      </c>
      <c r="R216" s="3">
        <f t="shared" si="28"/>
        <v>1.3482864075002689E-2</v>
      </c>
      <c r="S216" s="3">
        <f t="shared" si="29"/>
        <v>8.6247369553273077E-3</v>
      </c>
      <c r="T216" s="3">
        <f t="shared" si="30"/>
        <v>2.6506444438471085E-3</v>
      </c>
      <c r="U216" s="3">
        <f t="shared" si="31"/>
        <v>9.7369435996833627E-4</v>
      </c>
      <c r="V216" s="3">
        <f t="shared" si="32"/>
        <v>9.4678201959761763E-3</v>
      </c>
      <c r="W216" s="3">
        <f t="shared" si="33"/>
        <v>8.9600966749072853E-3</v>
      </c>
    </row>
    <row r="217" spans="1:23" x14ac:dyDescent="0.2">
      <c r="A217" s="5">
        <v>33238</v>
      </c>
      <c r="B217" s="49">
        <v>-2.1762365611835532E-2</v>
      </c>
      <c r="C217" s="49">
        <v>3.911640407999295E-2</v>
      </c>
      <c r="D217" s="49">
        <v>-3.7015519780917105E-2</v>
      </c>
      <c r="E217" s="49">
        <v>-1.819015969026283E-2</v>
      </c>
      <c r="F217" s="49">
        <v>-4.1880948820332997E-2</v>
      </c>
      <c r="G217" s="49">
        <v>-3.5386702727002728E-4</v>
      </c>
      <c r="H217" s="49">
        <v>3.4728852656647824E-2</v>
      </c>
      <c r="I217" s="49">
        <v>6.7645217611048025E-2</v>
      </c>
      <c r="J217" s="49">
        <v>-8.506817775174591E-4</v>
      </c>
      <c r="K217" s="49">
        <v>2.7879221699899981E-2</v>
      </c>
      <c r="M217">
        <v>7.9014849692140121E-2</v>
      </c>
      <c r="N217" s="3">
        <f t="shared" si="24"/>
        <v>7.3859561837564414E-3</v>
      </c>
      <c r="O217" s="3">
        <f t="shared" si="25"/>
        <v>5.610004386212588E-3</v>
      </c>
      <c r="P217" s="3">
        <f t="shared" si="26"/>
        <v>1.5120195155225995E-2</v>
      </c>
      <c r="Q217" s="3">
        <f t="shared" si="27"/>
        <v>2.6831707461798127E-3</v>
      </c>
      <c r="R217" s="3">
        <f t="shared" si="28"/>
        <v>1.4934812482499267E-2</v>
      </c>
      <c r="S217" s="3">
        <f t="shared" si="29"/>
        <v>1.296643468626831E-2</v>
      </c>
      <c r="T217" s="3">
        <f t="shared" si="30"/>
        <v>4.0874326544626836E-4</v>
      </c>
      <c r="U217" s="3">
        <f t="shared" si="31"/>
        <v>-1.5121945114333684E-3</v>
      </c>
      <c r="V217" s="3">
        <f t="shared" si="32"/>
        <v>1.2859306463330132E-2</v>
      </c>
      <c r="W217" s="3">
        <f t="shared" si="33"/>
        <v>1.313510055409731E-2</v>
      </c>
    </row>
    <row r="218" spans="1:23" x14ac:dyDescent="0.2">
      <c r="A218" s="5">
        <v>33269</v>
      </c>
      <c r="B218" s="49">
        <v>4.5110298348849831E-2</v>
      </c>
      <c r="C218" s="49">
        <v>3.6443941333770269E-3</v>
      </c>
      <c r="D218" s="49">
        <v>1.8000237730524615E-2</v>
      </c>
      <c r="E218" s="49">
        <v>4.2710717457983494E-2</v>
      </c>
      <c r="F218" s="49">
        <v>2.7927629857262604E-2</v>
      </c>
      <c r="G218" s="49">
        <v>1.9820745529223638E-2</v>
      </c>
      <c r="H218" s="49">
        <v>-3.8560771185317977E-2</v>
      </c>
      <c r="I218" s="49">
        <v>-2.8402939811843497E-3</v>
      </c>
      <c r="J218" s="49">
        <v>-1.1796370265126144E-2</v>
      </c>
      <c r="K218" s="49">
        <v>4.7783069151530189E-2</v>
      </c>
      <c r="M218">
        <v>4.0128544549344447E-2</v>
      </c>
      <c r="N218" s="3">
        <f t="shared" si="24"/>
        <v>6.3746857460085082E-3</v>
      </c>
      <c r="O218" s="3">
        <f t="shared" si="25"/>
        <v>4.7343905816661612E-3</v>
      </c>
      <c r="P218" s="3">
        <f t="shared" si="26"/>
        <v>1.4501627939676687E-2</v>
      </c>
      <c r="Q218" s="3">
        <f t="shared" si="27"/>
        <v>1.0792602906962712E-3</v>
      </c>
      <c r="R218" s="3">
        <f t="shared" si="28"/>
        <v>1.4952517921998313E-2</v>
      </c>
      <c r="S218" s="3">
        <f t="shared" si="29"/>
        <v>1.0258068444184198E-2</v>
      </c>
      <c r="T218" s="3">
        <f t="shared" si="30"/>
        <v>3.6011127910529719E-3</v>
      </c>
      <c r="U218" s="3">
        <f t="shared" si="31"/>
        <v>2.3033784347399455E-3</v>
      </c>
      <c r="V218" s="3">
        <f t="shared" si="32"/>
        <v>1.1681765220823537E-2</v>
      </c>
      <c r="W218" s="3">
        <f t="shared" si="33"/>
        <v>1.1953516610904984E-2</v>
      </c>
    </row>
    <row r="219" spans="1:23" x14ac:dyDescent="0.2">
      <c r="A219" s="5">
        <v>33297</v>
      </c>
      <c r="B219" s="49">
        <v>7.1738912804082178E-2</v>
      </c>
      <c r="C219" s="49">
        <v>5.466934765932252E-2</v>
      </c>
      <c r="D219" s="49">
        <v>9.6045683165570273E-2</v>
      </c>
      <c r="E219" s="49">
        <v>0.14582910158233742</v>
      </c>
      <c r="F219" s="49">
        <v>0.12428249948855741</v>
      </c>
      <c r="G219" s="49">
        <v>0.10670961927264666</v>
      </c>
      <c r="H219" s="49">
        <v>0.17280272298425836</v>
      </c>
      <c r="I219" s="49">
        <v>0.13256720069375394</v>
      </c>
      <c r="J219" s="49">
        <v>0.10261248689741431</v>
      </c>
      <c r="K219" s="49">
        <v>6.9188177732786071E-2</v>
      </c>
      <c r="M219">
        <v>2.4661133337311902E-2</v>
      </c>
      <c r="N219" s="3">
        <f t="shared" si="24"/>
        <v>8.80678463109681E-3</v>
      </c>
      <c r="O219" s="3">
        <f t="shared" si="25"/>
        <v>5.7332436300300766E-3</v>
      </c>
      <c r="P219" s="3">
        <f t="shared" si="26"/>
        <v>1.6873815217052866E-2</v>
      </c>
      <c r="Q219" s="3">
        <f t="shared" si="27"/>
        <v>-2.6643220435256117E-4</v>
      </c>
      <c r="R219" s="3">
        <f t="shared" si="28"/>
        <v>1.8596662582903503E-2</v>
      </c>
      <c r="S219" s="3">
        <f t="shared" si="29"/>
        <v>9.3417212932392982E-3</v>
      </c>
      <c r="T219" s="3">
        <f t="shared" si="30"/>
        <v>3.2088445588225353E-3</v>
      </c>
      <c r="U219" s="3">
        <f t="shared" si="31"/>
        <v>-7.9305603625051983E-4</v>
      </c>
      <c r="V219" s="3">
        <f t="shared" si="32"/>
        <v>1.0158725499988539E-2</v>
      </c>
      <c r="W219" s="3">
        <f t="shared" si="33"/>
        <v>1.2091000000708847E-2</v>
      </c>
    </row>
    <row r="220" spans="1:23" x14ac:dyDescent="0.2">
      <c r="A220" s="5">
        <v>33328</v>
      </c>
      <c r="B220" s="49">
        <v>3.064751158272272E-2</v>
      </c>
      <c r="C220" s="49">
        <v>6.2204040460642762E-3</v>
      </c>
      <c r="D220" s="49">
        <v>-3.3828805740646284E-2</v>
      </c>
      <c r="E220" s="49">
        <v>8.3926365414126458E-2</v>
      </c>
      <c r="F220" s="49">
        <v>3.0902197629786299E-2</v>
      </c>
      <c r="G220" s="49">
        <v>3.7942358629073691E-2</v>
      </c>
      <c r="H220" s="49">
        <v>8.1406307987659243E-3</v>
      </c>
      <c r="I220" s="49">
        <v>-5.2246572862989504E-3</v>
      </c>
      <c r="J220" s="49">
        <v>7.4478983682351174E-2</v>
      </c>
      <c r="K220" s="49">
        <v>2.4439343948738257E-2</v>
      </c>
      <c r="M220">
        <v>-7.3655267034781646E-2</v>
      </c>
      <c r="N220" s="3">
        <f t="shared" si="24"/>
        <v>1.0907028117881567E-2</v>
      </c>
      <c r="O220" s="3">
        <f t="shared" si="25"/>
        <v>5.7495422521089534E-3</v>
      </c>
      <c r="P220" s="3">
        <f t="shared" si="26"/>
        <v>1.4869033813344281E-2</v>
      </c>
      <c r="Q220" s="3">
        <f t="shared" si="27"/>
        <v>3.4233469928604049E-3</v>
      </c>
      <c r="R220" s="3">
        <f t="shared" si="28"/>
        <v>1.5861819751540523E-2</v>
      </c>
      <c r="S220" s="3">
        <f t="shared" si="29"/>
        <v>1.2540444123570475E-2</v>
      </c>
      <c r="T220" s="3">
        <f t="shared" si="30"/>
        <v>6.1137925492687822E-3</v>
      </c>
      <c r="U220" s="3">
        <f t="shared" si="31"/>
        <v>6.3720036143281096E-4</v>
      </c>
      <c r="V220" s="3">
        <f t="shared" si="32"/>
        <v>1.1629032153610525E-2</v>
      </c>
      <c r="W220" s="3">
        <f t="shared" si="33"/>
        <v>1.2849868614390204E-2</v>
      </c>
    </row>
    <row r="221" spans="1:23" x14ac:dyDescent="0.2">
      <c r="A221" s="5">
        <v>33358</v>
      </c>
      <c r="B221" s="49">
        <v>7.2682521987832871E-2</v>
      </c>
      <c r="C221" s="49">
        <v>4.3893236055809748E-3</v>
      </c>
      <c r="D221" s="49">
        <v>5.8149477297551266E-2</v>
      </c>
      <c r="E221" s="49">
        <v>-2.6713304726293186E-2</v>
      </c>
      <c r="F221" s="49">
        <v>-1.0855674753378564E-2</v>
      </c>
      <c r="G221" s="49">
        <v>1.0076942169272352E-2</v>
      </c>
      <c r="H221" s="49">
        <v>-1.0649116766865752E-2</v>
      </c>
      <c r="I221" s="49">
        <v>-2.1840347003532212E-3</v>
      </c>
      <c r="J221" s="49">
        <v>4.1225659907311085E-2</v>
      </c>
      <c r="K221" s="49">
        <v>3.977996741984402E-3</v>
      </c>
      <c r="M221">
        <v>-5.4774241302737448E-3</v>
      </c>
      <c r="N221" s="3">
        <f t="shared" si="24"/>
        <v>7.9164170912077916E-3</v>
      </c>
      <c r="O221" s="3">
        <f t="shared" si="25"/>
        <v>5.2338373687929778E-3</v>
      </c>
      <c r="P221" s="3">
        <f t="shared" si="26"/>
        <v>1.4424530381950891E-2</v>
      </c>
      <c r="Q221" s="3">
        <f t="shared" si="27"/>
        <v>4.0599556589195956E-3</v>
      </c>
      <c r="R221" s="3">
        <f t="shared" si="28"/>
        <v>1.8806223380191542E-2</v>
      </c>
      <c r="S221" s="3">
        <f t="shared" si="29"/>
        <v>1.4002366224322681E-2</v>
      </c>
      <c r="T221" s="3">
        <f t="shared" si="30"/>
        <v>5.5365527366409394E-3</v>
      </c>
      <c r="U221" s="3">
        <f t="shared" si="31"/>
        <v>-6.258795777071372E-4</v>
      </c>
      <c r="V221" s="3">
        <f t="shared" si="32"/>
        <v>1.3095155685259235E-2</v>
      </c>
      <c r="W221" s="3">
        <f t="shared" si="33"/>
        <v>1.4458085485470472E-2</v>
      </c>
    </row>
    <row r="222" spans="1:23" x14ac:dyDescent="0.2">
      <c r="A222" s="5">
        <v>33389</v>
      </c>
      <c r="B222" s="49">
        <v>-4.0639906529423842E-3</v>
      </c>
      <c r="C222" s="49">
        <v>3.1375375874921341E-2</v>
      </c>
      <c r="D222" s="49">
        <v>6.1577662172201508E-2</v>
      </c>
      <c r="E222" s="49">
        <v>5.1284421012836701E-2</v>
      </c>
      <c r="F222" s="49">
        <v>3.9749002091383767E-2</v>
      </c>
      <c r="G222" s="49">
        <v>6.5224320130690128E-3</v>
      </c>
      <c r="H222" s="49">
        <v>5.6830197366484203E-2</v>
      </c>
      <c r="I222" s="49">
        <v>5.2042094352411361E-3</v>
      </c>
      <c r="J222" s="49">
        <v>1.2323731495708534E-2</v>
      </c>
      <c r="K222" s="49">
        <v>4.1616833629133376E-2</v>
      </c>
      <c r="M222">
        <v>0.17790815188145781</v>
      </c>
      <c r="N222" s="3">
        <f t="shared" si="24"/>
        <v>8.8564790468745516E-3</v>
      </c>
      <c r="O222" s="3">
        <f t="shared" si="25"/>
        <v>5.0647759291222016E-3</v>
      </c>
      <c r="P222" s="3">
        <f t="shared" si="26"/>
        <v>1.6228993406061289E-2</v>
      </c>
      <c r="Q222" s="3">
        <f t="shared" si="27"/>
        <v>3.3290234308532224E-3</v>
      </c>
      <c r="R222" s="3">
        <f t="shared" si="28"/>
        <v>1.5742623562899613E-2</v>
      </c>
      <c r="S222" s="3">
        <f t="shared" si="29"/>
        <v>1.3423066374796674E-2</v>
      </c>
      <c r="T222" s="3">
        <f t="shared" si="30"/>
        <v>5.3916271215970514E-3</v>
      </c>
      <c r="U222" s="3">
        <f t="shared" si="31"/>
        <v>-1.1359359655282453E-3</v>
      </c>
      <c r="V222" s="3">
        <f t="shared" si="32"/>
        <v>1.3242576623387098E-2</v>
      </c>
      <c r="W222" s="3">
        <f t="shared" si="33"/>
        <v>1.4313484162561738E-2</v>
      </c>
    </row>
    <row r="223" spans="1:23" x14ac:dyDescent="0.2">
      <c r="A223" s="5">
        <v>33419</v>
      </c>
      <c r="B223" s="49">
        <v>2.8819736065512913E-3</v>
      </c>
      <c r="C223" s="49">
        <v>-2.6553331235082522E-2</v>
      </c>
      <c r="D223" s="49">
        <v>-4.8856737525603822E-2</v>
      </c>
      <c r="E223" s="49">
        <v>-3.8730804425921139E-2</v>
      </c>
      <c r="F223" s="49">
        <v>-5.227359752739591E-2</v>
      </c>
      <c r="G223" s="49">
        <v>-3.4478083577543783E-2</v>
      </c>
      <c r="H223" s="49">
        <v>-4.0235664224074319E-2</v>
      </c>
      <c r="I223" s="49">
        <v>-7.4736780547420611E-2</v>
      </c>
      <c r="J223" s="49">
        <v>-1.5806701360135289E-2</v>
      </c>
      <c r="K223" s="49">
        <v>-4.5762063159257682E-2</v>
      </c>
      <c r="M223">
        <v>4.2944400284483208E-2</v>
      </c>
      <c r="N223" s="3">
        <f t="shared" si="24"/>
        <v>6.3408261955159367E-3</v>
      </c>
      <c r="O223" s="3">
        <f t="shared" si="25"/>
        <v>6.781506105115835E-3</v>
      </c>
      <c r="P223" s="3">
        <f t="shared" si="26"/>
        <v>1.7394495366765263E-2</v>
      </c>
      <c r="Q223" s="3">
        <f t="shared" si="27"/>
        <v>3.4952750999830478E-3</v>
      </c>
      <c r="R223" s="3">
        <f t="shared" si="28"/>
        <v>1.4341371402087232E-2</v>
      </c>
      <c r="S223" s="3">
        <f t="shared" si="29"/>
        <v>1.3836805025340355E-2</v>
      </c>
      <c r="T223" s="3">
        <f t="shared" si="30"/>
        <v>9.1585029854457014E-3</v>
      </c>
      <c r="U223" s="3">
        <f t="shared" si="31"/>
        <v>2.187445442799998E-4</v>
      </c>
      <c r="V223" s="3">
        <f t="shared" si="32"/>
        <v>1.4310639929253929E-2</v>
      </c>
      <c r="W223" s="3">
        <f t="shared" si="33"/>
        <v>1.5230544061490001E-2</v>
      </c>
    </row>
    <row r="224" spans="1:23" x14ac:dyDescent="0.2">
      <c r="A224" s="5">
        <v>33450</v>
      </c>
      <c r="B224" s="49">
        <v>5.0714978846102099E-2</v>
      </c>
      <c r="C224" s="49">
        <v>2.6633298814867645E-2</v>
      </c>
      <c r="D224" s="49">
        <v>-4.3986556742465766E-3</v>
      </c>
      <c r="E224" s="49">
        <v>-2.4230910727239929E-2</v>
      </c>
      <c r="F224" s="49">
        <v>8.9522928026735116E-3</v>
      </c>
      <c r="G224" s="49">
        <v>7.6214342035623162E-2</v>
      </c>
      <c r="H224" s="49">
        <v>-2.258691945929725E-2</v>
      </c>
      <c r="I224" s="49">
        <v>3.0520881367521291E-2</v>
      </c>
      <c r="J224" s="49">
        <v>2.4205182536531922E-2</v>
      </c>
      <c r="K224" s="49">
        <v>4.688318552611892E-2</v>
      </c>
      <c r="M224">
        <v>-8.2702086550199505E-2</v>
      </c>
      <c r="N224" s="3">
        <f t="shared" si="24"/>
        <v>6.8631022061455766E-3</v>
      </c>
      <c r="O224" s="3">
        <f t="shared" si="25"/>
        <v>4.3510368962495554E-3</v>
      </c>
      <c r="P224" s="3">
        <f t="shared" si="26"/>
        <v>1.4440511484055627E-2</v>
      </c>
      <c r="Q224" s="3">
        <f t="shared" si="27"/>
        <v>6.1296627491641553E-4</v>
      </c>
      <c r="R224" s="3">
        <f t="shared" si="28"/>
        <v>1.0955735273890274E-2</v>
      </c>
      <c r="S224" s="3">
        <f t="shared" si="29"/>
        <v>1.167241816899319E-2</v>
      </c>
      <c r="T224" s="3">
        <f t="shared" si="30"/>
        <v>5.2145928368501036E-3</v>
      </c>
      <c r="U224" s="3">
        <f t="shared" si="31"/>
        <v>-2.6293636661294715E-3</v>
      </c>
      <c r="V224" s="3">
        <f t="shared" si="32"/>
        <v>1.2006616098276425E-2</v>
      </c>
      <c r="W224" s="3">
        <f t="shared" si="33"/>
        <v>1.2666354230385056E-2</v>
      </c>
    </row>
    <row r="225" spans="1:23" x14ac:dyDescent="0.2">
      <c r="A225" s="5">
        <v>33481</v>
      </c>
      <c r="B225" s="49">
        <v>-1.4936616851108142E-2</v>
      </c>
      <c r="C225" s="49">
        <v>2.2157541577616513E-3</v>
      </c>
      <c r="D225" s="49">
        <v>1.3729520620682223E-2</v>
      </c>
      <c r="E225" s="49">
        <v>2.6515401639746417E-2</v>
      </c>
      <c r="F225" s="49">
        <v>6.0737971821905656E-2</v>
      </c>
      <c r="G225" s="49">
        <v>2.6777201240503867E-2</v>
      </c>
      <c r="H225" s="49">
        <v>-3.0326267599643519E-2</v>
      </c>
      <c r="I225" s="49">
        <v>-5.9983014877940444E-2</v>
      </c>
      <c r="J225" s="49">
        <v>-5.1117781229702564E-3</v>
      </c>
      <c r="K225" s="49">
        <v>2.4296825171655101E-2</v>
      </c>
      <c r="M225">
        <v>5.2415936705284549E-2</v>
      </c>
      <c r="N225" s="3">
        <f t="shared" si="24"/>
        <v>7.0694435042940691E-3</v>
      </c>
      <c r="O225" s="3">
        <f t="shared" si="25"/>
        <v>5.5616184291186754E-3</v>
      </c>
      <c r="P225" s="3">
        <f t="shared" si="26"/>
        <v>1.3312804538098272E-2</v>
      </c>
      <c r="Q225" s="3">
        <f t="shared" si="27"/>
        <v>5.6713469786962933E-4</v>
      </c>
      <c r="R225" s="3">
        <f t="shared" si="28"/>
        <v>1.123369660891688E-2</v>
      </c>
      <c r="S225" s="3">
        <f t="shared" si="29"/>
        <v>1.359002361315708E-2</v>
      </c>
      <c r="T225" s="3">
        <f t="shared" si="30"/>
        <v>3.0976231104697383E-3</v>
      </c>
      <c r="U225" s="3">
        <f t="shared" si="31"/>
        <v>-2.8506734852595341E-3</v>
      </c>
      <c r="V225" s="3">
        <f t="shared" si="32"/>
        <v>1.1064172027179804E-2</v>
      </c>
      <c r="W225" s="3">
        <f t="shared" si="33"/>
        <v>1.40545393010881E-2</v>
      </c>
    </row>
    <row r="226" spans="1:23" x14ac:dyDescent="0.2">
      <c r="A226" s="5">
        <v>33511</v>
      </c>
      <c r="B226" s="49">
        <v>1.9905731201991461E-2</v>
      </c>
      <c r="C226" s="49">
        <v>-3.3767825511279992E-2</v>
      </c>
      <c r="D226" s="49">
        <v>-2.6242121286369491E-2</v>
      </c>
      <c r="E226" s="49">
        <v>2.9279265258521425E-2</v>
      </c>
      <c r="F226" s="49">
        <v>1.3880167461435278E-2</v>
      </c>
      <c r="G226" s="49">
        <v>-3.0261561907140022E-3</v>
      </c>
      <c r="H226" s="49">
        <v>-4.132973569017917E-2</v>
      </c>
      <c r="I226" s="49">
        <v>5.5544385442579225E-2</v>
      </c>
      <c r="J226" s="49">
        <v>-2.4392272661108216E-2</v>
      </c>
      <c r="K226" s="49">
        <v>-1.6921243210292869E-2</v>
      </c>
      <c r="M226">
        <v>6.8079612292378133E-2</v>
      </c>
      <c r="N226" s="3">
        <f t="shared" si="24"/>
        <v>7.296343946039196E-3</v>
      </c>
      <c r="O226" s="3">
        <f t="shared" si="25"/>
        <v>6.4159661853324173E-3</v>
      </c>
      <c r="P226" s="3">
        <f t="shared" si="26"/>
        <v>1.3724540373052244E-2</v>
      </c>
      <c r="Q226" s="3">
        <f t="shared" si="27"/>
        <v>2.2690824776659064E-3</v>
      </c>
      <c r="R226" s="3">
        <f t="shared" si="28"/>
        <v>1.3510249627963001E-2</v>
      </c>
      <c r="S226" s="3">
        <f t="shared" si="29"/>
        <v>1.5719333143599593E-2</v>
      </c>
      <c r="T226" s="3">
        <f t="shared" si="30"/>
        <v>2.8993466697249237E-3</v>
      </c>
      <c r="U226" s="3">
        <f t="shared" si="31"/>
        <v>-3.1798143128884929E-3</v>
      </c>
      <c r="V226" s="3">
        <f t="shared" si="32"/>
        <v>1.1982573826412372E-2</v>
      </c>
      <c r="W226" s="3">
        <f t="shared" si="33"/>
        <v>1.5661182745645486E-2</v>
      </c>
    </row>
    <row r="227" spans="1:23" x14ac:dyDescent="0.2">
      <c r="A227" s="5">
        <v>33542</v>
      </c>
      <c r="B227" s="49">
        <v>8.2424765550587642E-2</v>
      </c>
      <c r="C227" s="49">
        <v>3.8443198600045969E-2</v>
      </c>
      <c r="D227" s="49">
        <v>-1.4766456981524123E-2</v>
      </c>
      <c r="E227" s="49">
        <v>-2.6093653292904917E-2</v>
      </c>
      <c r="F227" s="49">
        <v>-5.0541612643848488E-3</v>
      </c>
      <c r="G227" s="49">
        <v>-1.7670135777056228E-2</v>
      </c>
      <c r="H227" s="49">
        <v>-3.137694009117642E-2</v>
      </c>
      <c r="I227" s="49">
        <v>3.0614594062393197E-2</v>
      </c>
      <c r="J227" s="49">
        <v>2.0248955580184136E-2</v>
      </c>
      <c r="K227" s="49">
        <v>1.7296804422870737E-2</v>
      </c>
      <c r="M227">
        <v>2.028759784637324E-2</v>
      </c>
      <c r="N227" s="3">
        <f t="shared" si="24"/>
        <v>8.0287213591604609E-3</v>
      </c>
      <c r="O227" s="3">
        <f t="shared" si="25"/>
        <v>5.4134964848794103E-3</v>
      </c>
      <c r="P227" s="3">
        <f t="shared" si="26"/>
        <v>1.0924621268170738E-2</v>
      </c>
      <c r="Q227" s="3">
        <f t="shared" si="27"/>
        <v>3.1517965794807534E-3</v>
      </c>
      <c r="R227" s="3">
        <f t="shared" si="28"/>
        <v>1.1128870813999103E-2</v>
      </c>
      <c r="S227" s="3">
        <f t="shared" si="29"/>
        <v>1.4400273303900249E-2</v>
      </c>
      <c r="T227" s="3">
        <f t="shared" si="30"/>
        <v>-1.6034134012211162E-4</v>
      </c>
      <c r="U227" s="3">
        <f t="shared" si="31"/>
        <v>-2.4193524825762086E-3</v>
      </c>
      <c r="V227" s="3">
        <f t="shared" si="32"/>
        <v>1.073581042637038E-2</v>
      </c>
      <c r="W227" s="3">
        <f t="shared" si="33"/>
        <v>1.4004150779308281E-2</v>
      </c>
    </row>
    <row r="228" spans="1:23" x14ac:dyDescent="0.2">
      <c r="A228" s="5">
        <v>33572</v>
      </c>
      <c r="B228" s="49">
        <v>-5.7912064784349848E-2</v>
      </c>
      <c r="C228" s="49">
        <v>-1.599899247027603E-2</v>
      </c>
      <c r="D228" s="49">
        <v>-1.1846635241880898E-2</v>
      </c>
      <c r="E228" s="49">
        <v>-7.2056686497833367E-2</v>
      </c>
      <c r="F228" s="49">
        <v>-5.2654650204042253E-2</v>
      </c>
      <c r="G228" s="49">
        <v>-6.0445984097078465E-2</v>
      </c>
      <c r="H228" s="49">
        <v>2.8472557492373873E-2</v>
      </c>
      <c r="I228" s="49">
        <v>-7.9138746786244663E-2</v>
      </c>
      <c r="J228" s="49">
        <v>-2.2279210016852624E-2</v>
      </c>
      <c r="K228" s="49">
        <v>-4.0361404400226619E-2</v>
      </c>
      <c r="M228">
        <v>-0.1462372132485944</v>
      </c>
      <c r="N228" s="3">
        <f t="shared" si="24"/>
        <v>9.6880144803314916E-3</v>
      </c>
      <c r="O228" s="3">
        <f t="shared" si="25"/>
        <v>5.4844172828353698E-3</v>
      </c>
      <c r="P228" s="3">
        <f t="shared" si="26"/>
        <v>9.3024984263172048E-3</v>
      </c>
      <c r="Q228" s="3">
        <f t="shared" si="27"/>
        <v>1.7697198080055172E-3</v>
      </c>
      <c r="R228" s="3">
        <f t="shared" si="28"/>
        <v>9.4475456237084685E-3</v>
      </c>
      <c r="S228" s="3">
        <f t="shared" si="29"/>
        <v>1.3227876592364733E-2</v>
      </c>
      <c r="T228" s="3">
        <f t="shared" si="30"/>
        <v>-2.5686674154515895E-3</v>
      </c>
      <c r="U228" s="3">
        <f t="shared" si="31"/>
        <v>-1.7845052703773265E-3</v>
      </c>
      <c r="V228" s="3">
        <f t="shared" si="32"/>
        <v>1.0875316023604718E-2</v>
      </c>
      <c r="W228" s="3">
        <f t="shared" si="33"/>
        <v>1.3633147372510248E-2</v>
      </c>
    </row>
    <row r="229" spans="1:23" x14ac:dyDescent="0.2">
      <c r="A229" s="5">
        <v>33603</v>
      </c>
      <c r="B229" s="49">
        <v>3.4911016088166713E-2</v>
      </c>
      <c r="C229" s="49">
        <v>2.2821668409052753E-2</v>
      </c>
      <c r="D229" s="49">
        <v>1.5975383663615617E-3</v>
      </c>
      <c r="E229" s="49">
        <v>-2.5196924168304768E-3</v>
      </c>
      <c r="F229" s="49">
        <v>1.6900229155650592E-2</v>
      </c>
      <c r="G229" s="49">
        <v>2.4901364599222431E-2</v>
      </c>
      <c r="H229" s="49">
        <v>-1.8873150734456945E-2</v>
      </c>
      <c r="I229" s="49">
        <v>-8.9321376851825285E-3</v>
      </c>
      <c r="J229" s="49">
        <v>3.3671952207539046E-3</v>
      </c>
      <c r="K229" s="49">
        <v>0.11425857371084724</v>
      </c>
      <c r="M229">
        <v>5.0509906759905965E-2</v>
      </c>
      <c r="N229" s="3">
        <f t="shared" si="24"/>
        <v>1.0326175415261393E-2</v>
      </c>
      <c r="O229" s="3">
        <f t="shared" si="25"/>
        <v>5.8593441831517696E-3</v>
      </c>
      <c r="P229" s="3">
        <f t="shared" si="26"/>
        <v>9.6709286096822514E-3</v>
      </c>
      <c r="Q229" s="3">
        <f t="shared" si="27"/>
        <v>5.3909226526257451E-4</v>
      </c>
      <c r="R229" s="3">
        <f t="shared" si="28"/>
        <v>7.9935191142290075E-3</v>
      </c>
      <c r="S229" s="3">
        <f t="shared" si="29"/>
        <v>1.2309029247207273E-2</v>
      </c>
      <c r="T229" s="3">
        <f t="shared" si="30"/>
        <v>-1.5019088005198905E-3</v>
      </c>
      <c r="U229" s="3">
        <f t="shared" si="31"/>
        <v>-5.7164654927384772E-3</v>
      </c>
      <c r="V229" s="3">
        <f t="shared" si="32"/>
        <v>1.087373688145956E-2</v>
      </c>
      <c r="W229" s="3">
        <f t="shared" si="33"/>
        <v>1.2940130032065487E-2</v>
      </c>
    </row>
    <row r="230" spans="1:23" x14ac:dyDescent="0.2">
      <c r="A230" s="5">
        <v>33634</v>
      </c>
      <c r="B230" s="49">
        <v>-1.5043221601146017E-2</v>
      </c>
      <c r="C230" s="49">
        <v>2.9725216436076396E-2</v>
      </c>
      <c r="D230" s="49">
        <v>6.8665856641864753E-2</v>
      </c>
      <c r="E230" s="49">
        <v>4.3527802844524066E-2</v>
      </c>
      <c r="F230" s="49">
        <v>5.9796723178882516E-2</v>
      </c>
      <c r="G230" s="49">
        <v>3.4901831825579155E-2</v>
      </c>
      <c r="H230" s="49">
        <v>7.9148353199545607E-2</v>
      </c>
      <c r="I230" s="49">
        <v>-4.3373999741156521E-2</v>
      </c>
      <c r="J230" s="49">
        <v>5.7670465637121415E-2</v>
      </c>
      <c r="K230" s="49">
        <v>-1.6634204541978614E-2</v>
      </c>
      <c r="M230">
        <v>0.10402869924670544</v>
      </c>
      <c r="N230" s="3">
        <f t="shared" si="24"/>
        <v>1.080325292472554E-2</v>
      </c>
      <c r="O230" s="3">
        <f t="shared" si="25"/>
        <v>5.5396347351606111E-3</v>
      </c>
      <c r="P230" s="3">
        <f t="shared" si="26"/>
        <v>8.2951163390327775E-3</v>
      </c>
      <c r="Q230" s="3">
        <f t="shared" si="27"/>
        <v>1.0305876046736563E-3</v>
      </c>
      <c r="R230" s="3">
        <f t="shared" si="28"/>
        <v>6.6778884294466101E-3</v>
      </c>
      <c r="S230" s="3">
        <f t="shared" si="29"/>
        <v>1.2906957906598796E-2</v>
      </c>
      <c r="T230" s="3">
        <f t="shared" si="30"/>
        <v>-2.4028608071716574E-3</v>
      </c>
      <c r="U230" s="3">
        <f t="shared" si="31"/>
        <v>-6.8125346341976574E-3</v>
      </c>
      <c r="V230" s="3">
        <f t="shared" si="32"/>
        <v>9.6266651663782822E-3</v>
      </c>
      <c r="W230" s="3">
        <f t="shared" si="33"/>
        <v>1.5658961480441998E-2</v>
      </c>
    </row>
    <row r="231" spans="1:23" x14ac:dyDescent="0.2">
      <c r="A231" s="5">
        <v>33663</v>
      </c>
      <c r="B231" s="49">
        <v>4.0462154009499596E-3</v>
      </c>
      <c r="C231" s="49">
        <v>-7.0869283273788941E-4</v>
      </c>
      <c r="D231" s="49">
        <v>4.1183661906488922E-2</v>
      </c>
      <c r="E231" s="49">
        <v>5.5147582792635097E-2</v>
      </c>
      <c r="F231" s="49">
        <v>5.7037646613833592E-2</v>
      </c>
      <c r="G231" s="49">
        <v>4.6192772312927399E-3</v>
      </c>
      <c r="H231" s="49">
        <v>1.5861891392849881E-3</v>
      </c>
      <c r="I231" s="49">
        <v>-5.4464662495321114E-2</v>
      </c>
      <c r="J231" s="49">
        <v>1.9109621507344077E-2</v>
      </c>
      <c r="K231" s="49">
        <v>1.1481689650095106E-2</v>
      </c>
      <c r="M231">
        <v>6.3709437332533092E-3</v>
      </c>
      <c r="N231" s="3">
        <f t="shared" ref="N231:N294" si="34">AVERAGE(B195:B230)</f>
        <v>9.0223456836762451E-3</v>
      </c>
      <c r="O231" s="3">
        <f t="shared" ref="O231:O294" si="35">AVERAGE(C195:C230)</f>
        <v>4.2844478124373676E-3</v>
      </c>
      <c r="P231" s="3">
        <f t="shared" ref="P231:P294" si="36">AVERAGE(D195:D230)</f>
        <v>1.0066875348102432E-2</v>
      </c>
      <c r="Q231" s="3">
        <f t="shared" ref="Q231:Q294" si="37">AVERAGE(E195:E230)</f>
        <v>1.7287162958988893E-3</v>
      </c>
      <c r="R231" s="3">
        <f t="shared" ref="R231:R294" si="38">AVERAGE(F195:F230)</f>
        <v>6.69569405584447E-3</v>
      </c>
      <c r="S231" s="3">
        <f t="shared" ref="S231:S294" si="39">AVERAGE(G195:G230)</f>
        <v>9.7920026656170486E-3</v>
      </c>
      <c r="T231" s="3">
        <f t="shared" ref="T231:T294" si="40">AVERAGE(H195:H230)</f>
        <v>-6.446853596442678E-4</v>
      </c>
      <c r="U231" s="3">
        <f t="shared" ref="U231:U294" si="41">AVERAGE(I195:I230)</f>
        <v>-9.1596942044545639E-3</v>
      </c>
      <c r="V231" s="3">
        <f t="shared" ref="V231:V294" si="42">AVERAGE(J195:J230)</f>
        <v>9.1964594433889858E-3</v>
      </c>
      <c r="W231" s="3">
        <f t="shared" ref="W231:W294" si="43">AVERAGE(K195:K230)</f>
        <v>1.3083270691626344E-2</v>
      </c>
    </row>
    <row r="232" spans="1:23" x14ac:dyDescent="0.2">
      <c r="A232" s="5">
        <v>33694</v>
      </c>
      <c r="B232" s="49">
        <v>-1.2688620935128014E-2</v>
      </c>
      <c r="C232" s="49">
        <v>-4.7994989356687445E-2</v>
      </c>
      <c r="D232" s="49">
        <v>-1.6728692419223035E-2</v>
      </c>
      <c r="E232" s="49">
        <v>-3.5053403732626887E-2</v>
      </c>
      <c r="F232" s="49">
        <v>-1.0234095876520577E-2</v>
      </c>
      <c r="G232" s="49">
        <v>-4.480764324629416E-2</v>
      </c>
      <c r="H232" s="49">
        <v>-4.6462777401259259E-2</v>
      </c>
      <c r="I232" s="49">
        <v>-8.1009829774898567E-2</v>
      </c>
      <c r="J232" s="49">
        <v>-8.8306744718849028E-3</v>
      </c>
      <c r="K232" s="49">
        <v>-1.8406996175888479E-2</v>
      </c>
      <c r="M232">
        <v>-4.5060504089319053E-2</v>
      </c>
      <c r="N232" s="3">
        <f t="shared" si="34"/>
        <v>1.0574358549559697E-2</v>
      </c>
      <c r="O232" s="3">
        <f t="shared" si="35"/>
        <v>4.7622110263818513E-3</v>
      </c>
      <c r="P232" s="3">
        <f t="shared" si="36"/>
        <v>1.1931180814852302E-2</v>
      </c>
      <c r="Q232" s="3">
        <f t="shared" si="37"/>
        <v>4.4068267179403087E-3</v>
      </c>
      <c r="R232" s="3">
        <f t="shared" si="38"/>
        <v>9.5515936238462461E-3</v>
      </c>
      <c r="S232" s="3">
        <f t="shared" si="39"/>
        <v>1.0489880664790242E-2</v>
      </c>
      <c r="T232" s="3">
        <f t="shared" si="40"/>
        <v>4.5122422778723977E-4</v>
      </c>
      <c r="U232" s="3">
        <f t="shared" si="41"/>
        <v>-1.0525108106595E-2</v>
      </c>
      <c r="V232" s="3">
        <f t="shared" si="42"/>
        <v>1.0505044785625453E-2</v>
      </c>
      <c r="W232" s="3">
        <f t="shared" si="43"/>
        <v>1.4235152990024921E-2</v>
      </c>
    </row>
    <row r="233" spans="1:23" x14ac:dyDescent="0.2">
      <c r="A233" s="5">
        <v>33724</v>
      </c>
      <c r="B233" s="49">
        <v>5.3299856129494394E-2</v>
      </c>
      <c r="C233" s="49">
        <v>-7.3997540197859868E-3</v>
      </c>
      <c r="D233" s="49">
        <v>2.1877164734298571E-3</v>
      </c>
      <c r="E233" s="49">
        <v>-2.1708082803506223E-2</v>
      </c>
      <c r="F233" s="49">
        <v>5.3440229146209273E-2</v>
      </c>
      <c r="G233" s="49">
        <v>9.7989543291067127E-2</v>
      </c>
      <c r="H233" s="49">
        <v>1.4987968968732446E-2</v>
      </c>
      <c r="I233" s="49">
        <v>-5.9781056639695351E-2</v>
      </c>
      <c r="J233" s="49">
        <v>5.2404619207717662E-2</v>
      </c>
      <c r="K233" s="49">
        <v>2.9291775116037533E-2</v>
      </c>
      <c r="M233">
        <v>-3.7666218736837953E-2</v>
      </c>
      <c r="N233" s="3">
        <f t="shared" si="34"/>
        <v>1.0332706112779548E-2</v>
      </c>
      <c r="O233" s="3">
        <f t="shared" si="35"/>
        <v>3.2572556598281727E-3</v>
      </c>
      <c r="P233" s="3">
        <f t="shared" si="36"/>
        <v>1.0868518250035205E-2</v>
      </c>
      <c r="Q233" s="3">
        <f t="shared" si="37"/>
        <v>2.1056364988268936E-3</v>
      </c>
      <c r="R233" s="3">
        <f t="shared" si="38"/>
        <v>8.0753156846777793E-3</v>
      </c>
      <c r="S233" s="3">
        <f t="shared" si="39"/>
        <v>8.1297778044427116E-3</v>
      </c>
      <c r="T233" s="3">
        <f t="shared" si="40"/>
        <v>-2.2145614480509582E-3</v>
      </c>
      <c r="U233" s="3">
        <f t="shared" si="41"/>
        <v>-1.3045150727881212E-2</v>
      </c>
      <c r="V233" s="3">
        <f t="shared" si="42"/>
        <v>8.1615317921953888E-3</v>
      </c>
      <c r="W233" s="3">
        <f t="shared" si="43"/>
        <v>1.3097795716787522E-2</v>
      </c>
    </row>
    <row r="234" spans="1:23" x14ac:dyDescent="0.2">
      <c r="A234" s="5">
        <v>33755</v>
      </c>
      <c r="B234" s="49">
        <v>1.5533319059034767E-2</v>
      </c>
      <c r="C234" s="49">
        <v>1.2306423802894484E-2</v>
      </c>
      <c r="D234" s="49">
        <v>3.2909037337925495E-2</v>
      </c>
      <c r="E234" s="49">
        <v>6.1987440924254678E-2</v>
      </c>
      <c r="F234" s="49">
        <v>8.1345412577180642E-3</v>
      </c>
      <c r="G234" s="49">
        <v>2.4436116214240133E-2</v>
      </c>
      <c r="H234" s="49">
        <v>-7.1532160353622309E-3</v>
      </c>
      <c r="I234" s="49">
        <v>3.4435420073686496E-2</v>
      </c>
      <c r="J234" s="49">
        <v>1.421736989311051E-2</v>
      </c>
      <c r="K234" s="49">
        <v>4.1177861369219304E-3</v>
      </c>
      <c r="M234">
        <v>1.0399499413927593E-2</v>
      </c>
      <c r="N234" s="3">
        <f t="shared" si="34"/>
        <v>1.0571816861495303E-2</v>
      </c>
      <c r="O234" s="3">
        <f t="shared" si="35"/>
        <v>2.541905617863327E-3</v>
      </c>
      <c r="P234" s="3">
        <f t="shared" si="36"/>
        <v>9.6898360502824556E-3</v>
      </c>
      <c r="Q234" s="3">
        <f t="shared" si="37"/>
        <v>4.6178954431836457E-4</v>
      </c>
      <c r="R234" s="3">
        <f t="shared" si="38"/>
        <v>8.5385208677073009E-3</v>
      </c>
      <c r="S234" s="3">
        <f t="shared" si="39"/>
        <v>1.0396844606195403E-2</v>
      </c>
      <c r="T234" s="3">
        <f t="shared" si="40"/>
        <v>-1.8778950089414338E-3</v>
      </c>
      <c r="U234" s="3">
        <f t="shared" si="41"/>
        <v>-1.4756920444697973E-2</v>
      </c>
      <c r="V234" s="3">
        <f t="shared" si="42"/>
        <v>8.509732142138373E-3</v>
      </c>
      <c r="W234" s="3">
        <f t="shared" si="43"/>
        <v>1.2402140764318084E-2</v>
      </c>
    </row>
    <row r="235" spans="1:23" x14ac:dyDescent="0.2">
      <c r="A235" s="5">
        <v>33785</v>
      </c>
      <c r="B235" s="49">
        <v>-1.9354644387620912E-2</v>
      </c>
      <c r="C235" s="49">
        <v>-2.5211388662660372E-3</v>
      </c>
      <c r="D235" s="49">
        <v>-3.3468006702572883E-2</v>
      </c>
      <c r="E235" s="49">
        <v>-9.7763654008626855E-2</v>
      </c>
      <c r="F235" s="49">
        <v>-6.2585598208252713E-2</v>
      </c>
      <c r="G235" s="49">
        <v>-7.4454216523459515E-2</v>
      </c>
      <c r="H235" s="49">
        <v>-7.7246513863715172E-2</v>
      </c>
      <c r="I235" s="49">
        <v>-0.10356662961795493</v>
      </c>
      <c r="J235" s="49">
        <v>-4.054229659792441E-2</v>
      </c>
      <c r="K235" s="49">
        <v>-1.5236387853332367E-2</v>
      </c>
      <c r="M235">
        <v>1.2362855294792086E-2</v>
      </c>
      <c r="N235" s="3">
        <f t="shared" si="34"/>
        <v>1.0122628037303402E-2</v>
      </c>
      <c r="O235" s="3">
        <f t="shared" si="35"/>
        <v>2.1037437726062541E-3</v>
      </c>
      <c r="P235" s="3">
        <f t="shared" si="36"/>
        <v>9.9713553591024209E-3</v>
      </c>
      <c r="Q235" s="3">
        <f t="shared" si="37"/>
        <v>1.0230464561161907E-3</v>
      </c>
      <c r="R235" s="3">
        <f t="shared" si="38"/>
        <v>7.9474471253394383E-3</v>
      </c>
      <c r="S235" s="3">
        <f t="shared" si="39"/>
        <v>1.1068387690789645E-2</v>
      </c>
      <c r="T235" s="3">
        <f t="shared" si="40"/>
        <v>-1.992742099157745E-3</v>
      </c>
      <c r="U235" s="3">
        <f t="shared" si="41"/>
        <v>-1.4241837679578956E-2</v>
      </c>
      <c r="V235" s="3">
        <f t="shared" si="42"/>
        <v>8.6952093518971787E-3</v>
      </c>
      <c r="W235" s="3">
        <f t="shared" si="43"/>
        <v>1.1444118023547476E-2</v>
      </c>
    </row>
    <row r="236" spans="1:23" x14ac:dyDescent="0.2">
      <c r="A236" s="5">
        <v>33816</v>
      </c>
      <c r="B236" s="49">
        <v>-1.8159615244078164E-2</v>
      </c>
      <c r="C236" s="49">
        <v>1.221912314200968E-2</v>
      </c>
      <c r="D236" s="49">
        <v>-8.4673025914027145E-2</v>
      </c>
      <c r="E236" s="49">
        <v>-9.6878757835665574E-2</v>
      </c>
      <c r="F236" s="49">
        <v>-6.8121319872043395E-2</v>
      </c>
      <c r="G236" s="49">
        <v>-4.7627098022471337E-2</v>
      </c>
      <c r="H236" s="49">
        <v>-0.10994916192369253</v>
      </c>
      <c r="I236" s="49">
        <v>-1.8496277612566336E-3</v>
      </c>
      <c r="J236" s="49">
        <v>-2.9943431803896692E-2</v>
      </c>
      <c r="K236" s="49">
        <v>4.173995497002303E-2</v>
      </c>
      <c r="M236">
        <v>-7.9694233891217214E-2</v>
      </c>
      <c r="N236" s="3">
        <f t="shared" si="34"/>
        <v>9.4416029754551076E-3</v>
      </c>
      <c r="O236" s="3">
        <f t="shared" si="35"/>
        <v>1.5850998807735747E-3</v>
      </c>
      <c r="P236" s="3">
        <f t="shared" si="36"/>
        <v>7.5794291759572812E-3</v>
      </c>
      <c r="Q236" s="3">
        <f t="shared" si="37"/>
        <v>-1.4437636501427381E-3</v>
      </c>
      <c r="R236" s="3">
        <f t="shared" si="38"/>
        <v>6.1681588551187787E-3</v>
      </c>
      <c r="S236" s="3">
        <f t="shared" si="39"/>
        <v>8.5272776840332673E-3</v>
      </c>
      <c r="T236" s="3">
        <f t="shared" si="40"/>
        <v>-6.3026747715401298E-3</v>
      </c>
      <c r="U236" s="3">
        <f t="shared" si="41"/>
        <v>-1.5945019293364403E-2</v>
      </c>
      <c r="V236" s="3">
        <f t="shared" si="42"/>
        <v>7.0371562888853273E-3</v>
      </c>
      <c r="W236" s="3">
        <f t="shared" si="43"/>
        <v>1.1124217085270711E-2</v>
      </c>
    </row>
    <row r="237" spans="1:23" x14ac:dyDescent="0.2">
      <c r="A237" s="5">
        <v>33847</v>
      </c>
      <c r="B237" s="49">
        <v>-4.0303677199507115E-2</v>
      </c>
      <c r="C237" s="49">
        <v>-1.1927882274420099E-2</v>
      </c>
      <c r="D237" s="49">
        <v>-4.9912192826984669E-2</v>
      </c>
      <c r="E237" s="49">
        <v>-6.1517613491554379E-2</v>
      </c>
      <c r="F237" s="49">
        <v>-2.9169255861611454E-2</v>
      </c>
      <c r="G237" s="49">
        <v>-3.5052816067451698E-2</v>
      </c>
      <c r="H237" s="49">
        <v>-3.0555347490650031E-2</v>
      </c>
      <c r="I237" s="49">
        <v>0.13895874796873176</v>
      </c>
      <c r="J237" s="49">
        <v>-2.2619270565102156E-2</v>
      </c>
      <c r="K237" s="49">
        <v>-2.3941619645050927E-2</v>
      </c>
      <c r="M237">
        <v>2.1502829319645533E-2</v>
      </c>
      <c r="N237" s="3">
        <f t="shared" si="34"/>
        <v>6.5072138894621979E-3</v>
      </c>
      <c r="O237" s="3">
        <f t="shared" si="35"/>
        <v>1.7178098444654074E-4</v>
      </c>
      <c r="P237" s="3">
        <f t="shared" si="36"/>
        <v>3.7038632416714714E-3</v>
      </c>
      <c r="Q237" s="3">
        <f t="shared" si="37"/>
        <v>-3.8300585459970535E-3</v>
      </c>
      <c r="R237" s="3">
        <f t="shared" si="38"/>
        <v>2.5727503184194917E-3</v>
      </c>
      <c r="S237" s="3">
        <f t="shared" si="39"/>
        <v>5.1429446312569616E-3</v>
      </c>
      <c r="T237" s="3">
        <f t="shared" si="40"/>
        <v>-1.0859025795617502E-2</v>
      </c>
      <c r="U237" s="3">
        <f t="shared" si="41"/>
        <v>-1.8196581654784785E-2</v>
      </c>
      <c r="V237" s="3">
        <f t="shared" si="42"/>
        <v>4.9063988282377251E-3</v>
      </c>
      <c r="W237" s="3">
        <f t="shared" si="43"/>
        <v>9.7369424403435066E-3</v>
      </c>
    </row>
    <row r="238" spans="1:23" x14ac:dyDescent="0.2">
      <c r="A238" s="5">
        <v>33877</v>
      </c>
      <c r="B238" s="49">
        <v>-3.8615268064481789E-2</v>
      </c>
      <c r="C238" s="49">
        <v>-2.9794580794160641E-2</v>
      </c>
      <c r="D238" s="49">
        <v>-3.3252012217377058E-2</v>
      </c>
      <c r="E238" s="49">
        <v>-4.747553561989748E-2</v>
      </c>
      <c r="F238" s="49">
        <v>2.7568271690371793E-2</v>
      </c>
      <c r="G238" s="49">
        <v>9.7086420634602044E-2</v>
      </c>
      <c r="H238" s="49">
        <v>-5.9480856446706531E-2</v>
      </c>
      <c r="I238" s="49">
        <v>-4.9180327868852181E-2</v>
      </c>
      <c r="J238" s="49">
        <v>2.6513858700534465E-2</v>
      </c>
      <c r="K238" s="49">
        <v>1.0899930563406324E-2</v>
      </c>
      <c r="M238">
        <v>1.5581639540989123E-2</v>
      </c>
      <c r="N238" s="3">
        <f t="shared" si="34"/>
        <v>3.3365454661120281E-3</v>
      </c>
      <c r="O238" s="3">
        <f t="shared" si="35"/>
        <v>-5.0927683260561392E-4</v>
      </c>
      <c r="P238" s="3">
        <f t="shared" si="36"/>
        <v>1.3021915939898561E-3</v>
      </c>
      <c r="Q238" s="3">
        <f t="shared" si="37"/>
        <v>-7.4469209062271351E-3</v>
      </c>
      <c r="R238" s="3">
        <f t="shared" si="38"/>
        <v>7.2034861581691937E-4</v>
      </c>
      <c r="S238" s="3">
        <f t="shared" si="39"/>
        <v>3.2496096590429427E-3</v>
      </c>
      <c r="T238" s="3">
        <f t="shared" si="40"/>
        <v>-1.3637789121664988E-2</v>
      </c>
      <c r="U238" s="3">
        <f t="shared" si="41"/>
        <v>-1.3858730758854521E-2</v>
      </c>
      <c r="V238" s="3">
        <f t="shared" si="42"/>
        <v>3.2615505857581046E-3</v>
      </c>
      <c r="W238" s="3">
        <f t="shared" si="43"/>
        <v>8.6512900832278836E-3</v>
      </c>
    </row>
    <row r="239" spans="1:23" x14ac:dyDescent="0.2">
      <c r="A239" s="5">
        <v>33908</v>
      </c>
      <c r="B239" s="49">
        <v>-3.6151424205471239E-2</v>
      </c>
      <c r="C239" s="49">
        <v>1.7772978702880859E-2</v>
      </c>
      <c r="D239" s="49">
        <v>1.661610742403985E-2</v>
      </c>
      <c r="E239" s="49">
        <v>4.4754427809494013E-2</v>
      </c>
      <c r="F239" s="49">
        <v>5.3331523440016682E-3</v>
      </c>
      <c r="G239" s="49">
        <v>4.5328280888000227E-2</v>
      </c>
      <c r="H239" s="49">
        <v>0.24910923926645467</v>
      </c>
      <c r="I239" s="49">
        <v>-1.882753142344773E-2</v>
      </c>
      <c r="J239" s="49">
        <v>-1.2448699840422073E-2</v>
      </c>
      <c r="K239" s="49">
        <v>6.1339893294143355E-3</v>
      </c>
      <c r="M239">
        <v>-0.11950296087758538</v>
      </c>
      <c r="N239" s="3">
        <f t="shared" si="34"/>
        <v>2.6580633574599479E-3</v>
      </c>
      <c r="O239" s="3">
        <f t="shared" si="35"/>
        <v>-9.3366975190171486E-4</v>
      </c>
      <c r="P239" s="3">
        <f t="shared" si="36"/>
        <v>4.2510108893667155E-4</v>
      </c>
      <c r="Q239" s="3">
        <f t="shared" si="37"/>
        <v>-9.1055061173581087E-3</v>
      </c>
      <c r="R239" s="3">
        <f t="shared" si="38"/>
        <v>9.8978472596323685E-4</v>
      </c>
      <c r="S239" s="3">
        <f t="shared" si="39"/>
        <v>6.875361164186587E-3</v>
      </c>
      <c r="T239" s="3">
        <f t="shared" si="40"/>
        <v>-1.4377618269753503E-2</v>
      </c>
      <c r="U239" s="3">
        <f t="shared" si="41"/>
        <v>-1.5987424434140463E-2</v>
      </c>
      <c r="V239" s="3">
        <f t="shared" si="42"/>
        <v>4.2625627246656826E-3</v>
      </c>
      <c r="W239" s="3">
        <f t="shared" si="43"/>
        <v>9.0126896476067087E-3</v>
      </c>
    </row>
    <row r="240" spans="1:23" x14ac:dyDescent="0.2">
      <c r="A240" s="5">
        <v>33938</v>
      </c>
      <c r="B240" s="49">
        <v>2.7171341997435094E-2</v>
      </c>
      <c r="C240" s="49">
        <v>-1.0022360736466007E-2</v>
      </c>
      <c r="D240" s="49">
        <v>3.0591147982451661E-2</v>
      </c>
      <c r="E240" s="49">
        <v>0.11481932602517131</v>
      </c>
      <c r="F240" s="49">
        <v>2.0551834535154523E-2</v>
      </c>
      <c r="G240" s="49">
        <v>4.9915773671579178E-2</v>
      </c>
      <c r="H240" s="49">
        <v>-2.229971551803378E-3</v>
      </c>
      <c r="I240" s="49">
        <v>3.7027989750846091E-2</v>
      </c>
      <c r="J240" s="49">
        <v>1.9278444291060515E-2</v>
      </c>
      <c r="K240" s="49">
        <v>3.3269297939223952E-2</v>
      </c>
      <c r="M240">
        <v>-3.7788444092565432E-2</v>
      </c>
      <c r="N240" s="3">
        <f t="shared" si="34"/>
        <v>3.0223612435924313E-3</v>
      </c>
      <c r="O240" s="3">
        <f t="shared" si="35"/>
        <v>-3.4997046503087065E-4</v>
      </c>
      <c r="P240" s="3">
        <f t="shared" si="36"/>
        <v>2.6651700923677408E-3</v>
      </c>
      <c r="Q240" s="3">
        <f t="shared" si="37"/>
        <v>-6.1540728095964342E-3</v>
      </c>
      <c r="R240" s="3">
        <f t="shared" si="38"/>
        <v>2.8681844129970335E-3</v>
      </c>
      <c r="S240" s="3">
        <f t="shared" si="39"/>
        <v>1.014927760320106E-2</v>
      </c>
      <c r="T240" s="3">
        <f t="shared" si="40"/>
        <v>-4.956507635668273E-3</v>
      </c>
      <c r="U240" s="3">
        <f t="shared" si="41"/>
        <v>-1.6391465973325137E-2</v>
      </c>
      <c r="V240" s="3">
        <f t="shared" si="42"/>
        <v>5.1658352004620095E-3</v>
      </c>
      <c r="W240" s="3">
        <f t="shared" si="43"/>
        <v>9.8117640915783445E-3</v>
      </c>
    </row>
    <row r="241" spans="1:23" x14ac:dyDescent="0.2">
      <c r="A241" s="5">
        <v>33969</v>
      </c>
      <c r="B241" s="49">
        <v>8.3033970321138018E-2</v>
      </c>
      <c r="C241" s="49">
        <v>1.3569571306291772E-2</v>
      </c>
      <c r="D241" s="49">
        <v>-3.2452069978475828E-3</v>
      </c>
      <c r="E241" s="49">
        <v>1.7254370012509401E-3</v>
      </c>
      <c r="F241" s="49">
        <v>4.3586436018711705E-2</v>
      </c>
      <c r="G241" s="49">
        <v>3.7847645764749194E-2</v>
      </c>
      <c r="H241" s="49">
        <v>4.0417743522768834E-2</v>
      </c>
      <c r="I241" s="49">
        <v>-1.3704230897361724E-2</v>
      </c>
      <c r="J241" s="49">
        <v>2.4205411965533052E-2</v>
      </c>
      <c r="K241" s="49">
        <v>1.1064972380784299E-2</v>
      </c>
      <c r="M241">
        <v>1.010235475091692E-2</v>
      </c>
      <c r="N241" s="3">
        <f t="shared" si="34"/>
        <v>4.3934839580732016E-3</v>
      </c>
      <c r="O241" s="3">
        <f t="shared" si="35"/>
        <v>-6.8465585535986328E-4</v>
      </c>
      <c r="P241" s="3">
        <f t="shared" si="36"/>
        <v>1.5037036512307927E-3</v>
      </c>
      <c r="Q241" s="3">
        <f t="shared" si="37"/>
        <v>-2.5187598175610065E-3</v>
      </c>
      <c r="R241" s="3">
        <f t="shared" si="38"/>
        <v>2.3615848611126967E-3</v>
      </c>
      <c r="S241" s="3">
        <f t="shared" si="39"/>
        <v>9.8007494648076933E-3</v>
      </c>
      <c r="T241" s="3">
        <f t="shared" si="40"/>
        <v>-5.7230228587366715E-3</v>
      </c>
      <c r="U241" s="3">
        <f t="shared" si="41"/>
        <v>-1.6796418171665758E-2</v>
      </c>
      <c r="V241" s="3">
        <f t="shared" si="42"/>
        <v>4.9676712210566208E-3</v>
      </c>
      <c r="W241" s="3">
        <f t="shared" si="43"/>
        <v>1.0161025298479917E-2</v>
      </c>
    </row>
    <row r="242" spans="1:23" x14ac:dyDescent="0.2">
      <c r="A242" s="5">
        <v>34000</v>
      </c>
      <c r="B242" s="49">
        <v>-1.6710081985713443E-2</v>
      </c>
      <c r="C242" s="49">
        <v>-1.811799974733419E-2</v>
      </c>
      <c r="D242" s="49">
        <v>2.7752290668615398E-2</v>
      </c>
      <c r="E242" s="49">
        <v>8.5657171056864323E-2</v>
      </c>
      <c r="F242" s="49">
        <v>-3.8659261946098478E-2</v>
      </c>
      <c r="G242" s="49">
        <v>-6.381722473835838E-3</v>
      </c>
      <c r="H242" s="49">
        <v>0.1043627132478504</v>
      </c>
      <c r="I242" s="49">
        <v>-3.6890328677912088E-3</v>
      </c>
      <c r="J242" s="49">
        <v>1.921286267612432E-2</v>
      </c>
      <c r="K242" s="49">
        <v>8.8238702311664863E-3</v>
      </c>
      <c r="M242">
        <v>-1.9719493127345777E-2</v>
      </c>
      <c r="N242" s="3">
        <f t="shared" si="34"/>
        <v>5.4841882558162459E-3</v>
      </c>
      <c r="O242" s="3">
        <f t="shared" si="35"/>
        <v>-7.4008720800271732E-4</v>
      </c>
      <c r="P242" s="3">
        <f t="shared" si="36"/>
        <v>-2.4210503679290441E-3</v>
      </c>
      <c r="Q242" s="3">
        <f t="shared" si="37"/>
        <v>-2.1102718065554769E-3</v>
      </c>
      <c r="R242" s="3">
        <f t="shared" si="38"/>
        <v>1.8701747508668833E-3</v>
      </c>
      <c r="S242" s="3">
        <f t="shared" si="39"/>
        <v>8.9195011471471589E-3</v>
      </c>
      <c r="T242" s="3">
        <f t="shared" si="40"/>
        <v>-5.632693760162788E-3</v>
      </c>
      <c r="U242" s="3">
        <f t="shared" si="41"/>
        <v>-1.7358876966807216E-2</v>
      </c>
      <c r="V242" s="3">
        <f t="shared" si="42"/>
        <v>4.5985362430841781E-3</v>
      </c>
      <c r="W242" s="3">
        <f t="shared" si="43"/>
        <v>9.8413128754289061E-3</v>
      </c>
    </row>
    <row r="243" spans="1:23" x14ac:dyDescent="0.2">
      <c r="A243" s="5">
        <v>34028</v>
      </c>
      <c r="B243" s="49">
        <v>5.2974874304991371E-2</v>
      </c>
      <c r="C243" s="49">
        <v>3.9775822698240981E-2</v>
      </c>
      <c r="D243" s="49">
        <v>7.5242783353527853E-2</v>
      </c>
      <c r="E243" s="49">
        <v>2.3442723927917131E-2</v>
      </c>
      <c r="F243" s="49">
        <v>0.11588174010898777</v>
      </c>
      <c r="G243" s="49">
        <v>2.437299402615567E-2</v>
      </c>
      <c r="H243" s="49">
        <v>7.5569365083389961E-2</v>
      </c>
      <c r="I243" s="49">
        <v>-1.2499261601841782E-2</v>
      </c>
      <c r="J243" s="49">
        <v>5.4359290763716928E-2</v>
      </c>
      <c r="K243" s="49">
        <v>1.3179351407944573E-2</v>
      </c>
      <c r="M243">
        <v>0.20370563347992188</v>
      </c>
      <c r="N243" s="3">
        <f t="shared" si="34"/>
        <v>4.4579112391875432E-3</v>
      </c>
      <c r="O243" s="3">
        <f t="shared" si="35"/>
        <v>5.9336471187156222E-4</v>
      </c>
      <c r="P243" s="3">
        <f t="shared" si="36"/>
        <v>-2.3707846752893083E-3</v>
      </c>
      <c r="Q243" s="3">
        <f t="shared" si="37"/>
        <v>2.0114210562415E-3</v>
      </c>
      <c r="R243" s="3">
        <f t="shared" si="38"/>
        <v>2.4626502084083689E-3</v>
      </c>
      <c r="S243" s="3">
        <f t="shared" si="39"/>
        <v>9.6815061894663136E-3</v>
      </c>
      <c r="T243" s="3">
        <f t="shared" si="40"/>
        <v>-2.2900928104257787E-3</v>
      </c>
      <c r="U243" s="3">
        <f t="shared" si="41"/>
        <v>-1.589143512796283E-2</v>
      </c>
      <c r="V243" s="3">
        <f t="shared" si="42"/>
        <v>6.2844795315740503E-3</v>
      </c>
      <c r="W243" s="3">
        <f t="shared" si="43"/>
        <v>1.1887715568857697E-2</v>
      </c>
    </row>
    <row r="244" spans="1:23" x14ac:dyDescent="0.2">
      <c r="A244" s="5">
        <v>34059</v>
      </c>
      <c r="B244" s="49">
        <v>2.5680369182292662E-2</v>
      </c>
      <c r="C244" s="49">
        <v>3.1916613249352022E-2</v>
      </c>
      <c r="D244" s="49">
        <v>7.9948575790467213E-3</v>
      </c>
      <c r="E244" s="49">
        <v>3.8219163973892245E-2</v>
      </c>
      <c r="F244" s="49">
        <v>2.5098220991978781E-2</v>
      </c>
      <c r="G244" s="49">
        <v>1.2884412589688532E-2</v>
      </c>
      <c r="H244" s="49">
        <v>-7.5858929530505992E-2</v>
      </c>
      <c r="I244" s="49">
        <v>0.11089158009447941</v>
      </c>
      <c r="J244" s="49">
        <v>4.3680100969758051E-2</v>
      </c>
      <c r="K244" s="49">
        <v>2.0624208959273194E-2</v>
      </c>
      <c r="M244">
        <v>0.16576971050267364</v>
      </c>
      <c r="N244" s="3">
        <f t="shared" si="34"/>
        <v>7.5215064722474901E-3</v>
      </c>
      <c r="O244" s="3">
        <f t="shared" si="35"/>
        <v>1.6244722935424222E-3</v>
      </c>
      <c r="P244" s="3">
        <f t="shared" si="36"/>
        <v>9.5133108799654804E-5</v>
      </c>
      <c r="Q244" s="3">
        <f t="shared" si="37"/>
        <v>3.39601578915384E-3</v>
      </c>
      <c r="R244" s="3">
        <f t="shared" si="38"/>
        <v>6.3306487015272351E-3</v>
      </c>
      <c r="S244" s="3">
        <f t="shared" si="39"/>
        <v>1.1209317957821645E-2</v>
      </c>
      <c r="T244" s="3">
        <f t="shared" si="40"/>
        <v>1.0593304378651797E-3</v>
      </c>
      <c r="U244" s="3">
        <f t="shared" si="41"/>
        <v>-1.4136496958094914E-2</v>
      </c>
      <c r="V244" s="3">
        <f t="shared" si="42"/>
        <v>8.4623839182971852E-3</v>
      </c>
      <c r="W244" s="3">
        <f t="shared" si="43"/>
        <v>1.1839946328041374E-2</v>
      </c>
    </row>
    <row r="245" spans="1:23" x14ac:dyDescent="0.2">
      <c r="A245" s="5">
        <v>34089</v>
      </c>
      <c r="B245" s="49">
        <v>4.311340602068503E-3</v>
      </c>
      <c r="C245" s="49">
        <v>4.9214880273968031E-2</v>
      </c>
      <c r="D245" s="49">
        <v>-2.9588718707890149E-2</v>
      </c>
      <c r="E245" s="49">
        <v>1.6430913387663892E-2</v>
      </c>
      <c r="F245" s="49">
        <v>-3.6927656865363256E-2</v>
      </c>
      <c r="G245" s="49">
        <v>-1.3260512708007655E-2</v>
      </c>
      <c r="H245" s="49">
        <v>0.13226378399273031</v>
      </c>
      <c r="I245" s="49">
        <v>0.13711009779308236</v>
      </c>
      <c r="J245" s="49">
        <v>-2.121247063232401E-2</v>
      </c>
      <c r="K245" s="49">
        <v>-2.2028429183801435E-2</v>
      </c>
      <c r="M245">
        <v>9.9250168772300862E-2</v>
      </c>
      <c r="N245" s="3">
        <f t="shared" si="34"/>
        <v>8.6463103250740501E-3</v>
      </c>
      <c r="O245" s="3">
        <f t="shared" si="35"/>
        <v>2.7171811872007648E-3</v>
      </c>
      <c r="P245" s="3">
        <f t="shared" si="36"/>
        <v>-2.4190861905698403E-3</v>
      </c>
      <c r="Q245" s="3">
        <f t="shared" si="37"/>
        <v>6.801994026416288E-3</v>
      </c>
      <c r="R245" s="3">
        <f t="shared" si="38"/>
        <v>5.3089179754034583E-3</v>
      </c>
      <c r="S245" s="3">
        <f t="shared" si="39"/>
        <v>1.1621869659712812E-2</v>
      </c>
      <c r="T245" s="3">
        <f t="shared" si="40"/>
        <v>-2.1011600888330983E-3</v>
      </c>
      <c r="U245" s="3">
        <f t="shared" si="41"/>
        <v>-7.0345111748594718E-3</v>
      </c>
      <c r="V245" s="3">
        <f t="shared" si="42"/>
        <v>8.3508121410084124E-3</v>
      </c>
      <c r="W245" s="3">
        <f t="shared" si="43"/>
        <v>1.1754164748039099E-2</v>
      </c>
    </row>
    <row r="246" spans="1:23" x14ac:dyDescent="0.2">
      <c r="A246" s="5">
        <v>34120</v>
      </c>
      <c r="B246" s="49">
        <v>2.5960443371206399E-2</v>
      </c>
      <c r="C246" s="49">
        <v>1.4625040284757862E-2</v>
      </c>
      <c r="D246" s="49">
        <v>5.3002151378844786E-4</v>
      </c>
      <c r="E246" s="49">
        <v>6.2073908402379585E-2</v>
      </c>
      <c r="F246" s="49">
        <v>-2.0672795239904174E-2</v>
      </c>
      <c r="G246" s="49">
        <v>1.3026424184931829E-2</v>
      </c>
      <c r="H246" s="49">
        <v>1.3302639190509558E-2</v>
      </c>
      <c r="I246" s="49">
        <v>-7.6550938905434185E-3</v>
      </c>
      <c r="J246" s="49">
        <v>2.2996791213903744E-2</v>
      </c>
      <c r="K246" s="49">
        <v>2.5611806568015982E-2</v>
      </c>
      <c r="M246">
        <v>1.9156699133854316E-2</v>
      </c>
      <c r="N246" s="3">
        <f t="shared" si="34"/>
        <v>1.0495578103936384E-2</v>
      </c>
      <c r="O246" s="3">
        <f t="shared" si="35"/>
        <v>6.2943222824548683E-3</v>
      </c>
      <c r="P246" s="3">
        <f t="shared" si="36"/>
        <v>-1.0520189449073501E-3</v>
      </c>
      <c r="Q246" s="3">
        <f t="shared" si="37"/>
        <v>4.9894946683485724E-3</v>
      </c>
      <c r="R246" s="3">
        <f t="shared" si="38"/>
        <v>3.0169464904588484E-3</v>
      </c>
      <c r="S246" s="3">
        <f t="shared" si="39"/>
        <v>1.297334128354042E-2</v>
      </c>
      <c r="T246" s="3">
        <f t="shared" si="40"/>
        <v>1.2755030333794276E-3</v>
      </c>
      <c r="U246" s="3">
        <f t="shared" si="41"/>
        <v>-3.7395902120192287E-3</v>
      </c>
      <c r="V246" s="3">
        <f t="shared" si="42"/>
        <v>8.9306739057882379E-3</v>
      </c>
      <c r="W246" s="3">
        <f t="shared" si="43"/>
        <v>1.1706727337235221E-2</v>
      </c>
    </row>
    <row r="247" spans="1:23" x14ac:dyDescent="0.2">
      <c r="A247" s="5">
        <v>34150</v>
      </c>
      <c r="B247" s="49">
        <v>-1.8404938542246896E-3</v>
      </c>
      <c r="C247" s="49">
        <v>5.4799247018566533E-5</v>
      </c>
      <c r="D247" s="49">
        <v>2.7368635047727574E-2</v>
      </c>
      <c r="E247" s="49">
        <v>2.3005449364368769E-2</v>
      </c>
      <c r="F247" s="49">
        <v>4.5216497281645562E-2</v>
      </c>
      <c r="G247" s="49">
        <v>2.4171886575378387E-2</v>
      </c>
      <c r="H247" s="49">
        <v>2.1842178532407663E-2</v>
      </c>
      <c r="I247" s="49">
        <v>-2.740340891408044E-2</v>
      </c>
      <c r="J247" s="49">
        <v>5.3993906630229294E-2</v>
      </c>
      <c r="K247" s="49">
        <v>3.145356310320091E-3</v>
      </c>
      <c r="M247">
        <v>0.23231217149335159</v>
      </c>
      <c r="N247" s="3">
        <f t="shared" si="34"/>
        <v>9.3622024977913186E-3</v>
      </c>
      <c r="O247" s="3">
        <f t="shared" si="35"/>
        <v>4.4362365897925677E-3</v>
      </c>
      <c r="P247" s="3">
        <f t="shared" si="36"/>
        <v>-1.5679121386429475E-3</v>
      </c>
      <c r="Q247" s="3">
        <f t="shared" si="37"/>
        <v>5.5973178348105168E-3</v>
      </c>
      <c r="R247" s="3">
        <f t="shared" si="38"/>
        <v>1.5538460122841188E-3</v>
      </c>
      <c r="S247" s="3">
        <f t="shared" si="39"/>
        <v>1.0006579016773071E-2</v>
      </c>
      <c r="T247" s="3">
        <f t="shared" si="40"/>
        <v>-4.6517096132162966E-4</v>
      </c>
      <c r="U247" s="3">
        <f t="shared" si="41"/>
        <v>-6.6370932950833537E-3</v>
      </c>
      <c r="V247" s="3">
        <f t="shared" si="42"/>
        <v>8.1801734116334034E-3</v>
      </c>
      <c r="W247" s="3">
        <f t="shared" si="43"/>
        <v>9.8486232312122567E-3</v>
      </c>
    </row>
    <row r="248" spans="1:23" x14ac:dyDescent="0.2">
      <c r="A248" s="5">
        <v>34181</v>
      </c>
      <c r="B248" s="49">
        <v>5.9731173778659885E-2</v>
      </c>
      <c r="C248" s="49">
        <v>-4.7885828980918088E-3</v>
      </c>
      <c r="D248" s="49">
        <v>6.6049941777720722E-2</v>
      </c>
      <c r="E248" s="49">
        <v>5.2187476315634473E-2</v>
      </c>
      <c r="F248" s="49">
        <v>6.1855536143899936E-2</v>
      </c>
      <c r="G248" s="49">
        <v>1.6631170144571827E-2</v>
      </c>
      <c r="H248" s="49">
        <v>7.1125434323428216E-2</v>
      </c>
      <c r="I248" s="49">
        <v>5.2903664388333826E-2</v>
      </c>
      <c r="J248" s="49">
        <v>3.7079425866073601E-2</v>
      </c>
      <c r="K248" s="49">
        <v>-1.0397352611407618E-3</v>
      </c>
      <c r="M248">
        <v>0.54489226963055981</v>
      </c>
      <c r="N248" s="3">
        <f t="shared" si="34"/>
        <v>8.9262051386203647E-3</v>
      </c>
      <c r="O248" s="3">
        <f t="shared" si="35"/>
        <v>4.7005198340132493E-3</v>
      </c>
      <c r="P248" s="3">
        <f t="shared" si="36"/>
        <v>-1.5055456059076976E-3</v>
      </c>
      <c r="Q248" s="3">
        <f t="shared" si="37"/>
        <v>4.8518091530320561E-3</v>
      </c>
      <c r="R248" s="3">
        <f t="shared" si="38"/>
        <v>3.7808700545359695E-3</v>
      </c>
      <c r="S248" s="3">
        <f t="shared" si="39"/>
        <v>1.0167080189551021E-2</v>
      </c>
      <c r="T248" s="3">
        <f t="shared" si="40"/>
        <v>1.5612594239275721E-4</v>
      </c>
      <c r="U248" s="3">
        <f t="shared" si="41"/>
        <v>-5.9773419635168468E-3</v>
      </c>
      <c r="V248" s="3">
        <f t="shared" si="42"/>
        <v>9.7932104169513711E-3</v>
      </c>
      <c r="W248" s="3">
        <f t="shared" si="43"/>
        <v>1.0037121017011905E-2</v>
      </c>
    </row>
    <row r="249" spans="1:23" x14ac:dyDescent="0.2">
      <c r="A249" s="5">
        <v>34212</v>
      </c>
      <c r="B249" s="49">
        <v>7.0438616323762915E-2</v>
      </c>
      <c r="C249" s="49">
        <v>3.5938822329849796E-2</v>
      </c>
      <c r="D249" s="49">
        <v>7.132607275570102E-2</v>
      </c>
      <c r="E249" s="49">
        <v>0.13391515298109868</v>
      </c>
      <c r="F249" s="49">
        <v>6.5907231702922342E-2</v>
      </c>
      <c r="G249" s="49">
        <v>6.2433203827340744E-2</v>
      </c>
      <c r="H249" s="49">
        <v>0.11114863853819856</v>
      </c>
      <c r="I249" s="49">
        <v>2.296834583876195E-2</v>
      </c>
      <c r="J249" s="49">
        <v>5.8903164293576449E-2</v>
      </c>
      <c r="K249" s="49">
        <v>3.615776219722E-2</v>
      </c>
      <c r="M249">
        <v>8.4343991179712585E-2</v>
      </c>
      <c r="N249" s="3">
        <f t="shared" si="34"/>
        <v>9.1504782769833305E-3</v>
      </c>
      <c r="O249" s="3">
        <f t="shared" si="35"/>
        <v>4.2806545546040303E-3</v>
      </c>
      <c r="P249" s="3">
        <f t="shared" si="36"/>
        <v>-4.2756524025835653E-4</v>
      </c>
      <c r="Q249" s="3">
        <f t="shared" si="37"/>
        <v>6.2972293883588638E-3</v>
      </c>
      <c r="R249" s="3">
        <f t="shared" si="38"/>
        <v>6.5052034415404641E-3</v>
      </c>
      <c r="S249" s="3">
        <f t="shared" si="39"/>
        <v>1.1163117748617292E-2</v>
      </c>
      <c r="T249" s="3">
        <f t="shared" si="40"/>
        <v>3.1349447768860808E-3</v>
      </c>
      <c r="U249" s="3">
        <f t="shared" si="41"/>
        <v>-3.1687247008741143E-3</v>
      </c>
      <c r="V249" s="3">
        <f t="shared" si="42"/>
        <v>1.0582436116287433E-2</v>
      </c>
      <c r="W249" s="3">
        <f t="shared" si="43"/>
        <v>1.0048669244022625E-2</v>
      </c>
    </row>
    <row r="250" spans="1:23" x14ac:dyDescent="0.2">
      <c r="A250" s="5">
        <v>34242</v>
      </c>
      <c r="B250" s="49">
        <v>1.496534341524991E-2</v>
      </c>
      <c r="C250" s="49">
        <v>-4.0197953340414316E-2</v>
      </c>
      <c r="D250" s="49">
        <v>-1.1916721227356319E-2</v>
      </c>
      <c r="E250" s="49">
        <v>-5.1089790041313976E-2</v>
      </c>
      <c r="F250" s="49">
        <v>-3.7878640024338384E-2</v>
      </c>
      <c r="G250" s="49">
        <v>-1.6391519654541886E-2</v>
      </c>
      <c r="H250" s="49">
        <v>-6.800570217121249E-2</v>
      </c>
      <c r="I250" s="49">
        <v>-3.7718384972855623E-2</v>
      </c>
      <c r="J250" s="49">
        <v>-2.2907660469905555E-2</v>
      </c>
      <c r="K250" s="49">
        <v>-9.7958134590376833E-3</v>
      </c>
      <c r="M250">
        <v>4.1409535564086664E-2</v>
      </c>
      <c r="N250" s="3">
        <f t="shared" si="34"/>
        <v>1.2217044284756839E-2</v>
      </c>
      <c r="O250" s="3">
        <f t="shared" si="35"/>
        <v>6.6076302705624056E-3</v>
      </c>
      <c r="P250" s="3">
        <f t="shared" si="36"/>
        <v>5.9119148635590514E-3</v>
      </c>
      <c r="Q250" s="3">
        <f t="shared" si="37"/>
        <v>1.3310476090096938E-2</v>
      </c>
      <c r="R250" s="3">
        <f t="shared" si="38"/>
        <v>1.2115874716720173E-2</v>
      </c>
      <c r="S250" s="3">
        <f t="shared" si="39"/>
        <v>1.4829727861636829E-2</v>
      </c>
      <c r="T250" s="3">
        <f t="shared" si="40"/>
        <v>1.0153358255802051E-2</v>
      </c>
      <c r="U250" s="3">
        <f t="shared" si="41"/>
        <v>6.4068009631379182E-4</v>
      </c>
      <c r="V250" s="3">
        <f t="shared" si="42"/>
        <v>1.4592800597922074E-2</v>
      </c>
      <c r="W250" s="3">
        <f t="shared" si="43"/>
        <v>1.3592185432608154E-2</v>
      </c>
    </row>
    <row r="251" spans="1:23" x14ac:dyDescent="0.2">
      <c r="A251" s="5">
        <v>34273</v>
      </c>
      <c r="B251" s="49">
        <v>7.9646439728880303E-2</v>
      </c>
      <c r="C251" s="49">
        <v>8.5397618432333511E-2</v>
      </c>
      <c r="D251" s="49">
        <v>8.7975639694080732E-2</v>
      </c>
      <c r="E251" s="49">
        <v>8.4915819739940668E-2</v>
      </c>
      <c r="F251" s="49">
        <v>4.1338176316239039E-2</v>
      </c>
      <c r="G251" s="49">
        <v>4.6263487501313927E-2</v>
      </c>
      <c r="H251" s="49">
        <v>-1.2195210056715089E-2</v>
      </c>
      <c r="I251" s="49">
        <v>1.9440615765864644E-2</v>
      </c>
      <c r="J251" s="49">
        <v>8.7478433641163811E-2</v>
      </c>
      <c r="K251" s="49">
        <v>1.7635617679232052E-2</v>
      </c>
      <c r="M251">
        <v>0.22549091388323572</v>
      </c>
      <c r="N251" s="3">
        <f t="shared" si="34"/>
        <v>1.4578218909011604E-2</v>
      </c>
      <c r="O251" s="3">
        <f t="shared" si="35"/>
        <v>6.7546632013942625E-3</v>
      </c>
      <c r="P251" s="3">
        <f t="shared" si="36"/>
        <v>1.0621096372390424E-2</v>
      </c>
      <c r="Q251" s="3">
        <f t="shared" si="37"/>
        <v>1.703519782990914E-2</v>
      </c>
      <c r="R251" s="3">
        <f t="shared" si="38"/>
        <v>1.4183378240322113E-2</v>
      </c>
      <c r="S251" s="3">
        <f t="shared" si="39"/>
        <v>1.6580967833122941E-2</v>
      </c>
      <c r="T251" s="3">
        <f t="shared" si="40"/>
        <v>1.1490868933683403E-2</v>
      </c>
      <c r="U251" s="3">
        <f t="shared" si="41"/>
        <v>5.0340222720491818E-3</v>
      </c>
      <c r="V251" s="3">
        <f t="shared" si="42"/>
        <v>1.5419628489528523E-2</v>
      </c>
      <c r="W251" s="3">
        <f t="shared" si="43"/>
        <v>1.460621797540471E-2</v>
      </c>
    </row>
    <row r="252" spans="1:23" x14ac:dyDescent="0.2">
      <c r="A252" s="5">
        <v>34303</v>
      </c>
      <c r="B252" s="49">
        <v>-5.2764600013010199E-2</v>
      </c>
      <c r="C252" s="49">
        <v>-1.0787655702017562E-2</v>
      </c>
      <c r="D252" s="49">
        <v>-3.4218022111545121E-3</v>
      </c>
      <c r="E252" s="49">
        <v>-4.9912851906135258E-2</v>
      </c>
      <c r="F252" s="49">
        <v>-2.2751948133051481E-2</v>
      </c>
      <c r="G252" s="49">
        <v>4.6019216049841827E-3</v>
      </c>
      <c r="H252" s="49">
        <v>-5.9689328787603468E-2</v>
      </c>
      <c r="I252" s="49">
        <v>-0.16018003867008834</v>
      </c>
      <c r="J252" s="49">
        <v>-1.1389485647269715E-2</v>
      </c>
      <c r="K252" s="49">
        <v>-6.6968817292012428E-3</v>
      </c>
      <c r="M252">
        <v>0.13013617102318698</v>
      </c>
      <c r="N252" s="3">
        <f t="shared" si="34"/>
        <v>1.7979461061589957E-2</v>
      </c>
      <c r="O252" s="3">
        <f t="shared" si="35"/>
        <v>9.6663904019357906E-3</v>
      </c>
      <c r="P252" s="3">
        <f t="shared" si="36"/>
        <v>1.0384944895350258E-2</v>
      </c>
      <c r="Q252" s="3">
        <f t="shared" si="37"/>
        <v>1.6295443071228603E-2</v>
      </c>
      <c r="R252" s="3">
        <f t="shared" si="38"/>
        <v>1.3154153122289335E-2</v>
      </c>
      <c r="S252" s="3">
        <f t="shared" si="39"/>
        <v>1.6723673282360348E-2</v>
      </c>
      <c r="T252" s="3">
        <f t="shared" si="40"/>
        <v>1.0676460038069059E-2</v>
      </c>
      <c r="U252" s="3">
        <f t="shared" si="41"/>
        <v>9.0936999682172948E-4</v>
      </c>
      <c r="V252" s="3">
        <f t="shared" si="42"/>
        <v>1.7486966999996086E-2</v>
      </c>
      <c r="W252" s="3">
        <f t="shared" si="43"/>
        <v>1.5178942576069126E-2</v>
      </c>
    </row>
    <row r="253" spans="1:23" x14ac:dyDescent="0.2">
      <c r="A253" s="5">
        <v>34334</v>
      </c>
      <c r="B253" s="49">
        <v>7.8198113871428721E-2</v>
      </c>
      <c r="C253" s="49">
        <v>3.6065420328667663E-2</v>
      </c>
      <c r="D253" s="49">
        <v>7.5443267098557643E-2</v>
      </c>
      <c r="E253" s="49">
        <v>0.10040515175350584</v>
      </c>
      <c r="F253" s="49">
        <v>8.1876532381847111E-2</v>
      </c>
      <c r="G253" s="49">
        <v>8.1177107107711644E-2</v>
      </c>
      <c r="H253" s="49">
        <v>0.13129346716135593</v>
      </c>
      <c r="I253" s="49">
        <v>5.6181188901912371E-2</v>
      </c>
      <c r="J253" s="49">
        <v>6.754485715147962E-2</v>
      </c>
      <c r="K253" s="49">
        <v>1.2180028596209258E-2</v>
      </c>
      <c r="M253">
        <v>1.0215565751878763E-3</v>
      </c>
      <c r="N253" s="3">
        <f t="shared" si="34"/>
        <v>1.6041786895595374E-2</v>
      </c>
      <c r="O253" s="3">
        <f t="shared" si="35"/>
        <v>8.6517872083789037E-3</v>
      </c>
      <c r="P253" s="3">
        <f t="shared" si="36"/>
        <v>1.0064793834824412E-2</v>
      </c>
      <c r="Q253" s="3">
        <f t="shared" si="37"/>
        <v>1.5317226880445258E-2</v>
      </c>
      <c r="R253" s="3">
        <f t="shared" si="38"/>
        <v>1.2898850640069256E-2</v>
      </c>
      <c r="S253" s="3">
        <f t="shared" si="39"/>
        <v>1.5320156669399586E-2</v>
      </c>
      <c r="T253" s="3">
        <f t="shared" si="40"/>
        <v>1.2029822980377608E-2</v>
      </c>
      <c r="U253" s="3">
        <f t="shared" si="41"/>
        <v>-8.9193979765130515E-4</v>
      </c>
      <c r="V253" s="3">
        <f t="shared" si="42"/>
        <v>1.7206526620688431E-2</v>
      </c>
      <c r="W253" s="3">
        <f t="shared" si="43"/>
        <v>1.3165906182095403E-2</v>
      </c>
    </row>
    <row r="254" spans="1:23" x14ac:dyDescent="0.2">
      <c r="A254" s="5">
        <v>34365</v>
      </c>
      <c r="B254" s="49">
        <v>6.008646802193085E-2</v>
      </c>
      <c r="C254" s="49">
        <v>6.5451360881288556E-2</v>
      </c>
      <c r="D254" s="49">
        <v>-2.4509059676306344E-2</v>
      </c>
      <c r="E254" s="49">
        <v>0.10685647375312524</v>
      </c>
      <c r="F254" s="49">
        <v>4.2081293728556624E-2</v>
      </c>
      <c r="G254" s="49">
        <v>3.1383152477696408E-2</v>
      </c>
      <c r="H254" s="49">
        <v>8.9023887164577875E-2</v>
      </c>
      <c r="I254" s="49">
        <v>0.1345372796185742</v>
      </c>
      <c r="J254" s="49">
        <v>5.2887001354654961E-2</v>
      </c>
      <c r="K254" s="49">
        <v>3.6441236672152932E-2</v>
      </c>
      <c r="M254">
        <v>2.7182533744349646E-2</v>
      </c>
      <c r="N254" s="3">
        <f t="shared" si="34"/>
        <v>1.8818466881241603E-2</v>
      </c>
      <c r="O254" s="3">
        <f t="shared" si="35"/>
        <v>8.5670376597309795E-3</v>
      </c>
      <c r="P254" s="3">
        <f t="shared" si="36"/>
        <v>1.3188649025920932E-2</v>
      </c>
      <c r="Q254" s="3">
        <f t="shared" si="37"/>
        <v>1.8611541087216611E-2</v>
      </c>
      <c r="R254" s="3">
        <f t="shared" si="38"/>
        <v>1.6336558451240924E-2</v>
      </c>
      <c r="S254" s="3">
        <f t="shared" si="39"/>
        <v>1.7584905950926856E-2</v>
      </c>
      <c r="T254" s="3">
        <f t="shared" si="40"/>
        <v>1.4712173383286167E-2</v>
      </c>
      <c r="U254" s="3">
        <f t="shared" si="41"/>
        <v>-1.21038503957174E-3</v>
      </c>
      <c r="V254" s="3">
        <f t="shared" si="42"/>
        <v>1.9106402702049458E-2</v>
      </c>
      <c r="W254" s="3">
        <f t="shared" si="43"/>
        <v>1.272981748477066E-2</v>
      </c>
    </row>
    <row r="255" spans="1:23" x14ac:dyDescent="0.2">
      <c r="A255" s="5">
        <v>34393</v>
      </c>
      <c r="B255" s="49">
        <v>-5.4909335024609152E-2</v>
      </c>
      <c r="C255" s="49">
        <v>-2.9737621941988035E-2</v>
      </c>
      <c r="D255" s="49">
        <v>-3.952234629004503E-2</v>
      </c>
      <c r="E255" s="49">
        <v>-5.8279385568198783E-2</v>
      </c>
      <c r="F255" s="49">
        <v>-3.7879611250619782E-2</v>
      </c>
      <c r="G255" s="49">
        <v>-4.1294167730950404E-2</v>
      </c>
      <c r="H255" s="49">
        <v>-1.438187086981102E-2</v>
      </c>
      <c r="I255" s="49">
        <v>-7.2894144995205856E-4</v>
      </c>
      <c r="J255" s="49">
        <v>-3.6989911459308744E-2</v>
      </c>
      <c r="K255" s="49">
        <v>-2.801224229486543E-2</v>
      </c>
      <c r="M255">
        <v>0.10938202555244847</v>
      </c>
      <c r="N255" s="3">
        <f t="shared" si="34"/>
        <v>1.9234471594382744E-2</v>
      </c>
      <c r="O255" s="3">
        <f t="shared" si="35"/>
        <v>1.0283897847172966E-2</v>
      </c>
      <c r="P255" s="3">
        <f t="shared" si="36"/>
        <v>1.2007835209064517E-2</v>
      </c>
      <c r="Q255" s="3">
        <f t="shared" si="37"/>
        <v>2.0393367650970547E-2</v>
      </c>
      <c r="R255" s="3">
        <f t="shared" si="38"/>
        <v>1.6729715780999091E-2</v>
      </c>
      <c r="S255" s="3">
        <f t="shared" si="39"/>
        <v>1.7906083921717764E-2</v>
      </c>
      <c r="T255" s="3">
        <f t="shared" si="40"/>
        <v>1.8256191670783274E-2</v>
      </c>
      <c r="U255" s="3">
        <f t="shared" si="41"/>
        <v>2.6056586715326644E-3</v>
      </c>
      <c r="V255" s="3">
        <f t="shared" si="42"/>
        <v>2.0903163024821158E-2</v>
      </c>
      <c r="W255" s="3">
        <f t="shared" si="43"/>
        <v>1.2414766582565736E-2</v>
      </c>
    </row>
    <row r="256" spans="1:23" x14ac:dyDescent="0.2">
      <c r="A256" s="5">
        <v>34424</v>
      </c>
      <c r="B256" s="49">
        <v>-5.702032538192614E-2</v>
      </c>
      <c r="C256" s="49">
        <v>-2.1479304979021618E-2</v>
      </c>
      <c r="D256" s="49">
        <v>1.234628870561294E-2</v>
      </c>
      <c r="E256" s="49">
        <v>-6.5267327120260066E-2</v>
      </c>
      <c r="F256" s="49">
        <v>-6.1932983631012073E-2</v>
      </c>
      <c r="G256" s="49">
        <v>-6.5949888515171917E-2</v>
      </c>
      <c r="H256" s="49">
        <v>0.10822548455313785</v>
      </c>
      <c r="I256" s="49">
        <v>-5.5522279382879347E-2</v>
      </c>
      <c r="J256" s="49">
        <v>-5.2724778950777096E-2</v>
      </c>
      <c r="K256" s="49">
        <v>-4.3190339178902137E-2</v>
      </c>
      <c r="M256">
        <v>3.8446212658921786E-2</v>
      </c>
      <c r="N256" s="3">
        <f t="shared" si="34"/>
        <v>1.5716464710252429E-2</v>
      </c>
      <c r="O256" s="3">
        <f t="shared" si="35"/>
        <v>7.9392598026921182E-3</v>
      </c>
      <c r="P256" s="3">
        <f t="shared" si="36"/>
        <v>8.2420566130752028E-3</v>
      </c>
      <c r="Q256" s="3">
        <f t="shared" si="37"/>
        <v>1.4723687452344543E-2</v>
      </c>
      <c r="R256" s="3">
        <f t="shared" si="38"/>
        <v>1.2225212704910837E-2</v>
      </c>
      <c r="S256" s="3">
        <f t="shared" si="39"/>
        <v>1.3794867616062292E-2</v>
      </c>
      <c r="T256" s="3">
        <f t="shared" si="40"/>
        <v>1.3056619619281347E-2</v>
      </c>
      <c r="U256" s="3">
        <f t="shared" si="41"/>
        <v>-1.0970119435702802E-3</v>
      </c>
      <c r="V256" s="3">
        <f t="shared" si="42"/>
        <v>1.7025318626023293E-2</v>
      </c>
      <c r="W256" s="3">
        <f t="shared" si="43"/>
        <v>9.7147549151309718E-3</v>
      </c>
    </row>
    <row r="257" spans="1:23" x14ac:dyDescent="0.2">
      <c r="A257" s="5">
        <v>34454</v>
      </c>
      <c r="B257" s="49">
        <v>1.8945850923570262E-2</v>
      </c>
      <c r="C257" s="49">
        <v>-1.1508970052437895E-2</v>
      </c>
      <c r="D257" s="49">
        <v>5.2342492316697742E-2</v>
      </c>
      <c r="E257" s="49">
        <v>1.6220137380204891E-2</v>
      </c>
      <c r="F257" s="49">
        <v>4.0755721496233077E-2</v>
      </c>
      <c r="G257" s="49">
        <v>1.4647790828307139E-2</v>
      </c>
      <c r="H257" s="49">
        <v>9.1100430111611397E-2</v>
      </c>
      <c r="I257" s="49">
        <v>2.9917109885732707E-2</v>
      </c>
      <c r="J257" s="49">
        <v>4.693668302021381E-2</v>
      </c>
      <c r="K257" s="49">
        <v>1.4332842441687976E-2</v>
      </c>
      <c r="M257">
        <v>-1.3276602862309472E-2</v>
      </c>
      <c r="N257" s="3">
        <f t="shared" si="34"/>
        <v>1.3281247016789961E-2</v>
      </c>
      <c r="O257" s="3">
        <f t="shared" si="35"/>
        <v>7.169823440884176E-3</v>
      </c>
      <c r="P257" s="3">
        <f t="shared" si="36"/>
        <v>9.5246981254712912E-3</v>
      </c>
      <c r="Q257" s="3">
        <f t="shared" si="37"/>
        <v>1.057941821527825E-2</v>
      </c>
      <c r="R257" s="3">
        <f t="shared" si="38"/>
        <v>9.6464576698886608E-3</v>
      </c>
      <c r="S257" s="3">
        <f t="shared" si="39"/>
        <v>1.0908971862055469E-2</v>
      </c>
      <c r="T257" s="3">
        <f t="shared" si="40"/>
        <v>1.5836754445791676E-2</v>
      </c>
      <c r="U257" s="3">
        <f t="shared" si="41"/>
        <v>-2.4941681129197358E-3</v>
      </c>
      <c r="V257" s="3">
        <f t="shared" si="42"/>
        <v>1.3491880775103065E-2</v>
      </c>
      <c r="W257" s="3">
        <f t="shared" si="43"/>
        <v>7.8361526060298503E-3</v>
      </c>
    </row>
    <row r="258" spans="1:23" x14ac:dyDescent="0.2">
      <c r="A258" s="5">
        <v>34485</v>
      </c>
      <c r="B258" s="49">
        <v>1.3408910083926306E-2</v>
      </c>
      <c r="C258" s="49">
        <v>1.6190815985045237E-2</v>
      </c>
      <c r="D258" s="49">
        <v>-6.5123576168726549E-2</v>
      </c>
      <c r="E258" s="49">
        <v>3.7862787319316027E-3</v>
      </c>
      <c r="F258" s="49">
        <v>-5.6796401914636752E-2</v>
      </c>
      <c r="G258" s="49">
        <v>-4.9431904277066119E-2</v>
      </c>
      <c r="H258" s="49">
        <v>-7.6248797686715997E-2</v>
      </c>
      <c r="I258" s="49">
        <v>5.3933746913457536E-2</v>
      </c>
      <c r="J258" s="49">
        <v>-3.8962900956909685E-2</v>
      </c>
      <c r="K258" s="49">
        <v>1.6750733655477523E-2</v>
      </c>
      <c r="M258">
        <v>0.24404847268033891</v>
      </c>
      <c r="N258" s="3">
        <f t="shared" si="34"/>
        <v>1.1788561709449332E-2</v>
      </c>
      <c r="O258" s="3">
        <f t="shared" si="35"/>
        <v>6.7282041726058738E-3</v>
      </c>
      <c r="P258" s="3">
        <f t="shared" si="36"/>
        <v>9.3633929871142496E-3</v>
      </c>
      <c r="Q258" s="3">
        <f t="shared" si="37"/>
        <v>1.177201382934764E-2</v>
      </c>
      <c r="R258" s="3">
        <f t="shared" si="38"/>
        <v>1.1080107565711206E-2</v>
      </c>
      <c r="S258" s="3">
        <f t="shared" si="39"/>
        <v>1.1035939880361991E-2</v>
      </c>
      <c r="T258" s="3">
        <f t="shared" si="40"/>
        <v>1.8663130747971598E-2</v>
      </c>
      <c r="U258" s="3">
        <f t="shared" si="41"/>
        <v>-1.6024696521951265E-3</v>
      </c>
      <c r="V258" s="3">
        <f t="shared" si="42"/>
        <v>1.3650520306017029E-2</v>
      </c>
      <c r="W258" s="3">
        <f t="shared" si="43"/>
        <v>8.1237872087993948E-3</v>
      </c>
    </row>
    <row r="259" spans="1:23" x14ac:dyDescent="0.2">
      <c r="A259" s="5">
        <v>34515</v>
      </c>
      <c r="B259" s="49">
        <v>-4.0743155938130937E-2</v>
      </c>
      <c r="C259" s="49">
        <v>-6.7645209666402528E-2</v>
      </c>
      <c r="D259" s="49">
        <v>-2.844821708597578E-2</v>
      </c>
      <c r="E259" s="49">
        <v>-8.2192875507973939E-2</v>
      </c>
      <c r="F259" s="49">
        <v>-6.5696896700892737E-2</v>
      </c>
      <c r="G259" s="49">
        <v>-1.7134203595475794E-2</v>
      </c>
      <c r="H259" s="49">
        <v>-7.032371964232198E-2</v>
      </c>
      <c r="I259" s="49">
        <v>-1.082461473784746E-2</v>
      </c>
      <c r="J259" s="49">
        <v>-3.9751868559881554E-2</v>
      </c>
      <c r="K259" s="49">
        <v>-2.7973861201870509E-2</v>
      </c>
      <c r="M259">
        <v>8.0267267049166868E-2</v>
      </c>
      <c r="N259" s="3">
        <f t="shared" si="34"/>
        <v>1.227392006325124E-2</v>
      </c>
      <c r="O259" s="3">
        <f t="shared" si="35"/>
        <v>6.306410842331538E-3</v>
      </c>
      <c r="P259" s="3">
        <f t="shared" si="36"/>
        <v>5.8439141443106923E-3</v>
      </c>
      <c r="Q259" s="3">
        <f t="shared" si="37"/>
        <v>1.0452620988211389E-2</v>
      </c>
      <c r="R259" s="3">
        <f t="shared" si="38"/>
        <v>8.3982907877661918E-3</v>
      </c>
      <c r="S259" s="3">
        <f t="shared" si="39"/>
        <v>9.48165276119157E-3</v>
      </c>
      <c r="T259" s="3">
        <f t="shared" si="40"/>
        <v>1.4966491996493815E-2</v>
      </c>
      <c r="U259" s="3">
        <f t="shared" si="41"/>
        <v>-2.4887138891133761E-4</v>
      </c>
      <c r="V259" s="3">
        <f t="shared" si="42"/>
        <v>1.2225891626777634E-2</v>
      </c>
      <c r="W259" s="3">
        <f t="shared" si="43"/>
        <v>7.4330622095311761E-3</v>
      </c>
    </row>
    <row r="260" spans="1:23" x14ac:dyDescent="0.2">
      <c r="A260" s="5">
        <v>34546</v>
      </c>
      <c r="B260" s="49">
        <v>3.9892273886499963E-2</v>
      </c>
      <c r="C260" s="49">
        <v>4.6923728871280934E-2</v>
      </c>
      <c r="D260" s="49">
        <v>4.7796691807991065E-2</v>
      </c>
      <c r="E260" s="49">
        <v>5.207414720805903E-2</v>
      </c>
      <c r="F260" s="49">
        <v>9.3028851439432403E-2</v>
      </c>
      <c r="G260" s="49">
        <v>5.849878004538267E-2</v>
      </c>
      <c r="H260" s="49">
        <v>5.8164597898864301E-2</v>
      </c>
      <c r="I260" s="49">
        <v>-2.0844758486290749E-2</v>
      </c>
      <c r="J260" s="49">
        <v>5.9953140321490794E-2</v>
      </c>
      <c r="K260" s="49">
        <v>3.3935297889403415E-2</v>
      </c>
      <c r="M260">
        <v>0.10300951962909211</v>
      </c>
      <c r="N260" s="3">
        <f t="shared" si="34"/>
        <v>1.106211090923229E-2</v>
      </c>
      <c r="O260" s="3">
        <f t="shared" si="35"/>
        <v>5.1649697747948708E-3</v>
      </c>
      <c r="P260" s="3">
        <f t="shared" si="36"/>
        <v>6.4108174898559155E-3</v>
      </c>
      <c r="Q260" s="3">
        <f t="shared" si="37"/>
        <v>9.2453412359321443E-3</v>
      </c>
      <c r="R260" s="3">
        <f t="shared" si="38"/>
        <v>8.025421366280169E-3</v>
      </c>
      <c r="S260" s="3">
        <f t="shared" si="39"/>
        <v>9.9634272051379036E-3</v>
      </c>
      <c r="T260" s="3">
        <f t="shared" si="40"/>
        <v>1.4130712679320269E-2</v>
      </c>
      <c r="U260" s="3">
        <f t="shared" si="41"/>
        <v>1.5264665502434721E-3</v>
      </c>
      <c r="V260" s="3">
        <f t="shared" si="42"/>
        <v>1.1560748093451348E-2</v>
      </c>
      <c r="W260" s="3">
        <f t="shared" si="43"/>
        <v>7.9271789305697081E-3</v>
      </c>
    </row>
    <row r="261" spans="1:23" x14ac:dyDescent="0.2">
      <c r="A261" s="5">
        <v>34577</v>
      </c>
      <c r="B261" s="49">
        <v>4.0463698224443956E-2</v>
      </c>
      <c r="C261" s="49">
        <v>4.8970547777140272E-2</v>
      </c>
      <c r="D261" s="49">
        <v>3.0213545178755297E-2</v>
      </c>
      <c r="E261" s="49">
        <v>-8.8954421109138648E-3</v>
      </c>
      <c r="F261" s="49">
        <v>7.1959978297253535E-4</v>
      </c>
      <c r="G261" s="49">
        <v>5.7296003365529868E-2</v>
      </c>
      <c r="H261" s="49">
        <v>-2.5926450258988654E-2</v>
      </c>
      <c r="I261" s="49">
        <v>6.9285730172523596E-3</v>
      </c>
      <c r="J261" s="49">
        <v>3.0260919959476995E-2</v>
      </c>
      <c r="K261" s="49">
        <v>3.9532621970705062E-2</v>
      </c>
      <c r="M261">
        <v>5.2730314254987753E-2</v>
      </c>
      <c r="N261" s="3">
        <f t="shared" si="34"/>
        <v>1.0761480215910009E-2</v>
      </c>
      <c r="O261" s="3">
        <f t="shared" si="35"/>
        <v>5.7285928319174622E-3</v>
      </c>
      <c r="P261" s="3">
        <f t="shared" si="36"/>
        <v>7.8606882532514053E-3</v>
      </c>
      <c r="Q261" s="3">
        <f t="shared" si="37"/>
        <v>1.1364926178579336E-2</v>
      </c>
      <c r="R261" s="3">
        <f t="shared" si="38"/>
        <v>1.036088132841236E-2</v>
      </c>
      <c r="S261" s="3">
        <f t="shared" si="39"/>
        <v>9.4713282609645566E-3</v>
      </c>
      <c r="T261" s="3">
        <f t="shared" si="40"/>
        <v>1.6373810383713647E-2</v>
      </c>
      <c r="U261" s="3">
        <f t="shared" si="41"/>
        <v>9.964322097091551E-5</v>
      </c>
      <c r="V261" s="3">
        <f t="shared" si="42"/>
        <v>1.2553746920811317E-2</v>
      </c>
      <c r="W261" s="3">
        <f t="shared" si="43"/>
        <v>7.5675153851053889E-3</v>
      </c>
    </row>
    <row r="262" spans="1:23" x14ac:dyDescent="0.2">
      <c r="A262" s="5">
        <v>34607</v>
      </c>
      <c r="B262" s="49">
        <v>-4.7275404549847133E-2</v>
      </c>
      <c r="C262" s="49">
        <v>1.9227361332663229E-4</v>
      </c>
      <c r="D262" s="49">
        <v>-7.4980127244735129E-2</v>
      </c>
      <c r="E262" s="49">
        <v>-4.4136381987232021E-2</v>
      </c>
      <c r="F262" s="49">
        <v>-8.5840740493983159E-2</v>
      </c>
      <c r="G262" s="49">
        <v>-7.0643271880174607E-2</v>
      </c>
      <c r="H262" s="49">
        <v>-1.1562067459074843E-2</v>
      </c>
      <c r="I262" s="49">
        <v>-3.6299415458323603E-2</v>
      </c>
      <c r="J262" s="49">
        <v>-4.560285896109384E-2</v>
      </c>
      <c r="K262" s="49">
        <v>-2.0983791257181084E-2</v>
      </c>
      <c r="M262">
        <v>6.3162883774818601E-2</v>
      </c>
      <c r="N262" s="3">
        <f t="shared" si="34"/>
        <v>1.2300377856897566E-2</v>
      </c>
      <c r="O262" s="3">
        <f t="shared" si="35"/>
        <v>7.0273370991224236E-3</v>
      </c>
      <c r="P262" s="3">
        <f t="shared" si="36"/>
        <v>8.3185778243089915E-3</v>
      </c>
      <c r="Q262" s="3">
        <f t="shared" si="37"/>
        <v>1.0381291629949885E-2</v>
      </c>
      <c r="R262" s="3">
        <f t="shared" si="38"/>
        <v>8.6937043273308846E-3</v>
      </c>
      <c r="S262" s="3">
        <f t="shared" si="39"/>
        <v>1.0319072764437501E-2</v>
      </c>
      <c r="T262" s="3">
        <f t="shared" si="40"/>
        <v>1.649602753206517E-2</v>
      </c>
      <c r="U262" s="3">
        <f t="shared" si="41"/>
        <v>1.9582984402818269E-3</v>
      </c>
      <c r="V262" s="3">
        <f t="shared" si="42"/>
        <v>1.3536321867545963E-2</v>
      </c>
      <c r="W262" s="3">
        <f t="shared" si="43"/>
        <v>7.9907319628567761E-3</v>
      </c>
    </row>
    <row r="263" spans="1:23" x14ac:dyDescent="0.2">
      <c r="A263" s="5">
        <v>34638</v>
      </c>
      <c r="B263" s="49">
        <v>2.5334791951301394E-2</v>
      </c>
      <c r="C263" s="49">
        <v>-3.8075259320154986E-3</v>
      </c>
      <c r="D263" s="49">
        <v>2.6310619286683323E-2</v>
      </c>
      <c r="E263" s="49">
        <v>5.105193432332511E-3</v>
      </c>
      <c r="F263" s="49">
        <v>1.0454559733609647E-2</v>
      </c>
      <c r="G263" s="49">
        <v>2.3442645486794422E-2</v>
      </c>
      <c r="H263" s="49">
        <v>-6.2928843078355667E-2</v>
      </c>
      <c r="I263" s="49">
        <v>6.5733177751847727E-3</v>
      </c>
      <c r="J263" s="49">
        <v>3.8781614480640103E-2</v>
      </c>
      <c r="K263" s="49">
        <v>2.3164866463603273E-2</v>
      </c>
      <c r="M263">
        <v>-1.7487113847857949E-2</v>
      </c>
      <c r="N263" s="3">
        <f t="shared" si="34"/>
        <v>1.0434235197124272E-2</v>
      </c>
      <c r="O263" s="3">
        <f t="shared" si="35"/>
        <v>7.9706731859170519E-3</v>
      </c>
      <c r="P263" s="3">
        <f t="shared" si="36"/>
        <v>6.964744325465501E-3</v>
      </c>
      <c r="Q263" s="3">
        <f t="shared" si="37"/>
        <v>8.341968095345622E-3</v>
      </c>
      <c r="R263" s="3">
        <f t="shared" si="38"/>
        <v>5.9236791063470391E-3</v>
      </c>
      <c r="S263" s="3">
        <f t="shared" si="39"/>
        <v>8.440819550841373E-3</v>
      </c>
      <c r="T263" s="3">
        <f t="shared" si="40"/>
        <v>1.7322907205151401E-2</v>
      </c>
      <c r="U263" s="3">
        <f t="shared" si="41"/>
        <v>-5.929182514099185E-4</v>
      </c>
      <c r="V263" s="3">
        <f t="shared" si="42"/>
        <v>1.2947138914768584E-2</v>
      </c>
      <c r="W263" s="3">
        <f t="shared" si="43"/>
        <v>7.8778834059987715E-3</v>
      </c>
    </row>
    <row r="264" spans="1:23" x14ac:dyDescent="0.2">
      <c r="A264" s="5">
        <v>34668</v>
      </c>
      <c r="B264" s="49">
        <v>-7.0002567953372452E-2</v>
      </c>
      <c r="C264" s="49">
        <v>-3.9086934058029321E-2</v>
      </c>
      <c r="D264" s="49">
        <v>-1.2814945893660945E-2</v>
      </c>
      <c r="E264" s="49">
        <v>2.7513338048465341E-2</v>
      </c>
      <c r="F264" s="49">
        <v>3.23996294200668E-2</v>
      </c>
      <c r="G264" s="49">
        <v>-3.423171109438794E-3</v>
      </c>
      <c r="H264" s="49">
        <v>-2.3205498949147474E-2</v>
      </c>
      <c r="I264" s="49">
        <v>-3.0608104751233212E-2</v>
      </c>
      <c r="J264" s="49">
        <v>-1.178208198501085E-2</v>
      </c>
      <c r="K264" s="49">
        <v>-3.3946091036076931E-2</v>
      </c>
      <c r="M264">
        <v>-2.2842990858433665E-2</v>
      </c>
      <c r="N264" s="3">
        <f t="shared" si="34"/>
        <v>8.8484025971440981E-3</v>
      </c>
      <c r="O264" s="3">
        <f t="shared" si="35"/>
        <v>6.7970419489153449E-3</v>
      </c>
      <c r="P264" s="3">
        <f t="shared" si="36"/>
        <v>8.1057742218045969E-3</v>
      </c>
      <c r="Q264" s="3">
        <f t="shared" si="37"/>
        <v>9.2086027266022174E-3</v>
      </c>
      <c r="R264" s="3">
        <f t="shared" si="38"/>
        <v>6.3544769118468857E-3</v>
      </c>
      <c r="S264" s="3">
        <f t="shared" si="39"/>
        <v>9.5828412526150018E-3</v>
      </c>
      <c r="T264" s="3">
        <f t="shared" si="40"/>
        <v>1.6446465455507531E-2</v>
      </c>
      <c r="U264" s="3">
        <f t="shared" si="41"/>
        <v>-1.2607314816101525E-3</v>
      </c>
      <c r="V264" s="3">
        <f t="shared" si="42"/>
        <v>1.3461934995336806E-2</v>
      </c>
      <c r="W264" s="3">
        <f t="shared" si="43"/>
        <v>8.0408851293524517E-3</v>
      </c>
    </row>
    <row r="265" spans="1:23" x14ac:dyDescent="0.2">
      <c r="A265" s="5">
        <v>34699</v>
      </c>
      <c r="B265" s="49">
        <v>1.2977009833633701E-2</v>
      </c>
      <c r="C265" s="49">
        <v>3.771915618218169E-2</v>
      </c>
      <c r="D265" s="49">
        <v>2.2968735466192713E-2</v>
      </c>
      <c r="E265" s="49">
        <v>-5.7646761196438856E-2</v>
      </c>
      <c r="F265" s="49">
        <v>-4.2703616843671965E-2</v>
      </c>
      <c r="G265" s="49">
        <v>1.5982731809931483E-3</v>
      </c>
      <c r="H265" s="49">
        <v>2.2232595585608639E-2</v>
      </c>
      <c r="I265" s="49">
        <v>1.9986247798722045E-2</v>
      </c>
      <c r="J265" s="49">
        <v>1.3768436479320467E-2</v>
      </c>
      <c r="K265" s="49">
        <v>1.4895295892459304E-2</v>
      </c>
      <c r="M265">
        <v>1.3434296503524124E-2</v>
      </c>
      <c r="N265" s="3">
        <f t="shared" si="34"/>
        <v>8.5125552868934706E-3</v>
      </c>
      <c r="O265" s="3">
        <f t="shared" si="35"/>
        <v>6.15571023814442E-3</v>
      </c>
      <c r="P265" s="3">
        <f t="shared" si="36"/>
        <v>8.0788767036995956E-3</v>
      </c>
      <c r="Q265" s="3">
        <f t="shared" si="37"/>
        <v>1.1974436741777181E-2</v>
      </c>
      <c r="R265" s="3">
        <f t="shared" si="38"/>
        <v>8.7170957902943588E-3</v>
      </c>
      <c r="S265" s="3">
        <f t="shared" si="39"/>
        <v>1.1166808280049437E-2</v>
      </c>
      <c r="T265" s="3">
        <f t="shared" si="40"/>
        <v>1.5010963887687495E-2</v>
      </c>
      <c r="U265" s="3">
        <f t="shared" si="41"/>
        <v>8.7341908251276694E-5</v>
      </c>
      <c r="V265" s="3">
        <f t="shared" si="42"/>
        <v>1.3753521885110189E-2</v>
      </c>
      <c r="W265" s="3">
        <f t="shared" si="43"/>
        <v>8.2190882783566097E-3</v>
      </c>
    </row>
    <row r="266" spans="1:23" x14ac:dyDescent="0.2">
      <c r="A266" s="5">
        <v>34730</v>
      </c>
      <c r="B266" s="49">
        <v>-3.6443164680772577E-2</v>
      </c>
      <c r="C266" s="49">
        <v>-4.3372872936699225E-2</v>
      </c>
      <c r="D266" s="49">
        <v>-4.0555368905135336E-2</v>
      </c>
      <c r="E266" s="49">
        <v>-6.3516036296276113E-3</v>
      </c>
      <c r="F266" s="49">
        <v>-3.7284844915956405E-2</v>
      </c>
      <c r="G266" s="49">
        <v>-2.9392162514004894E-2</v>
      </c>
      <c r="H266" s="49">
        <v>5.4513151302372886E-2</v>
      </c>
      <c r="I266" s="49">
        <v>-6.5936980091337527E-2</v>
      </c>
      <c r="J266" s="49">
        <v>-8.1680370046341988E-3</v>
      </c>
      <c r="K266" s="49">
        <v>2.7810231884473735E-2</v>
      </c>
      <c r="M266">
        <v>-4.1027885532019193E-2</v>
      </c>
      <c r="N266" s="3">
        <f t="shared" si="34"/>
        <v>7.9032773353786643E-3</v>
      </c>
      <c r="O266" s="3">
        <f t="shared" si="35"/>
        <v>6.5695293429535572E-3</v>
      </c>
      <c r="P266" s="3">
        <f t="shared" si="36"/>
        <v>8.6725210675837952E-3</v>
      </c>
      <c r="Q266" s="3">
        <f t="shared" si="37"/>
        <v>1.0443129275676949E-2</v>
      </c>
      <c r="R266" s="3">
        <f t="shared" si="38"/>
        <v>7.0614334014242885E-3</v>
      </c>
      <c r="S266" s="3">
        <f t="shared" si="39"/>
        <v>1.0519500185098625E-2</v>
      </c>
      <c r="T266" s="3">
        <f t="shared" si="40"/>
        <v>1.6152790174355985E-2</v>
      </c>
      <c r="U266" s="3">
        <f t="shared" si="41"/>
        <v>8.9063039391529264E-4</v>
      </c>
      <c r="V266" s="3">
        <f t="shared" si="42"/>
        <v>1.4042445253403705E-2</v>
      </c>
      <c r="W266" s="3">
        <f t="shared" si="43"/>
        <v>5.4589972278458344E-3</v>
      </c>
    </row>
    <row r="267" spans="1:23" x14ac:dyDescent="0.2">
      <c r="A267" s="5">
        <v>34758</v>
      </c>
      <c r="B267" s="49">
        <v>6.0582890595029859E-2</v>
      </c>
      <c r="C267" s="49">
        <v>3.9135331056186828E-2</v>
      </c>
      <c r="D267" s="49">
        <v>4.8678742785733364E-2</v>
      </c>
      <c r="E267" s="49">
        <v>-3.8155982052444637E-3</v>
      </c>
      <c r="F267" s="49">
        <v>-4.2804050896966261E-3</v>
      </c>
      <c r="G267" s="49">
        <v>1.0355378547611815E-2</v>
      </c>
      <c r="H267" s="49">
        <v>-5.0611606587154245E-2</v>
      </c>
      <c r="I267" s="49">
        <v>-6.9803356095810787E-2</v>
      </c>
      <c r="J267" s="49">
        <v>-5.2769041569792341E-3</v>
      </c>
      <c r="K267" s="49">
        <v>3.9667194289489949E-2</v>
      </c>
      <c r="M267">
        <v>9.0065369171601573E-2</v>
      </c>
      <c r="N267" s="3">
        <f t="shared" si="34"/>
        <v>7.3088344720557046E-3</v>
      </c>
      <c r="O267" s="3">
        <f t="shared" si="35"/>
        <v>4.5390268603764565E-3</v>
      </c>
      <c r="P267" s="3">
        <f t="shared" si="36"/>
        <v>5.6385981357226812E-3</v>
      </c>
      <c r="Q267" s="3">
        <f t="shared" si="37"/>
        <v>9.0575902069505131E-3</v>
      </c>
      <c r="R267" s="3">
        <f t="shared" si="38"/>
        <v>4.364723176567652E-3</v>
      </c>
      <c r="S267" s="3">
        <f t="shared" si="39"/>
        <v>8.7335558978879554E-3</v>
      </c>
      <c r="T267" s="3">
        <f t="shared" si="40"/>
        <v>1.5468479010545631E-2</v>
      </c>
      <c r="U267" s="3">
        <f t="shared" si="41"/>
        <v>2.6388093974359802E-4</v>
      </c>
      <c r="V267" s="3">
        <f t="shared" si="42"/>
        <v>1.2213597957799381E-2</v>
      </c>
      <c r="W267" s="3">
        <f t="shared" si="43"/>
        <v>6.6935649063583997E-3</v>
      </c>
    </row>
    <row r="268" spans="1:23" x14ac:dyDescent="0.2">
      <c r="A268" s="5">
        <v>34789</v>
      </c>
      <c r="B268" s="49">
        <v>-4.1059384984579728E-3</v>
      </c>
      <c r="C268" s="49">
        <v>5.1476314023545466E-2</v>
      </c>
      <c r="D268" s="49">
        <v>-8.6493805678434121E-2</v>
      </c>
      <c r="E268" s="49">
        <v>-3.533961940796515E-2</v>
      </c>
      <c r="F268" s="49">
        <v>5.4907234397798543E-2</v>
      </c>
      <c r="G268" s="49">
        <v>4.33676203635871E-2</v>
      </c>
      <c r="H268" s="49">
        <v>-4.1477152064118172E-2</v>
      </c>
      <c r="I268" s="49">
        <v>-2.4156025030702466E-2</v>
      </c>
      <c r="J268" s="49">
        <v>-2.1005160827743508E-2</v>
      </c>
      <c r="K268" s="49">
        <v>2.7035628949689583E-2</v>
      </c>
      <c r="M268">
        <v>-7.4488217720010241E-2</v>
      </c>
      <c r="N268" s="3">
        <f t="shared" si="34"/>
        <v>8.8792976718912574E-3</v>
      </c>
      <c r="O268" s="3">
        <f t="shared" si="35"/>
        <v>5.6458053017354771E-3</v>
      </c>
      <c r="P268" s="3">
        <f t="shared" si="36"/>
        <v>5.8467948268128046E-3</v>
      </c>
      <c r="Q268" s="3">
        <f t="shared" si="37"/>
        <v>7.4197240681205257E-3</v>
      </c>
      <c r="R268" s="3">
        <f t="shared" si="38"/>
        <v>2.6614439625807012E-3</v>
      </c>
      <c r="S268" s="3">
        <f t="shared" si="39"/>
        <v>8.8928920455634865E-3</v>
      </c>
      <c r="T268" s="3">
        <f t="shared" si="40"/>
        <v>1.4018540240366762E-2</v>
      </c>
      <c r="U268" s="3">
        <f t="shared" si="41"/>
        <v>-1.621938824922262E-4</v>
      </c>
      <c r="V268" s="3">
        <f t="shared" si="42"/>
        <v>1.1536194467123735E-2</v>
      </c>
      <c r="W268" s="3">
        <f t="shared" si="43"/>
        <v>7.4764955907860343E-3</v>
      </c>
    </row>
    <row r="269" spans="1:23" x14ac:dyDescent="0.2">
      <c r="A269" s="5">
        <v>34819</v>
      </c>
      <c r="B269" s="49">
        <v>7.6812025636072256E-2</v>
      </c>
      <c r="C269" s="49">
        <v>-1.256946180485996E-2</v>
      </c>
      <c r="D269" s="49">
        <v>5.3277396594165305E-2</v>
      </c>
      <c r="E269" s="49">
        <v>5.8859395468731757E-2</v>
      </c>
      <c r="F269" s="49">
        <v>3.4150833053366192E-2</v>
      </c>
      <c r="G269" s="49">
        <v>2.6366610820867331E-2</v>
      </c>
      <c r="H269" s="49">
        <v>9.2660789955580469E-2</v>
      </c>
      <c r="I269" s="49">
        <v>2.0055870336045833E-2</v>
      </c>
      <c r="J269" s="49">
        <v>4.7736629739526082E-2</v>
      </c>
      <c r="K269" s="49">
        <v>3.1632210986244802E-2</v>
      </c>
      <c r="M269">
        <v>-1.890521843191606E-2</v>
      </c>
      <c r="N269" s="3">
        <f t="shared" si="34"/>
        <v>9.1177055173543142E-3</v>
      </c>
      <c r="O269" s="3">
        <f t="shared" si="35"/>
        <v>8.4088970622975025E-3</v>
      </c>
      <c r="P269" s="3">
        <f t="shared" si="36"/>
        <v>3.9088750140569405E-3</v>
      </c>
      <c r="Q269" s="3">
        <f t="shared" si="37"/>
        <v>7.4117736326944628E-3</v>
      </c>
      <c r="R269" s="3">
        <f t="shared" si="38"/>
        <v>4.470925359089566E-3</v>
      </c>
      <c r="S269" s="3">
        <f t="shared" si="39"/>
        <v>1.1342204923615743E-2</v>
      </c>
      <c r="T269" s="3">
        <f t="shared" si="40"/>
        <v>1.4157029833065125E-2</v>
      </c>
      <c r="U269" s="3">
        <f t="shared" si="41"/>
        <v>1.417078471513221E-3</v>
      </c>
      <c r="V269" s="3">
        <f t="shared" si="42"/>
        <v>1.1198014290572107E-2</v>
      </c>
      <c r="W269" s="3">
        <f t="shared" si="43"/>
        <v>8.7387907331632018E-3</v>
      </c>
    </row>
    <row r="270" spans="1:23" x14ac:dyDescent="0.2">
      <c r="A270" s="5">
        <v>34850</v>
      </c>
      <c r="B270" s="49">
        <v>-1.0984229806352608E-2</v>
      </c>
      <c r="C270" s="49">
        <v>4.8405144666752165E-2</v>
      </c>
      <c r="D270" s="49">
        <v>3.1184630716281525E-2</v>
      </c>
      <c r="E270" s="49">
        <v>4.4461077722384834E-2</v>
      </c>
      <c r="F270" s="49">
        <v>2.4570577392325044E-2</v>
      </c>
      <c r="G270" s="49">
        <v>3.6612941887477879E-2</v>
      </c>
      <c r="H270" s="49">
        <v>-2.1087877027348156E-2</v>
      </c>
      <c r="I270" s="49">
        <v>-5.4899328100908584E-2</v>
      </c>
      <c r="J270" s="49">
        <v>3.5401467602824255E-2</v>
      </c>
      <c r="K270" s="49">
        <v>3.9287699812290633E-2</v>
      </c>
      <c r="M270">
        <v>4.5839157534486308E-2</v>
      </c>
      <c r="N270" s="3">
        <f t="shared" si="34"/>
        <v>9.7708213369814764E-3</v>
      </c>
      <c r="O270" s="3">
        <f t="shared" si="35"/>
        <v>8.2652940682676687E-3</v>
      </c>
      <c r="P270" s="3">
        <f t="shared" si="36"/>
        <v>5.3280327951884809E-3</v>
      </c>
      <c r="Q270" s="3">
        <f t="shared" si="37"/>
        <v>9.6497591402566283E-3</v>
      </c>
      <c r="R270" s="3">
        <f t="shared" si="38"/>
        <v>3.9351088009550355E-3</v>
      </c>
      <c r="S270" s="3">
        <f t="shared" si="39"/>
        <v>9.3526790216657482E-3</v>
      </c>
      <c r="T270" s="3">
        <f t="shared" si="40"/>
        <v>1.6314608193810906E-2</v>
      </c>
      <c r="U270" s="3">
        <f t="shared" si="41"/>
        <v>3.6347708875060316E-3</v>
      </c>
      <c r="V270" s="3">
        <f t="shared" si="42"/>
        <v>1.1068347916455674E-2</v>
      </c>
      <c r="W270" s="3">
        <f t="shared" si="43"/>
        <v>8.8038028406689593E-3</v>
      </c>
    </row>
    <row r="271" spans="1:23" x14ac:dyDescent="0.2">
      <c r="A271" s="5">
        <v>34880</v>
      </c>
      <c r="B271" s="49">
        <v>4.9356665952946521E-3</v>
      </c>
      <c r="C271" s="49">
        <v>2.114420172499698E-2</v>
      </c>
      <c r="D271" s="49">
        <v>7.6588071650984801E-3</v>
      </c>
      <c r="E271" s="49">
        <v>2.5670977914551418E-3</v>
      </c>
      <c r="F271" s="49">
        <v>-4.0774505394363114E-2</v>
      </c>
      <c r="G271" s="49">
        <v>-3.4992913781106694E-4</v>
      </c>
      <c r="H271" s="49">
        <v>-3.0521055385492768E-2</v>
      </c>
      <c r="I271" s="49">
        <v>-4.4764510772357768E-2</v>
      </c>
      <c r="J271" s="49">
        <v>-9.4915560799431198E-3</v>
      </c>
      <c r="K271" s="49">
        <v>2.4833319312959956E-2</v>
      </c>
      <c r="M271">
        <v>9.8407545713534716E-3</v>
      </c>
      <c r="N271" s="3">
        <f t="shared" si="34"/>
        <v>9.0342227573873835E-3</v>
      </c>
      <c r="O271" s="3">
        <f t="shared" si="35"/>
        <v>9.2680363144859376E-3</v>
      </c>
      <c r="P271" s="3">
        <f t="shared" si="36"/>
        <v>5.2801326112539258E-3</v>
      </c>
      <c r="Q271" s="3">
        <f t="shared" si="37"/>
        <v>9.1629157179824658E-3</v>
      </c>
      <c r="R271" s="3">
        <f t="shared" si="38"/>
        <v>4.3916653602496742E-3</v>
      </c>
      <c r="S271" s="3">
        <f t="shared" si="39"/>
        <v>9.6909241792556867E-3</v>
      </c>
      <c r="T271" s="3">
        <f t="shared" si="40"/>
        <v>1.5927534277366852E-2</v>
      </c>
      <c r="U271" s="3">
        <f t="shared" si="41"/>
        <v>1.1532501048783907E-3</v>
      </c>
      <c r="V271" s="3">
        <f t="shared" si="42"/>
        <v>1.1656795075058833E-2</v>
      </c>
      <c r="W271" s="3">
        <f t="shared" si="43"/>
        <v>9.780744887206979E-3</v>
      </c>
    </row>
    <row r="272" spans="1:23" x14ac:dyDescent="0.2">
      <c r="A272" s="5">
        <v>34911</v>
      </c>
      <c r="B272" s="49">
        <v>4.9114254368295862E-2</v>
      </c>
      <c r="C272" s="49">
        <v>1.7073584129007724E-2</v>
      </c>
      <c r="D272" s="49">
        <v>5.7023618379927088E-2</v>
      </c>
      <c r="E272" s="49">
        <v>5.2879656895916227E-2</v>
      </c>
      <c r="F272" s="49">
        <v>3.0291399776694261E-2</v>
      </c>
      <c r="G272" s="49">
        <v>4.9855596012117864E-2</v>
      </c>
      <c r="H272" s="49">
        <v>4.5555420342574537E-2</v>
      </c>
      <c r="I272" s="49">
        <v>0.11967881392819146</v>
      </c>
      <c r="J272" s="49">
        <v>5.5812859735576037E-2</v>
      </c>
      <c r="K272" s="49">
        <v>3.4195985328741463E-2</v>
      </c>
      <c r="M272">
        <v>2.4766697707592877E-2</v>
      </c>
      <c r="N272" s="3">
        <f t="shared" si="34"/>
        <v>9.7089536180239265E-3</v>
      </c>
      <c r="O272" s="3">
        <f t="shared" si="35"/>
        <v>9.9254068864654665E-3</v>
      </c>
      <c r="P272" s="3">
        <f t="shared" si="36"/>
        <v>6.4225441075781309E-3</v>
      </c>
      <c r="Q272" s="3">
        <f t="shared" si="37"/>
        <v>1.1949881045762521E-2</v>
      </c>
      <c r="R272" s="3">
        <f t="shared" si="38"/>
        <v>4.9975290495243851E-3</v>
      </c>
      <c r="S272" s="3">
        <f t="shared" si="39"/>
        <v>1.1749376606634811E-2</v>
      </c>
      <c r="T272" s="3">
        <f t="shared" si="40"/>
        <v>1.7225463679539695E-2</v>
      </c>
      <c r="U272" s="3">
        <f t="shared" si="41"/>
        <v>2.7866422950338673E-3</v>
      </c>
      <c r="V272" s="3">
        <f t="shared" si="42"/>
        <v>1.2519315645002757E-2</v>
      </c>
      <c r="W272" s="3">
        <f t="shared" si="43"/>
        <v>1.0893792308492876E-2</v>
      </c>
    </row>
    <row r="273" spans="1:23" x14ac:dyDescent="0.2">
      <c r="A273" s="5">
        <v>34942</v>
      </c>
      <c r="B273" s="49">
        <v>1.0339321770018728E-3</v>
      </c>
      <c r="C273" s="49">
        <v>-2.0083419037823624E-2</v>
      </c>
      <c r="D273" s="49">
        <v>7.1499799980305756E-3</v>
      </c>
      <c r="E273" s="49">
        <v>2.2014390615074486E-2</v>
      </c>
      <c r="F273" s="49">
        <v>-9.8151227751842596E-3</v>
      </c>
      <c r="G273" s="49">
        <v>8.5961816299724436E-3</v>
      </c>
      <c r="H273" s="49">
        <v>-9.2489678205320836E-4</v>
      </c>
      <c r="I273" s="49">
        <v>6.7978920077013338E-2</v>
      </c>
      <c r="J273" s="49">
        <v>-4.2584384451915813E-4</v>
      </c>
      <c r="K273" s="49">
        <v>2.978060041494146E-4</v>
      </c>
      <c r="M273">
        <v>1.3203527982694752E-3</v>
      </c>
      <c r="N273" s="3">
        <f t="shared" si="34"/>
        <v>1.1577672218367649E-2</v>
      </c>
      <c r="O273" s="3">
        <f t="shared" si="35"/>
        <v>1.006025302499319E-2</v>
      </c>
      <c r="P273" s="3">
        <f t="shared" si="36"/>
        <v>1.0358562004632414E-2</v>
      </c>
      <c r="Q273" s="3">
        <f t="shared" si="37"/>
        <v>1.6109837010528684E-2</v>
      </c>
      <c r="R273" s="3">
        <f t="shared" si="38"/>
        <v>7.7312157064337644E-3</v>
      </c>
      <c r="S273" s="3">
        <f t="shared" si="39"/>
        <v>1.4457229218706732E-2</v>
      </c>
      <c r="T273" s="3">
        <f t="shared" si="40"/>
        <v>2.1545035409158225E-2</v>
      </c>
      <c r="U273" s="3">
        <f t="shared" si="41"/>
        <v>6.1624323419629812E-3</v>
      </c>
      <c r="V273" s="3">
        <f t="shared" si="42"/>
        <v>1.4901434854432556E-2</v>
      </c>
      <c r="W273" s="3">
        <f t="shared" si="43"/>
        <v>1.0684237596235055E-2</v>
      </c>
    </row>
    <row r="274" spans="1:23" x14ac:dyDescent="0.2">
      <c r="A274" s="5">
        <v>34972</v>
      </c>
      <c r="B274" s="49">
        <v>-7.9714988483551297E-3</v>
      </c>
      <c r="C274" s="49">
        <v>-1.4090940011465269E-3</v>
      </c>
      <c r="D274" s="49">
        <v>-1.7905636346627563E-2</v>
      </c>
      <c r="E274" s="49">
        <v>-1.5126566724012136E-2</v>
      </c>
      <c r="F274" s="49">
        <v>-4.4929278043822074E-2</v>
      </c>
      <c r="G274" s="49">
        <v>8.3727296865001577E-3</v>
      </c>
      <c r="H274" s="49">
        <v>-1.5871194941708522E-2</v>
      </c>
      <c r="I274" s="49">
        <v>1.5823851554320756E-2</v>
      </c>
      <c r="J274" s="49">
        <v>1.6091884646241228E-2</v>
      </c>
      <c r="K274" s="49">
        <v>4.5085527614131538E-2</v>
      </c>
      <c r="M274">
        <v>3.1673735920508372E-2</v>
      </c>
      <c r="N274" s="3">
        <f t="shared" si="34"/>
        <v>1.2725939145492899E-2</v>
      </c>
      <c r="O274" s="3">
        <f t="shared" si="35"/>
        <v>9.8337103371208701E-3</v>
      </c>
      <c r="P274" s="3">
        <f t="shared" si="36"/>
        <v>1.1943622360882838E-2</v>
      </c>
      <c r="Q274" s="3">
        <f t="shared" si="37"/>
        <v>1.843017045793504E-2</v>
      </c>
      <c r="R274" s="3">
        <f t="shared" si="38"/>
        <v>8.2688305143900753E-3</v>
      </c>
      <c r="S274" s="3">
        <f t="shared" si="39"/>
        <v>1.5669701376968513E-2</v>
      </c>
      <c r="T274" s="3">
        <f t="shared" si="40"/>
        <v>2.2368103484397026E-2</v>
      </c>
      <c r="U274" s="3">
        <f t="shared" si="41"/>
        <v>4.1907704560819143E-3</v>
      </c>
      <c r="V274" s="3">
        <f t="shared" si="42"/>
        <v>1.5517918930004307E-2</v>
      </c>
      <c r="W274" s="3">
        <f t="shared" si="43"/>
        <v>1.135755497537951E-2</v>
      </c>
    </row>
    <row r="275" spans="1:23" x14ac:dyDescent="0.2">
      <c r="A275" s="5">
        <v>35003</v>
      </c>
      <c r="B275" s="49">
        <v>-3.1461742060568509E-2</v>
      </c>
      <c r="C275" s="49">
        <v>-9.3820756859156473E-3</v>
      </c>
      <c r="D275" s="49">
        <v>-2.1989294030241968E-2</v>
      </c>
      <c r="E275" s="49">
        <v>-3.7846422802235935E-2</v>
      </c>
      <c r="F275" s="49">
        <v>1.2248400784562241E-2</v>
      </c>
      <c r="G275" s="49">
        <v>1.9906729338756701E-3</v>
      </c>
      <c r="H275" s="49">
        <v>-5.7340081670421261E-2</v>
      </c>
      <c r="I275" s="49">
        <v>-2.1394493954770111E-2</v>
      </c>
      <c r="J275" s="49">
        <v>-2.1844547253702662E-2</v>
      </c>
      <c r="K275" s="49">
        <v>-2.5113008538490966E-4</v>
      </c>
      <c r="M275">
        <v>3.4598802161571296E-2</v>
      </c>
      <c r="N275" s="3">
        <f t="shared" si="34"/>
        <v>1.3577154957051973E-2</v>
      </c>
      <c r="O275" s="3">
        <f t="shared" si="35"/>
        <v>1.0622196081371263E-2</v>
      </c>
      <c r="P275" s="3">
        <f t="shared" si="36"/>
        <v>1.2369910579514769E-2</v>
      </c>
      <c r="Q275" s="3">
        <f t="shared" si="37"/>
        <v>1.9328752927265189E-2</v>
      </c>
      <c r="R275" s="3">
        <f t="shared" si="38"/>
        <v>6.2550096884402455E-3</v>
      </c>
      <c r="S275" s="3">
        <f t="shared" si="39"/>
        <v>1.3205432183965684E-2</v>
      </c>
      <c r="T275" s="3">
        <f t="shared" si="40"/>
        <v>2.3579482970646971E-2</v>
      </c>
      <c r="U275" s="3">
        <f t="shared" si="41"/>
        <v>5.9964421067256069E-3</v>
      </c>
      <c r="V275" s="3">
        <f t="shared" si="42"/>
        <v>1.5228419650718382E-2</v>
      </c>
      <c r="W275" s="3">
        <f t="shared" si="43"/>
        <v>1.230715489345521E-2</v>
      </c>
    </row>
    <row r="276" spans="1:23" x14ac:dyDescent="0.2">
      <c r="A276" s="5">
        <v>35033</v>
      </c>
      <c r="B276" s="49">
        <v>4.515857561443104E-2</v>
      </c>
      <c r="C276" s="49">
        <v>4.7635459551855108E-2</v>
      </c>
      <c r="D276" s="49">
        <v>2.8724170945598093E-2</v>
      </c>
      <c r="E276" s="49">
        <v>8.3993024990731691E-2</v>
      </c>
      <c r="F276" s="49">
        <v>1.3158401056595936E-2</v>
      </c>
      <c r="G276" s="49">
        <v>3.7888236616680171E-2</v>
      </c>
      <c r="H276" s="49">
        <v>-5.1990628726557686E-2</v>
      </c>
      <c r="I276" s="49">
        <v>5.1916863845484329E-2</v>
      </c>
      <c r="J276" s="49">
        <v>5.6930914788343223E-2</v>
      </c>
      <c r="K276" s="49">
        <v>4.418727975973713E-2</v>
      </c>
      <c r="M276">
        <v>4.849136583596847E-2</v>
      </c>
      <c r="N276" s="3">
        <f t="shared" si="34"/>
        <v>1.3707423905521494E-2</v>
      </c>
      <c r="O276" s="3">
        <f t="shared" si="35"/>
        <v>9.8678890150158041E-3</v>
      </c>
      <c r="P276" s="3">
        <f t="shared" si="36"/>
        <v>1.129753831689583E-2</v>
      </c>
      <c r="Q276" s="3">
        <f t="shared" si="37"/>
        <v>1.7034284854717134E-2</v>
      </c>
      <c r="R276" s="3">
        <f t="shared" si="38"/>
        <v>6.4470999229002618E-3</v>
      </c>
      <c r="S276" s="3">
        <f t="shared" si="39"/>
        <v>1.2001609740795557E-2</v>
      </c>
      <c r="T276" s="3">
        <f t="shared" si="40"/>
        <v>1.5067001833511527E-2</v>
      </c>
      <c r="U276" s="3">
        <f t="shared" si="41"/>
        <v>5.9251375919666515E-3</v>
      </c>
      <c r="V276" s="3">
        <f t="shared" si="42"/>
        <v>1.4967423889238366E-2</v>
      </c>
      <c r="W276" s="3">
        <f t="shared" si="43"/>
        <v>1.2129790465266342E-2</v>
      </c>
    </row>
    <row r="277" spans="1:23" x14ac:dyDescent="0.2">
      <c r="A277" s="5">
        <v>35064</v>
      </c>
      <c r="B277" s="49">
        <v>2.0891800792854687E-2</v>
      </c>
      <c r="C277" s="49">
        <v>1.4386015636295379E-2</v>
      </c>
      <c r="D277" s="49">
        <v>2.106649111257286E-2</v>
      </c>
      <c r="E277" s="49">
        <v>3.292570851142429E-2</v>
      </c>
      <c r="F277" s="49">
        <v>2.4069247097092683E-2</v>
      </c>
      <c r="G277" s="49">
        <v>1.1267973950359167E-2</v>
      </c>
      <c r="H277" s="49">
        <v>8.7483517905821984E-2</v>
      </c>
      <c r="I277" s="49">
        <v>6.8076374082332691E-2</v>
      </c>
      <c r="J277" s="49">
        <v>3.4687491770429402E-2</v>
      </c>
      <c r="K277" s="49">
        <v>1.5330162290114302E-2</v>
      </c>
      <c r="M277">
        <v>7.332244771013019E-2</v>
      </c>
      <c r="N277" s="3">
        <f t="shared" si="34"/>
        <v>1.4207069283771381E-2</v>
      </c>
      <c r="O277" s="3">
        <f t="shared" si="35"/>
        <v>1.1469495134135834E-2</v>
      </c>
      <c r="P277" s="3">
        <f t="shared" si="36"/>
        <v>1.1245677843649897E-2</v>
      </c>
      <c r="Q277" s="3">
        <f t="shared" si="37"/>
        <v>1.6177998714871591E-2</v>
      </c>
      <c r="R277" s="3">
        <f t="shared" si="38"/>
        <v>6.2417267707180792E-3</v>
      </c>
      <c r="S277" s="3">
        <f t="shared" si="39"/>
        <v>1.1667511489270584E-2</v>
      </c>
      <c r="T277" s="3">
        <f t="shared" si="40"/>
        <v>1.3684761356435019E-2</v>
      </c>
      <c r="U277" s="3">
        <f t="shared" si="41"/>
        <v>6.338717427928825E-3</v>
      </c>
      <c r="V277" s="3">
        <f t="shared" si="42"/>
        <v>1.6013325847496221E-2</v>
      </c>
      <c r="W277" s="3">
        <f t="shared" si="43"/>
        <v>1.2433067738058376E-2</v>
      </c>
    </row>
    <row r="278" spans="1:23" x14ac:dyDescent="0.2">
      <c r="A278" s="5">
        <v>35095</v>
      </c>
      <c r="B278" s="49">
        <v>2.9760512610526479E-2</v>
      </c>
      <c r="C278" s="49">
        <v>6.172363986518925E-2</v>
      </c>
      <c r="D278" s="49">
        <v>8.4784010315925196E-2</v>
      </c>
      <c r="E278" s="49">
        <v>4.2779050977334698E-2</v>
      </c>
      <c r="F278" s="49">
        <v>8.7312003426440965E-2</v>
      </c>
      <c r="G278" s="49">
        <v>2.596127216890376E-2</v>
      </c>
      <c r="H278" s="49">
        <v>5.0938706740966344E-2</v>
      </c>
      <c r="I278" s="49">
        <v>2.2949814763262077E-2</v>
      </c>
      <c r="J278" s="49">
        <v>4.6080196210002367E-2</v>
      </c>
      <c r="K278" s="49">
        <v>3.589537316960123E-2</v>
      </c>
      <c r="M278">
        <v>0.18392618041788134</v>
      </c>
      <c r="N278" s="3">
        <f t="shared" si="34"/>
        <v>1.2480897907985733E-2</v>
      </c>
      <c r="O278" s="3">
        <f t="shared" si="35"/>
        <v>1.1492174143302602E-2</v>
      </c>
      <c r="P278" s="3">
        <f t="shared" si="36"/>
        <v>1.1921002791161575E-2</v>
      </c>
      <c r="Q278" s="3">
        <f t="shared" si="37"/>
        <v>1.7044672923487516E-2</v>
      </c>
      <c r="R278" s="3">
        <f t="shared" si="38"/>
        <v>5.6995826340064393E-3</v>
      </c>
      <c r="S278" s="3">
        <f t="shared" si="39"/>
        <v>1.0929187272204195E-2</v>
      </c>
      <c r="T278" s="3">
        <f t="shared" si="40"/>
        <v>1.4992143978186497E-2</v>
      </c>
      <c r="U278" s="3">
        <f t="shared" si="41"/>
        <v>8.6104008995870028E-3</v>
      </c>
      <c r="V278" s="3">
        <f t="shared" si="42"/>
        <v>1.6304494730965562E-2</v>
      </c>
      <c r="W278" s="3">
        <f t="shared" si="43"/>
        <v>1.2551545235539764E-2</v>
      </c>
    </row>
    <row r="279" spans="1:23" x14ac:dyDescent="0.2">
      <c r="A279" s="5">
        <v>35124</v>
      </c>
      <c r="B279" s="49">
        <v>5.7619144790721499E-3</v>
      </c>
      <c r="C279" s="49">
        <v>-1.1442046072917211E-2</v>
      </c>
      <c r="D279" s="49">
        <v>-3.0454049362912405E-3</v>
      </c>
      <c r="E279" s="49">
        <v>5.3516713683363637E-2</v>
      </c>
      <c r="F279" s="49">
        <v>-1.6273616825080994E-3</v>
      </c>
      <c r="G279" s="49">
        <v>-4.9328149271914423E-3</v>
      </c>
      <c r="H279" s="49">
        <v>-3.2178664580997274E-2</v>
      </c>
      <c r="I279" s="49">
        <v>-3.3716516703541255E-2</v>
      </c>
      <c r="J279" s="49">
        <v>1.0150730338543967E-2</v>
      </c>
      <c r="K279" s="49">
        <v>1.0626961785844546E-2</v>
      </c>
      <c r="M279">
        <v>-4.0156239292832296E-3</v>
      </c>
      <c r="N279" s="3">
        <f t="shared" si="34"/>
        <v>1.3771747757881286E-2</v>
      </c>
      <c r="O279" s="3">
        <f t="shared" si="35"/>
        <v>1.3709997465872696E-2</v>
      </c>
      <c r="P279" s="3">
        <f t="shared" si="36"/>
        <v>1.3505217225809071E-2</v>
      </c>
      <c r="Q279" s="3">
        <f t="shared" si="37"/>
        <v>1.5853614032389472E-2</v>
      </c>
      <c r="R279" s="3">
        <f t="shared" si="38"/>
        <v>9.1987844499103119E-3</v>
      </c>
      <c r="S279" s="3">
        <f t="shared" si="39"/>
        <v>1.1827603790058074E-2</v>
      </c>
      <c r="T279" s="3">
        <f t="shared" si="40"/>
        <v>1.3508143797439717E-2</v>
      </c>
      <c r="U279" s="3">
        <f t="shared" si="41"/>
        <v>9.3503688893384826E-3</v>
      </c>
      <c r="V279" s="3">
        <f t="shared" si="42"/>
        <v>1.7050809551351062E-2</v>
      </c>
      <c r="W279" s="3">
        <f t="shared" si="43"/>
        <v>1.3303531428274062E-2</v>
      </c>
    </row>
    <row r="280" spans="1:23" x14ac:dyDescent="0.2">
      <c r="A280" s="5">
        <v>35155</v>
      </c>
      <c r="B280" s="49">
        <v>-2.5920776435127579E-2</v>
      </c>
      <c r="C280" s="49">
        <v>1.315762433209855E-2</v>
      </c>
      <c r="D280" s="49">
        <v>1.085502800148852E-3</v>
      </c>
      <c r="E280" s="49">
        <v>-1.0424922081288535E-2</v>
      </c>
      <c r="F280" s="49">
        <v>2.9587680221832002E-2</v>
      </c>
      <c r="G280" s="49">
        <v>-2.6319807258179395E-3</v>
      </c>
      <c r="H280" s="49">
        <v>-3.0861646868676762E-2</v>
      </c>
      <c r="I280" s="49">
        <v>5.1459691183626477E-2</v>
      </c>
      <c r="J280" s="49">
        <v>3.4587665367622034E-2</v>
      </c>
      <c r="K280" s="49">
        <v>1.0344456543224689E-2</v>
      </c>
      <c r="M280">
        <v>2.1213447232737437E-3</v>
      </c>
      <c r="N280" s="3">
        <f t="shared" si="34"/>
        <v>1.2460276651605753E-2</v>
      </c>
      <c r="O280" s="3">
        <f t="shared" si="35"/>
        <v>1.228727888889608E-2</v>
      </c>
      <c r="P280" s="3">
        <f t="shared" si="36"/>
        <v>1.1330545328869651E-2</v>
      </c>
      <c r="Q280" s="3">
        <f t="shared" si="37"/>
        <v>1.6689002636707431E-2</v>
      </c>
      <c r="R280" s="3">
        <f t="shared" si="38"/>
        <v>5.9346427334798718E-3</v>
      </c>
      <c r="S280" s="3">
        <f t="shared" si="39"/>
        <v>1.1013553541353987E-2</v>
      </c>
      <c r="T280" s="3">
        <f t="shared" si="40"/>
        <v>1.0515142973428961E-2</v>
      </c>
      <c r="U280" s="3">
        <f t="shared" si="41"/>
        <v>8.7610006920690528E-3</v>
      </c>
      <c r="V280" s="3">
        <f t="shared" si="42"/>
        <v>1.5822793983985148E-2</v>
      </c>
      <c r="W280" s="3">
        <f t="shared" si="43"/>
        <v>1.3232631716549061E-2</v>
      </c>
    </row>
    <row r="281" spans="1:23" x14ac:dyDescent="0.2">
      <c r="A281" s="5">
        <v>35185</v>
      </c>
      <c r="B281" s="49">
        <v>4.4755358487982511E-2</v>
      </c>
      <c r="C281" s="49">
        <v>4.0924886645751446E-2</v>
      </c>
      <c r="D281" s="49">
        <v>1.238476568416802E-3</v>
      </c>
      <c r="E281" s="49">
        <v>6.659869517291761E-2</v>
      </c>
      <c r="F281" s="49">
        <v>4.7274648215238413E-2</v>
      </c>
      <c r="G281" s="49">
        <v>3.7109346625623818E-2</v>
      </c>
      <c r="H281" s="49">
        <v>0.13340055823710961</v>
      </c>
      <c r="I281" s="49">
        <v>3.6735030275557357E-2</v>
      </c>
      <c r="J281" s="49">
        <v>4.360425371425336E-2</v>
      </c>
      <c r="K281" s="49">
        <v>1.5004453931760198E-2</v>
      </c>
      <c r="M281">
        <v>4.16432505338864E-2</v>
      </c>
      <c r="N281" s="3">
        <f t="shared" si="34"/>
        <v>1.1026911495566302E-2</v>
      </c>
      <c r="O281" s="3">
        <f t="shared" si="35"/>
        <v>1.1766195863416817E-2</v>
      </c>
      <c r="P281" s="3">
        <f t="shared" si="36"/>
        <v>1.1138618807233599E-2</v>
      </c>
      <c r="Q281" s="3">
        <f t="shared" si="37"/>
        <v>1.5337778024063518E-2</v>
      </c>
      <c r="R281" s="3">
        <f t="shared" si="38"/>
        <v>6.0593499343091278E-3</v>
      </c>
      <c r="S281" s="3">
        <f t="shared" si="39"/>
        <v>1.058254261592325E-2</v>
      </c>
      <c r="T281" s="3">
        <f t="shared" si="40"/>
        <v>1.1765067491813105E-2</v>
      </c>
      <c r="U281" s="3">
        <f t="shared" si="41"/>
        <v>7.1101148889898052E-3</v>
      </c>
      <c r="V281" s="3">
        <f t="shared" si="42"/>
        <v>1.5570226328370259E-2</v>
      </c>
      <c r="W281" s="3">
        <f t="shared" si="43"/>
        <v>1.2947083038325492E-2</v>
      </c>
    </row>
    <row r="282" spans="1:23" x14ac:dyDescent="0.2">
      <c r="A282" s="5">
        <v>35216</v>
      </c>
      <c r="B282" s="49">
        <v>-2.1918846398066516E-2</v>
      </c>
      <c r="C282" s="49">
        <v>2.3443524253601078E-2</v>
      </c>
      <c r="D282" s="49">
        <v>1.0652198800689572E-2</v>
      </c>
      <c r="E282" s="49">
        <v>5.1238423471067218E-3</v>
      </c>
      <c r="F282" s="49">
        <v>-1.0832363602727213E-2</v>
      </c>
      <c r="G282" s="49">
        <v>-2.020011003951061E-2</v>
      </c>
      <c r="H282" s="49">
        <v>-1.5729761040794155E-2</v>
      </c>
      <c r="I282" s="49">
        <v>-2.1063647430004329E-2</v>
      </c>
      <c r="J282" s="49">
        <v>4.4435818624148027E-2</v>
      </c>
      <c r="K282" s="49">
        <v>2.6915334652518164E-2</v>
      </c>
      <c r="M282">
        <v>4.5455424295739455E-2</v>
      </c>
      <c r="N282" s="3">
        <f t="shared" si="34"/>
        <v>1.2150356436841691E-2</v>
      </c>
      <c r="O282" s="3">
        <f t="shared" si="35"/>
        <v>1.1535918262633024E-2</v>
      </c>
      <c r="P282" s="3">
        <f t="shared" si="36"/>
        <v>1.1994929787131015E-2</v>
      </c>
      <c r="Q282" s="3">
        <f t="shared" si="37"/>
        <v>1.6731327518098346E-2</v>
      </c>
      <c r="R282" s="3">
        <f t="shared" si="38"/>
        <v>8.3983028532147296E-3</v>
      </c>
      <c r="S282" s="3">
        <f t="shared" si="39"/>
        <v>1.1981705375190792E-2</v>
      </c>
      <c r="T282" s="3">
        <f t="shared" si="40"/>
        <v>1.1796644554156974E-2</v>
      </c>
      <c r="U282" s="3">
        <f t="shared" si="41"/>
        <v>4.3219185690585547E-3</v>
      </c>
      <c r="V282" s="3">
        <f t="shared" si="42"/>
        <v>1.7370690893552962E-2</v>
      </c>
      <c r="W282" s="3">
        <f t="shared" si="43"/>
        <v>1.3975774235979982E-2</v>
      </c>
    </row>
    <row r="283" spans="1:23" x14ac:dyDescent="0.2">
      <c r="A283" s="5">
        <v>35246</v>
      </c>
      <c r="B283" s="49">
        <v>-1.8045733169427369E-2</v>
      </c>
      <c r="C283" s="49">
        <v>-3.0778886783906612E-2</v>
      </c>
      <c r="D283" s="49">
        <v>1.7206314320237892E-2</v>
      </c>
      <c r="E283" s="49">
        <v>3.7058296760978937E-2</v>
      </c>
      <c r="F283" s="49">
        <v>1.2835224199226669E-2</v>
      </c>
      <c r="G283" s="49">
        <v>-8.61902810298254E-3</v>
      </c>
      <c r="H283" s="49">
        <v>-5.328737980324405E-3</v>
      </c>
      <c r="I283" s="49">
        <v>2.0145222226804815E-2</v>
      </c>
      <c r="J283" s="49">
        <v>1.7980435887787749E-4</v>
      </c>
      <c r="K283" s="49">
        <v>6.1094763520199713E-3</v>
      </c>
      <c r="M283">
        <v>0.10262315833890123</v>
      </c>
      <c r="N283" s="3">
        <f t="shared" si="34"/>
        <v>1.0820376165472998E-2</v>
      </c>
      <c r="O283" s="3">
        <f t="shared" si="35"/>
        <v>1.1780876150656447E-2</v>
      </c>
      <c r="P283" s="3">
        <f t="shared" si="36"/>
        <v>1.2276101378433824E-2</v>
      </c>
      <c r="Q283" s="3">
        <f t="shared" si="37"/>
        <v>1.514938123878521E-2</v>
      </c>
      <c r="R283" s="3">
        <f t="shared" si="38"/>
        <v>8.671648176469645E-3</v>
      </c>
      <c r="S283" s="3">
        <f t="shared" si="39"/>
        <v>1.1058746091178502E-2</v>
      </c>
      <c r="T283" s="3">
        <f t="shared" si="40"/>
        <v>1.0990188992176316E-2</v>
      </c>
      <c r="U283" s="3">
        <f t="shared" si="41"/>
        <v>3.9494587485179745E-3</v>
      </c>
      <c r="V283" s="3">
        <f t="shared" si="42"/>
        <v>1.7966219432726416E-2</v>
      </c>
      <c r="W283" s="3">
        <f t="shared" si="43"/>
        <v>1.4011983349438376E-2</v>
      </c>
    </row>
    <row r="284" spans="1:23" x14ac:dyDescent="0.2">
      <c r="A284" s="5">
        <v>35277</v>
      </c>
      <c r="B284" s="49">
        <v>-2.8393176538165088E-2</v>
      </c>
      <c r="C284" s="49">
        <v>-2.3935627222741784E-2</v>
      </c>
      <c r="D284" s="49">
        <v>-2.9319792588003435E-2</v>
      </c>
      <c r="E284" s="49">
        <v>-6.3726987727163564E-2</v>
      </c>
      <c r="F284" s="49">
        <v>-5.5887237958431313E-2</v>
      </c>
      <c r="G284" s="49">
        <v>4.8120563389020266E-3</v>
      </c>
      <c r="H284" s="49">
        <v>-8.07775289839191E-2</v>
      </c>
      <c r="I284" s="49">
        <v>-7.0445247948019207E-2</v>
      </c>
      <c r="J284" s="49">
        <v>-4.6377302285705468E-2</v>
      </c>
      <c r="K284" s="49">
        <v>-4.3786024038933058E-2</v>
      </c>
      <c r="M284">
        <v>2.7861674301651096E-2</v>
      </c>
      <c r="N284" s="3">
        <f t="shared" si="34"/>
        <v>1.0370230628939591E-2</v>
      </c>
      <c r="O284" s="3">
        <f t="shared" si="35"/>
        <v>1.0924384872019636E-2</v>
      </c>
      <c r="P284" s="3">
        <f t="shared" si="36"/>
        <v>1.1993814691559111E-2</v>
      </c>
      <c r="Q284" s="3">
        <f t="shared" si="37"/>
        <v>1.5539738110913269E-2</v>
      </c>
      <c r="R284" s="3">
        <f t="shared" si="38"/>
        <v>7.7721683686246762E-3</v>
      </c>
      <c r="S284" s="3">
        <f t="shared" si="39"/>
        <v>1.0147887350112921E-2</v>
      </c>
      <c r="T284" s="3">
        <f t="shared" si="40"/>
        <v>1.0235441311267092E-2</v>
      </c>
      <c r="U284" s="3">
        <f t="shared" si="41"/>
        <v>5.2702540579870095E-3</v>
      </c>
      <c r="V284" s="3">
        <f t="shared" si="42"/>
        <v>1.647138325852221E-2</v>
      </c>
      <c r="W284" s="3">
        <f t="shared" si="43"/>
        <v>1.4094320017263372E-2</v>
      </c>
    </row>
    <row r="285" spans="1:23" x14ac:dyDescent="0.2">
      <c r="A285" s="5">
        <v>35308</v>
      </c>
      <c r="B285" s="49">
        <v>4.0309174558949001E-2</v>
      </c>
      <c r="C285" s="49">
        <v>4.0511584544929979E-2</v>
      </c>
      <c r="D285" s="49">
        <v>2.6887640256824108E-2</v>
      </c>
      <c r="E285" s="49">
        <v>1.6915297092286341E-2</v>
      </c>
      <c r="F285" s="49">
        <v>-8.7599199488231916E-3</v>
      </c>
      <c r="G285" s="49">
        <v>4.7836161009012113E-2</v>
      </c>
      <c r="H285" s="49">
        <v>-1.5022380054010354E-2</v>
      </c>
      <c r="I285" s="49">
        <v>-2.7789801864606778E-2</v>
      </c>
      <c r="J285" s="49">
        <v>1.9725248774448367E-2</v>
      </c>
      <c r="K285" s="49">
        <v>2.2612683905550046E-2</v>
      </c>
      <c r="M285">
        <v>-7.0815066232971069E-2</v>
      </c>
      <c r="N285" s="3">
        <f t="shared" si="34"/>
        <v>7.9223320090277861E-3</v>
      </c>
      <c r="O285" s="3">
        <f t="shared" si="35"/>
        <v>1.0392522529668248E-2</v>
      </c>
      <c r="P285" s="3">
        <f t="shared" si="36"/>
        <v>9.3446554036223286E-3</v>
      </c>
      <c r="Q285" s="3">
        <f t="shared" si="37"/>
        <v>1.2319891887502214E-2</v>
      </c>
      <c r="R285" s="3">
        <f t="shared" si="38"/>
        <v>4.5015357546710306E-3</v>
      </c>
      <c r="S285" s="3">
        <f t="shared" si="39"/>
        <v>9.8195786332887589E-3</v>
      </c>
      <c r="T285" s="3">
        <f t="shared" si="40"/>
        <v>6.0159145527296665E-3</v>
      </c>
      <c r="U285" s="3">
        <f t="shared" si="41"/>
        <v>1.8438953819772026E-3</v>
      </c>
      <c r="V285" s="3">
        <f t="shared" si="42"/>
        <v>1.4153140809861679E-2</v>
      </c>
      <c r="W285" s="3">
        <f t="shared" si="43"/>
        <v>1.2906923106769143E-2</v>
      </c>
    </row>
    <row r="286" spans="1:23" x14ac:dyDescent="0.2">
      <c r="A286" s="5">
        <v>35338</v>
      </c>
      <c r="B286" s="49">
        <v>1.8757543106469043E-3</v>
      </c>
      <c r="C286" s="49">
        <v>3.5551376896546083E-2</v>
      </c>
      <c r="D286" s="49">
        <v>3.9195819865911252E-2</v>
      </c>
      <c r="E286" s="49">
        <v>5.2915051995086282E-2</v>
      </c>
      <c r="F286" s="49">
        <v>7.7516498119758026E-2</v>
      </c>
      <c r="G286" s="49">
        <v>2.2886404490080281E-2</v>
      </c>
      <c r="H286" s="49">
        <v>7.3886746110138013E-2</v>
      </c>
      <c r="I286" s="49">
        <v>6.1209869882491219E-2</v>
      </c>
      <c r="J286" s="49">
        <v>5.9736808271237285E-2</v>
      </c>
      <c r="K286" s="49">
        <v>5.6234424873915945E-2</v>
      </c>
      <c r="M286">
        <v>-5.5497251076314091E-2</v>
      </c>
      <c r="N286" s="3">
        <f t="shared" si="34"/>
        <v>7.0854030711162879E-3</v>
      </c>
      <c r="O286" s="3">
        <f t="shared" si="35"/>
        <v>1.0519543702309363E-2</v>
      </c>
      <c r="P286" s="3">
        <f t="shared" si="36"/>
        <v>8.1102545008757479E-3</v>
      </c>
      <c r="Q286" s="3">
        <f t="shared" si="37"/>
        <v>9.0698958905907588E-3</v>
      </c>
      <c r="R286" s="3">
        <f t="shared" si="38"/>
        <v>2.4274482087892099E-3</v>
      </c>
      <c r="S286" s="3">
        <f t="shared" si="39"/>
        <v>9.4141052216685193E-3</v>
      </c>
      <c r="T286" s="3">
        <f t="shared" si="40"/>
        <v>2.5111640362794185E-3</v>
      </c>
      <c r="U286" s="3">
        <f t="shared" si="41"/>
        <v>4.3394683466140466E-4</v>
      </c>
      <c r="V286" s="3">
        <f t="shared" si="42"/>
        <v>1.3064865378774789E-2</v>
      </c>
      <c r="W286" s="3">
        <f t="shared" si="43"/>
        <v>1.2530670932000533E-2</v>
      </c>
    </row>
    <row r="287" spans="1:23" x14ac:dyDescent="0.2">
      <c r="A287" s="5">
        <v>35369</v>
      </c>
      <c r="B287" s="49">
        <v>3.6940810603057983E-2</v>
      </c>
      <c r="C287" s="49">
        <v>6.1940054568619729E-2</v>
      </c>
      <c r="D287" s="49">
        <v>1.4853185773560096E-3</v>
      </c>
      <c r="E287" s="49">
        <v>2.4555516698134827E-2</v>
      </c>
      <c r="F287" s="49">
        <v>1.1080955982223362E-2</v>
      </c>
      <c r="G287" s="49">
        <v>5.5755444741736326E-3</v>
      </c>
      <c r="H287" s="49">
        <v>-5.8244176500364953E-2</v>
      </c>
      <c r="I287" s="49">
        <v>-4.7164409455968226E-2</v>
      </c>
      <c r="J287" s="49">
        <v>1.6659909814869867E-2</v>
      </c>
      <c r="K287" s="49">
        <v>2.5773226176906583E-2</v>
      </c>
      <c r="M287">
        <v>-4.5675166618371899E-2</v>
      </c>
      <c r="N287" s="3">
        <f t="shared" si="34"/>
        <v>6.7218033737662048E-3</v>
      </c>
      <c r="O287" s="3">
        <f t="shared" si="35"/>
        <v>1.2623691764447153E-2</v>
      </c>
      <c r="P287" s="3">
        <f t="shared" si="36"/>
        <v>9.5300473090220682E-3</v>
      </c>
      <c r="Q287" s="3">
        <f t="shared" si="37"/>
        <v>1.1958919280490766E-2</v>
      </c>
      <c r="R287" s="3">
        <f t="shared" si="38"/>
        <v>5.6328687127918881E-3</v>
      </c>
      <c r="S287" s="3">
        <f t="shared" si="39"/>
        <v>1.0505158670130247E-2</v>
      </c>
      <c r="T287" s="3">
        <f t="shared" si="40"/>
        <v>6.4526209329835993E-3</v>
      </c>
      <c r="U287" s="3">
        <f t="shared" si="41"/>
        <v>3.1819539139765949E-3</v>
      </c>
      <c r="V287" s="3">
        <f t="shared" si="42"/>
        <v>1.5360545066028757E-2</v>
      </c>
      <c r="W287" s="3">
        <f t="shared" si="43"/>
        <v>1.4364844219027022E-2</v>
      </c>
    </row>
    <row r="288" spans="1:23" x14ac:dyDescent="0.2">
      <c r="A288" s="5">
        <v>35399</v>
      </c>
      <c r="B288" s="49">
        <v>1.4412534687502587E-2</v>
      </c>
      <c r="C288" s="49">
        <v>7.8499007462873527E-2</v>
      </c>
      <c r="D288" s="49">
        <v>5.6454637882873415E-2</v>
      </c>
      <c r="E288" s="49">
        <v>0.10223097084053867</v>
      </c>
      <c r="F288" s="49">
        <v>7.7010786903619621E-2</v>
      </c>
      <c r="G288" s="49">
        <v>2.433990296589017E-2</v>
      </c>
      <c r="H288" s="49">
        <v>7.8589578267896476E-2</v>
      </c>
      <c r="I288" s="49">
        <v>1.9736443615363974E-2</v>
      </c>
      <c r="J288" s="49">
        <v>8.1099190494209106E-2</v>
      </c>
      <c r="K288" s="49">
        <v>7.5791659546803558E-2</v>
      </c>
      <c r="M288">
        <v>5.3803599765041454E-2</v>
      </c>
      <c r="N288" s="3">
        <f t="shared" si="34"/>
        <v>5.5355358980489176E-3</v>
      </c>
      <c r="O288" s="3">
        <f t="shared" si="35"/>
        <v>1.197209276823288E-2</v>
      </c>
      <c r="P288" s="3">
        <f t="shared" si="36"/>
        <v>7.1275383891130483E-3</v>
      </c>
      <c r="Q288" s="3">
        <f t="shared" si="37"/>
        <v>1.028224419599616E-2</v>
      </c>
      <c r="R288" s="3">
        <f t="shared" si="38"/>
        <v>4.7923903701803418E-3</v>
      </c>
      <c r="S288" s="3">
        <f t="shared" si="39"/>
        <v>9.3749380304874608E-3</v>
      </c>
      <c r="T288" s="3">
        <f t="shared" si="40"/>
        <v>5.1734829762155477E-3</v>
      </c>
      <c r="U288" s="3">
        <f t="shared" si="41"/>
        <v>1.3318143244812372E-3</v>
      </c>
      <c r="V288" s="3">
        <f t="shared" si="42"/>
        <v>1.3393363848631703E-2</v>
      </c>
      <c r="W288" s="3">
        <f t="shared" si="43"/>
        <v>1.4590888899517981E-2</v>
      </c>
    </row>
    <row r="289" spans="1:23" x14ac:dyDescent="0.2">
      <c r="A289" s="5">
        <v>35430</v>
      </c>
      <c r="B289" s="49">
        <v>2.3429564483857801E-2</v>
      </c>
      <c r="C289" s="49">
        <v>-1.7635878919481596E-2</v>
      </c>
      <c r="D289" s="49">
        <v>6.0744443536058235E-3</v>
      </c>
      <c r="E289" s="49">
        <v>0.10693650683802858</v>
      </c>
      <c r="F289" s="49">
        <v>5.6107770772961807E-3</v>
      </c>
      <c r="G289" s="49">
        <v>1.5910042898617194E-2</v>
      </c>
      <c r="H289" s="49">
        <v>6.3917728088880299E-3</v>
      </c>
      <c r="I289" s="49">
        <v>-5.0433039256842949E-2</v>
      </c>
      <c r="J289" s="49">
        <v>2.7271879619242601E-2</v>
      </c>
      <c r="K289" s="49">
        <v>-1.874193399984081E-2</v>
      </c>
      <c r="M289">
        <v>-3.2736129458387553E-2</v>
      </c>
      <c r="N289" s="3">
        <f t="shared" si="34"/>
        <v>7.4015674175076061E-3</v>
      </c>
      <c r="O289" s="3">
        <f t="shared" si="35"/>
        <v>1.4452277856146521E-2</v>
      </c>
      <c r="P289" s="3">
        <f t="shared" si="36"/>
        <v>8.790772836169379E-3</v>
      </c>
      <c r="Q289" s="3">
        <f t="shared" si="37"/>
        <v>1.4508461494514881E-2</v>
      </c>
      <c r="R289" s="3">
        <f t="shared" si="38"/>
        <v>7.5635774545323164E-3</v>
      </c>
      <c r="S289" s="3">
        <f t="shared" si="39"/>
        <v>9.923215290512627E-3</v>
      </c>
      <c r="T289" s="3">
        <f t="shared" si="40"/>
        <v>9.0145637277572119E-3</v>
      </c>
      <c r="U289" s="3">
        <f t="shared" si="41"/>
        <v>6.3294943879660236E-3</v>
      </c>
      <c r="V289" s="3">
        <f t="shared" si="42"/>
        <v>1.5962493741450558E-2</v>
      </c>
      <c r="W289" s="3">
        <f t="shared" si="43"/>
        <v>1.6882237268295894E-2</v>
      </c>
    </row>
    <row r="290" spans="1:23" x14ac:dyDescent="0.2">
      <c r="A290" s="5">
        <v>35461</v>
      </c>
      <c r="B290" s="49">
        <v>5.2102590587610464E-4</v>
      </c>
      <c r="C290" s="49">
        <v>3.2239530927692606E-2</v>
      </c>
      <c r="D290" s="49">
        <v>5.845061184498701E-2</v>
      </c>
      <c r="E290" s="49">
        <v>4.7886192537870409E-2</v>
      </c>
      <c r="F290" s="49">
        <v>8.7553546161375229E-2</v>
      </c>
      <c r="G290" s="49">
        <v>3.6511716630292845E-2</v>
      </c>
      <c r="H290" s="49">
        <v>0.17138514854194975</v>
      </c>
      <c r="I290" s="49">
        <v>-6.7792571809309199E-2</v>
      </c>
      <c r="J290" s="49">
        <v>5.4889378316147042E-2</v>
      </c>
      <c r="K290" s="49">
        <v>6.8698850561099478E-2</v>
      </c>
      <c r="M290">
        <v>-7.9595614409797566E-3</v>
      </c>
      <c r="N290" s="3">
        <f t="shared" si="34"/>
        <v>5.8802188234084139E-3</v>
      </c>
      <c r="O290" s="3">
        <f t="shared" si="35"/>
        <v>1.2960575099253488E-2</v>
      </c>
      <c r="P290" s="3">
        <f t="shared" si="36"/>
        <v>6.8638610932540518E-3</v>
      </c>
      <c r="Q290" s="3">
        <f t="shared" si="37"/>
        <v>1.4689888024640512E-2</v>
      </c>
      <c r="R290" s="3">
        <f t="shared" si="38"/>
        <v>5.4450842516281239E-3</v>
      </c>
      <c r="S290" s="3">
        <f t="shared" si="39"/>
        <v>8.1102412847044482E-3</v>
      </c>
      <c r="T290" s="3">
        <f t="shared" si="40"/>
        <v>5.5450722179664381E-3</v>
      </c>
      <c r="U290" s="3">
        <f t="shared" si="41"/>
        <v>3.3679880502228204E-3</v>
      </c>
      <c r="V290" s="3">
        <f t="shared" si="42"/>
        <v>1.4843799921110642E-2</v>
      </c>
      <c r="W290" s="3">
        <f t="shared" si="43"/>
        <v>1.6023293862850056E-2</v>
      </c>
    </row>
    <row r="291" spans="1:23" x14ac:dyDescent="0.2">
      <c r="A291" s="5">
        <v>35489</v>
      </c>
      <c r="B291" s="49">
        <v>1.1317776306253302E-2</v>
      </c>
      <c r="C291" s="49">
        <v>6.319585372705161E-3</v>
      </c>
      <c r="D291" s="49">
        <v>7.3733138399205922E-2</v>
      </c>
      <c r="E291" s="49">
        <v>-1.3769416357878317E-3</v>
      </c>
      <c r="F291" s="49">
        <v>3.6262503982160244E-2</v>
      </c>
      <c r="G291" s="49">
        <v>1.2967770667320577E-2</v>
      </c>
      <c r="H291" s="49">
        <v>-6.0795650767621945E-2</v>
      </c>
      <c r="I291" s="49">
        <v>1.7512841720190853E-2</v>
      </c>
      <c r="J291" s="49">
        <v>7.5354922059340357E-2</v>
      </c>
      <c r="K291" s="49">
        <v>7.2625360367606362E-3</v>
      </c>
      <c r="M291">
        <v>-4.6765578635015292E-2</v>
      </c>
      <c r="N291" s="3">
        <f t="shared" si="34"/>
        <v>4.2256232090735601E-3</v>
      </c>
      <c r="O291" s="3">
        <f t="shared" si="35"/>
        <v>1.2038024267209155E-2</v>
      </c>
      <c r="P291" s="3">
        <f t="shared" si="36"/>
        <v>9.168296413289978E-3</v>
      </c>
      <c r="Q291" s="3">
        <f t="shared" si="37"/>
        <v>1.30518246575501E-2</v>
      </c>
      <c r="R291" s="3">
        <f t="shared" si="38"/>
        <v>6.708202374761974E-3</v>
      </c>
      <c r="S291" s="3">
        <f t="shared" si="39"/>
        <v>8.2527014000543485E-3</v>
      </c>
      <c r="T291" s="3">
        <f t="shared" si="40"/>
        <v>7.8328850340045452E-3</v>
      </c>
      <c r="U291" s="3">
        <f t="shared" si="41"/>
        <v>-2.2522856005517183E-3</v>
      </c>
      <c r="V291" s="3">
        <f t="shared" si="42"/>
        <v>1.489942150337431E-2</v>
      </c>
      <c r="W291" s="3">
        <f t="shared" si="43"/>
        <v>1.6919338693098571E-2</v>
      </c>
    </row>
    <row r="292" spans="1:23" x14ac:dyDescent="0.2">
      <c r="A292" s="5">
        <v>35520</v>
      </c>
      <c r="B292" s="49">
        <v>-1.2500024167400481E-2</v>
      </c>
      <c r="C292" s="49">
        <v>-3.9725127415965567E-2</v>
      </c>
      <c r="D292" s="49">
        <v>6.1204018843948438E-2</v>
      </c>
      <c r="E292" s="49">
        <v>2.9652801327948675E-2</v>
      </c>
      <c r="F292" s="49">
        <v>1.8806199815461611E-2</v>
      </c>
      <c r="G292" s="49">
        <v>4.0985132733386553E-3</v>
      </c>
      <c r="H292" s="49">
        <v>1.2315427945959634E-2</v>
      </c>
      <c r="I292" s="49">
        <v>-7.8091598132455919E-3</v>
      </c>
      <c r="J292" s="49">
        <v>1.2155681682461728E-2</v>
      </c>
      <c r="K292" s="49">
        <v>-4.4569012627773352E-2</v>
      </c>
      <c r="M292">
        <v>4.6021970705726778E-2</v>
      </c>
      <c r="N292" s="3">
        <f t="shared" si="34"/>
        <v>6.0652651904864064E-3</v>
      </c>
      <c r="O292" s="3">
        <f t="shared" si="35"/>
        <v>1.3039613359283966E-2</v>
      </c>
      <c r="P292" s="3">
        <f t="shared" si="36"/>
        <v>1.2314282099102505E-2</v>
      </c>
      <c r="Q292" s="3">
        <f t="shared" si="37"/>
        <v>1.463244810011707E-2</v>
      </c>
      <c r="R292" s="3">
        <f t="shared" si="38"/>
        <v>8.7677055756725311E-3</v>
      </c>
      <c r="S292" s="3">
        <f t="shared" si="39"/>
        <v>9.759977466672988E-3</v>
      </c>
      <c r="T292" s="3">
        <f t="shared" si="40"/>
        <v>6.5436133701764643E-3</v>
      </c>
      <c r="U292" s="3">
        <f t="shared" si="41"/>
        <v>-1.745569401381082E-3</v>
      </c>
      <c r="V292" s="3">
        <f t="shared" si="42"/>
        <v>1.8020111323336786E-2</v>
      </c>
      <c r="W292" s="3">
        <f t="shared" si="43"/>
        <v>1.7899193646754852E-2</v>
      </c>
    </row>
    <row r="293" spans="1:23" x14ac:dyDescent="0.2">
      <c r="A293" s="5">
        <v>35550</v>
      </c>
      <c r="B293" s="49">
        <v>3.0884021925481564E-2</v>
      </c>
      <c r="C293" s="49">
        <v>3.5848813232498999E-2</v>
      </c>
      <c r="D293" s="49">
        <v>8.7977160589991499E-4</v>
      </c>
      <c r="E293" s="49">
        <v>9.1016257837860159E-2</v>
      </c>
      <c r="F293" s="49">
        <v>-4.9261698144555943E-3</v>
      </c>
      <c r="G293" s="49">
        <v>3.0563256975951081E-2</v>
      </c>
      <c r="H293" s="49">
        <v>4.1241103489796593E-2</v>
      </c>
      <c r="I293" s="49">
        <v>6.2353345332068821E-2</v>
      </c>
      <c r="J293" s="49">
        <v>2.8482991931920054E-2</v>
      </c>
      <c r="K293" s="49">
        <v>6.6076010228361959E-2</v>
      </c>
      <c r="M293">
        <v>-1.3457705493102989E-2</v>
      </c>
      <c r="N293" s="3">
        <f t="shared" si="34"/>
        <v>7.3019402242232301E-3</v>
      </c>
      <c r="O293" s="3">
        <f t="shared" si="35"/>
        <v>1.2532784958257746E-2</v>
      </c>
      <c r="P293" s="3">
        <f t="shared" si="36"/>
        <v>1.3671441269611824E-2</v>
      </c>
      <c r="Q293" s="3">
        <f t="shared" si="37"/>
        <v>1.7269118334789536E-2</v>
      </c>
      <c r="R293" s="3">
        <f t="shared" si="38"/>
        <v>1.101046067140791E-2</v>
      </c>
      <c r="S293" s="3">
        <f t="shared" si="39"/>
        <v>1.1705766405242726E-2</v>
      </c>
      <c r="T293" s="3">
        <f t="shared" si="40"/>
        <v>3.8794451310881803E-3</v>
      </c>
      <c r="U293" s="3">
        <f t="shared" si="41"/>
        <v>-4.2020496889125545E-4</v>
      </c>
      <c r="V293" s="3">
        <f t="shared" si="42"/>
        <v>1.9822346340926753E-2</v>
      </c>
      <c r="W293" s="3">
        <f t="shared" si="43"/>
        <v>1.7860897162063984E-2</v>
      </c>
    </row>
    <row r="294" spans="1:23" x14ac:dyDescent="0.2">
      <c r="A294" s="5">
        <v>35581</v>
      </c>
      <c r="B294" s="49">
        <v>4.6385043339977061E-2</v>
      </c>
      <c r="C294" s="49">
        <v>6.9781534246921018E-2</v>
      </c>
      <c r="D294" s="49">
        <v>2.6935431132311338E-2</v>
      </c>
      <c r="E294" s="49">
        <v>6.4604265348445544E-2</v>
      </c>
      <c r="F294" s="49">
        <v>-2.0630286298592981E-2</v>
      </c>
      <c r="G294" s="49">
        <v>3.7147994378204929E-2</v>
      </c>
      <c r="H294" s="49">
        <v>-2.2188214470094003E-2</v>
      </c>
      <c r="I294" s="49">
        <v>1.9752228962203633E-2</v>
      </c>
      <c r="J294" s="49">
        <v>4.8195930621280914E-2</v>
      </c>
      <c r="K294" s="49">
        <v>5.684040055596884E-2</v>
      </c>
      <c r="M294">
        <v>3.0396333319272717E-2</v>
      </c>
      <c r="N294" s="3">
        <f t="shared" si="34"/>
        <v>7.6335560853874329E-3</v>
      </c>
      <c r="O294" s="3">
        <f t="shared" si="35"/>
        <v>1.3848278938394881E-2</v>
      </c>
      <c r="P294" s="3">
        <f t="shared" si="36"/>
        <v>1.224192124986744E-2</v>
      </c>
      <c r="Q294" s="3">
        <f t="shared" si="37"/>
        <v>1.9346788347502183E-2</v>
      </c>
      <c r="R294" s="3">
        <f t="shared" si="38"/>
        <v>9.7415192461110037E-3</v>
      </c>
      <c r="S294" s="3">
        <f t="shared" si="39"/>
        <v>1.2147862687121723E-2</v>
      </c>
      <c r="T294" s="3">
        <f t="shared" si="40"/>
        <v>2.4944638360377691E-3</v>
      </c>
      <c r="U294" s="3">
        <f t="shared" si="41"/>
        <v>4.8080157128474775E-4</v>
      </c>
      <c r="V294" s="3">
        <f t="shared" si="42"/>
        <v>1.9309743810696372E-2</v>
      </c>
      <c r="W294" s="3">
        <f t="shared" si="43"/>
        <v>1.9298207378360483E-2</v>
      </c>
    </row>
    <row r="295" spans="1:23" x14ac:dyDescent="0.2">
      <c r="A295" s="5">
        <v>35611</v>
      </c>
      <c r="B295" s="49">
        <v>5.017018841121601E-2</v>
      </c>
      <c r="C295" s="49">
        <v>1.8132683351765877E-2</v>
      </c>
      <c r="D295" s="49">
        <v>6.6997681274512333E-2</v>
      </c>
      <c r="E295" s="49">
        <v>9.4255429796032963E-2</v>
      </c>
      <c r="F295" s="49">
        <v>0.10410352761274244</v>
      </c>
      <c r="G295" s="49">
        <v>-3.3259479456317909E-3</v>
      </c>
      <c r="H295" s="49">
        <v>0.10164615726930282</v>
      </c>
      <c r="I295" s="49">
        <v>5.549485358339723E-2</v>
      </c>
      <c r="J295" s="49">
        <v>0.1017395856979002</v>
      </c>
      <c r="K295" s="49">
        <v>4.5761170700961307E-2</v>
      </c>
      <c r="M295">
        <v>8.8377945085940102E-3</v>
      </c>
      <c r="N295" s="3">
        <f t="shared" ref="N295:N358" si="44">AVERAGE(B259:B294)</f>
        <v>8.5495597869443985E-3</v>
      </c>
      <c r="O295" s="3">
        <f t="shared" ref="O295:O358" si="45">AVERAGE(C259:C294)</f>
        <v>1.5336910001224764E-2</v>
      </c>
      <c r="P295" s="3">
        <f t="shared" ref="P295:P358" si="46">AVERAGE(D259:D294)</f>
        <v>1.4799115897118492E-2</v>
      </c>
      <c r="Q295" s="3">
        <f t="shared" ref="Q295:Q358" si="47">AVERAGE(E259:E294)</f>
        <v>2.1036176864627568E-2</v>
      </c>
      <c r="R295" s="3">
        <f t="shared" ref="R295:R358" si="48">AVERAGE(F259:F294)</f>
        <v>1.0746133568778885E-2</v>
      </c>
      <c r="S295" s="3">
        <f t="shared" ref="S295:S358" si="49">AVERAGE(G259:G294)</f>
        <v>1.4552859871990363E-2</v>
      </c>
      <c r="T295" s="3">
        <f t="shared" ref="T295:T358" si="50">AVERAGE(H259:H294)</f>
        <v>3.996146703166158E-3</v>
      </c>
      <c r="U295" s="3">
        <f t="shared" ref="U295:U358" si="51">AVERAGE(I259:I294)</f>
        <v>-4.6868503847230514E-4</v>
      </c>
      <c r="V295" s="3">
        <f t="shared" ref="V295:V358" si="52">AVERAGE(J259:J294)</f>
        <v>2.1730822465646109E-2</v>
      </c>
      <c r="W295" s="3">
        <f t="shared" ref="W295:W358" si="53">AVERAGE(K259:K294)</f>
        <v>2.0411809236707466E-2</v>
      </c>
    </row>
    <row r="296" spans="1:23" x14ac:dyDescent="0.2">
      <c r="A296" s="5">
        <v>35642</v>
      </c>
      <c r="B296" s="49">
        <v>-1.5514469129194186E-3</v>
      </c>
      <c r="C296" s="49">
        <v>6.742403567428279E-2</v>
      </c>
      <c r="D296" s="49">
        <v>0.15734046007881486</v>
      </c>
      <c r="E296" s="49">
        <v>-3.9592949663277421E-3</v>
      </c>
      <c r="F296" s="49">
        <v>7.3320480587019121E-2</v>
      </c>
      <c r="G296" s="49">
        <v>6.3922928904193599E-2</v>
      </c>
      <c r="H296" s="49">
        <v>0.11431836278626539</v>
      </c>
      <c r="I296" s="49">
        <v>3.2917015811280148E-3</v>
      </c>
      <c r="J296" s="49">
        <v>0.14192026043799855</v>
      </c>
      <c r="K296" s="49">
        <v>7.9259864415449188E-2</v>
      </c>
      <c r="M296">
        <v>-3.9433062912339945E-2</v>
      </c>
      <c r="N296" s="3">
        <f t="shared" si="44"/>
        <v>1.1074930463315147E-2</v>
      </c>
      <c r="O296" s="3">
        <f t="shared" si="45"/>
        <v>1.7719629251729443E-2</v>
      </c>
      <c r="P296" s="3">
        <f t="shared" si="46"/>
        <v>1.7450390851576496E-2</v>
      </c>
      <c r="Q296" s="3">
        <f t="shared" si="47"/>
        <v>2.5937518678627761E-2</v>
      </c>
      <c r="R296" s="3">
        <f t="shared" si="48"/>
        <v>1.5462812021935418E-2</v>
      </c>
      <c r="S296" s="3">
        <f t="shared" si="49"/>
        <v>1.4936422528930475E-2</v>
      </c>
      <c r="T296" s="3">
        <f t="shared" si="50"/>
        <v>8.7730877284890683E-3</v>
      </c>
      <c r="U296" s="3">
        <f t="shared" si="51"/>
        <v>1.373522414895603E-3</v>
      </c>
      <c r="V296" s="3">
        <f t="shared" si="52"/>
        <v>2.5661140639473379E-2</v>
      </c>
      <c r="W296" s="3">
        <f t="shared" si="53"/>
        <v>2.2460004567341683E-2</v>
      </c>
    </row>
    <row r="297" spans="1:23" x14ac:dyDescent="0.2">
      <c r="A297" s="5">
        <v>35673</v>
      </c>
      <c r="B297" s="49">
        <v>-5.4610623931830915E-2</v>
      </c>
      <c r="C297" s="49">
        <v>-4.8037128640790905E-2</v>
      </c>
      <c r="D297" s="49">
        <v>-0.11673247947315291</v>
      </c>
      <c r="E297" s="49">
        <v>-3.9268250942485317E-2</v>
      </c>
      <c r="F297" s="49">
        <v>-9.4493123807693591E-2</v>
      </c>
      <c r="G297" s="49">
        <v>-6.8139036236911643E-3</v>
      </c>
      <c r="H297" s="49">
        <v>-4.2591625449295956E-2</v>
      </c>
      <c r="I297" s="49">
        <v>-7.2028814650527351E-2</v>
      </c>
      <c r="J297" s="49">
        <v>-0.11607083736818258</v>
      </c>
      <c r="K297" s="49">
        <v>-5.9185829754797914E-2</v>
      </c>
      <c r="M297">
        <v>-6.0329449273162639E-2</v>
      </c>
      <c r="N297" s="3">
        <f t="shared" si="44"/>
        <v>9.9237159966646081E-3</v>
      </c>
      <c r="O297" s="3">
        <f t="shared" si="45"/>
        <v>1.8289082218479493E-2</v>
      </c>
      <c r="P297" s="3">
        <f t="shared" si="46"/>
        <v>2.0493273303543821E-2</v>
      </c>
      <c r="Q297" s="3">
        <f t="shared" si="47"/>
        <v>2.4381034173783685E-2</v>
      </c>
      <c r="R297" s="3">
        <f t="shared" si="48"/>
        <v>1.491535727603505E-2</v>
      </c>
      <c r="S297" s="3">
        <f t="shared" si="49"/>
        <v>1.5087093330564112E-2</v>
      </c>
      <c r="T297" s="3">
        <f t="shared" si="50"/>
        <v>1.0332914530916877E-2</v>
      </c>
      <c r="U297" s="3">
        <f t="shared" si="51"/>
        <v>2.0439796389905684E-3</v>
      </c>
      <c r="V297" s="3">
        <f t="shared" si="52"/>
        <v>2.7938005087154147E-2</v>
      </c>
      <c r="W297" s="3">
        <f t="shared" si="53"/>
        <v>2.3719020304176289E-2</v>
      </c>
    </row>
    <row r="298" spans="1:23" x14ac:dyDescent="0.2">
      <c r="A298" s="5">
        <v>35703</v>
      </c>
      <c r="B298" s="49">
        <v>6.3621937673180584E-2</v>
      </c>
      <c r="C298" s="49">
        <v>5.4360630306649504E-2</v>
      </c>
      <c r="D298" s="49">
        <v>5.684929566218333E-2</v>
      </c>
      <c r="E298" s="49">
        <v>0.12246639971087103</v>
      </c>
      <c r="F298" s="49">
        <v>8.1884610249984613E-2</v>
      </c>
      <c r="G298" s="49">
        <v>9.103027580182288E-2</v>
      </c>
      <c r="H298" s="49">
        <v>0.12249603717037849</v>
      </c>
      <c r="I298" s="49">
        <v>-1.1386060476390902E-2</v>
      </c>
      <c r="J298" s="49">
        <v>6.8408447764387148E-2</v>
      </c>
      <c r="K298" s="49">
        <v>5.2404246085575368E-2</v>
      </c>
      <c r="M298">
        <v>-0.10523294509151315</v>
      </c>
      <c r="N298" s="3">
        <f t="shared" si="44"/>
        <v>7.2827626034347509E-3</v>
      </c>
      <c r="O298" s="3">
        <f t="shared" si="45"/>
        <v>1.5594424540203627E-2</v>
      </c>
      <c r="P298" s="3">
        <f t="shared" si="46"/>
        <v>1.6411439285435262E-2</v>
      </c>
      <c r="Q298" s="3">
        <f t="shared" si="47"/>
        <v>2.3537345039573367E-2</v>
      </c>
      <c r="R298" s="3">
        <f t="shared" si="48"/>
        <v>1.2270559398516546E-2</v>
      </c>
      <c r="S298" s="3">
        <f t="shared" si="49"/>
        <v>1.3306262580863528E-2</v>
      </c>
      <c r="T298" s="3">
        <f t="shared" si="50"/>
        <v>9.8699929978527858E-3</v>
      </c>
      <c r="U298" s="3">
        <f t="shared" si="51"/>
        <v>-1.4928112955886783E-4</v>
      </c>
      <c r="V298" s="3">
        <f t="shared" si="52"/>
        <v>2.3873234050274719E-2</v>
      </c>
      <c r="W298" s="3">
        <f t="shared" si="53"/>
        <v>2.0976841089578983E-2</v>
      </c>
    </row>
    <row r="299" spans="1:23" x14ac:dyDescent="0.2">
      <c r="A299" s="5">
        <v>35734</v>
      </c>
      <c r="B299" s="49">
        <v>-0.11061156755429236</v>
      </c>
      <c r="C299" s="49">
        <v>-2.8848943575743746E-2</v>
      </c>
      <c r="D299" s="49">
        <v>-9.34095037549032E-2</v>
      </c>
      <c r="E299" s="49">
        <v>-0.11868060498873478</v>
      </c>
      <c r="F299" s="49">
        <v>-9.4298137215820699E-2</v>
      </c>
      <c r="G299" s="49">
        <v>-7.323624235360926E-2</v>
      </c>
      <c r="H299" s="49">
        <v>-7.9434820168235221E-2</v>
      </c>
      <c r="I299" s="49">
        <v>-9.647381223372975E-2</v>
      </c>
      <c r="J299" s="49">
        <v>-6.6401098576949535E-2</v>
      </c>
      <c r="K299" s="49">
        <v>-2.7077952443509523E-2</v>
      </c>
      <c r="M299">
        <v>-0.10912893175707472</v>
      </c>
      <c r="N299" s="3">
        <f t="shared" si="44"/>
        <v>1.0363244331852187E-2</v>
      </c>
      <c r="O299" s="3">
        <f t="shared" si="45"/>
        <v>1.7099101115018153E-2</v>
      </c>
      <c r="P299" s="3">
        <f t="shared" si="46"/>
        <v>2.0073367699516328E-2</v>
      </c>
      <c r="Q299" s="3">
        <f t="shared" si="47"/>
        <v>2.8165200086742899E-2</v>
      </c>
      <c r="R299" s="3">
        <f t="shared" si="48"/>
        <v>1.6929596919182319E-2</v>
      </c>
      <c r="S299" s="3">
        <f t="shared" si="49"/>
        <v>1.7797194460919014E-2</v>
      </c>
      <c r="T299" s="3">
        <f t="shared" si="50"/>
        <v>1.3593829237559822E-2</v>
      </c>
      <c r="U299" s="3">
        <f t="shared" si="51"/>
        <v>5.4275650882815163E-4</v>
      </c>
      <c r="V299" s="3">
        <f t="shared" si="52"/>
        <v>2.7040214792649189E-2</v>
      </c>
      <c r="W299" s="3">
        <f t="shared" si="53"/>
        <v>2.3015397682433329E-2</v>
      </c>
    </row>
    <row r="300" spans="1:23" x14ac:dyDescent="0.2">
      <c r="A300" s="5">
        <v>35764</v>
      </c>
      <c r="B300" s="49">
        <v>9.268106680328847E-3</v>
      </c>
      <c r="C300" s="49">
        <v>-2.0006663655533496E-2</v>
      </c>
      <c r="D300" s="49">
        <v>6.0576516384334145E-2</v>
      </c>
      <c r="E300" s="49">
        <v>8.7635665450266798E-2</v>
      </c>
      <c r="F300" s="49">
        <v>4.7603622747119267E-2</v>
      </c>
      <c r="G300" s="49">
        <v>2.1209150662415688E-4</v>
      </c>
      <c r="H300" s="49">
        <v>4.8178232444213709E-2</v>
      </c>
      <c r="I300" s="49">
        <v>-3.8293444328832971E-3</v>
      </c>
      <c r="J300" s="49">
        <v>1.6232528929284396E-2</v>
      </c>
      <c r="K300" s="49">
        <v>4.8612906511230625E-2</v>
      </c>
      <c r="M300">
        <v>3.0730145971783029E-2</v>
      </c>
      <c r="N300" s="3">
        <f t="shared" si="44"/>
        <v>6.5869565678079167E-3</v>
      </c>
      <c r="O300" s="3">
        <f t="shared" si="45"/>
        <v>1.6403506180470144E-2</v>
      </c>
      <c r="P300" s="3">
        <f t="shared" si="46"/>
        <v>1.6747808726138926E-2</v>
      </c>
      <c r="Q300" s="3">
        <f t="shared" si="47"/>
        <v>2.4726705686157688E-2</v>
      </c>
      <c r="R300" s="3">
        <f t="shared" si="48"/>
        <v>1.4019799781698141E-2</v>
      </c>
      <c r="S300" s="3">
        <f t="shared" si="49"/>
        <v>1.5111669798685577E-2</v>
      </c>
      <c r="T300" s="3">
        <f t="shared" si="50"/>
        <v>1.3135329873952058E-2</v>
      </c>
      <c r="U300" s="3">
        <f t="shared" si="51"/>
        <v>-2.3196637691972519E-3</v>
      </c>
      <c r="V300" s="3">
        <f t="shared" si="52"/>
        <v>2.4118472763271701E-2</v>
      </c>
      <c r="W300" s="3">
        <f t="shared" si="53"/>
        <v>2.1619763823902419E-2</v>
      </c>
    </row>
    <row r="301" spans="1:23" x14ac:dyDescent="0.2">
      <c r="A301" s="5">
        <v>35795</v>
      </c>
      <c r="B301" s="49">
        <v>8.1255305874048611E-2</v>
      </c>
      <c r="C301" s="49">
        <v>3.1149422258458737E-2</v>
      </c>
      <c r="D301" s="49">
        <v>6.1873491817792559E-2</v>
      </c>
      <c r="E301" s="49">
        <v>4.8719497879334606E-2</v>
      </c>
      <c r="F301" s="49">
        <v>5.5337988995367349E-2</v>
      </c>
      <c r="G301" s="49">
        <v>6.2620460792516264E-2</v>
      </c>
      <c r="H301" s="49">
        <v>9.8657259225642058E-2</v>
      </c>
      <c r="I301" s="49">
        <v>-3.9344900740984734E-2</v>
      </c>
      <c r="J301" s="49">
        <v>4.5753179928274212E-2</v>
      </c>
      <c r="K301" s="49">
        <v>1.496570685713472E-2</v>
      </c>
      <c r="M301">
        <v>4.4814978322635257E-2</v>
      </c>
      <c r="N301" s="3">
        <f t="shared" si="44"/>
        <v>8.7889197520773978E-3</v>
      </c>
      <c r="O301" s="3">
        <f t="shared" si="45"/>
        <v>1.6933513691650585E-2</v>
      </c>
      <c r="P301" s="3">
        <f t="shared" si="46"/>
        <v>1.8786460456083235E-2</v>
      </c>
      <c r="Q301" s="3">
        <f t="shared" si="47"/>
        <v>2.6396770336207732E-2</v>
      </c>
      <c r="R301" s="3">
        <f t="shared" si="48"/>
        <v>1.444213292967182E-2</v>
      </c>
      <c r="S301" s="3">
        <f t="shared" si="49"/>
        <v>1.5212649315798438E-2</v>
      </c>
      <c r="T301" s="3">
        <f t="shared" si="50"/>
        <v>1.5118211301545424E-2</v>
      </c>
      <c r="U301" s="3">
        <f t="shared" si="51"/>
        <v>-1.5758093159097541E-3</v>
      </c>
      <c r="V301" s="3">
        <f t="shared" si="52"/>
        <v>2.4896656399779903E-2</v>
      </c>
      <c r="W301" s="3">
        <f t="shared" si="53"/>
        <v>2.3913069311327625E-2</v>
      </c>
    </row>
    <row r="302" spans="1:23" x14ac:dyDescent="0.2">
      <c r="A302" s="5">
        <v>35826</v>
      </c>
      <c r="B302" s="49">
        <v>1.4314667272078641E-2</v>
      </c>
      <c r="C302" s="49">
        <v>3.5742435987571319E-3</v>
      </c>
      <c r="D302" s="49">
        <v>4.7571798907359852E-2</v>
      </c>
      <c r="E302" s="49">
        <v>9.8861385822393011E-2</v>
      </c>
      <c r="F302" s="49">
        <v>5.4235405297038408E-2</v>
      </c>
      <c r="G302" s="49">
        <v>5.5220700344512208E-2</v>
      </c>
      <c r="H302" s="49">
        <v>0.11329216664419661</v>
      </c>
      <c r="I302" s="49">
        <v>6.2358950286489412E-2</v>
      </c>
      <c r="J302" s="49">
        <v>2.6134944940246152E-2</v>
      </c>
      <c r="K302" s="49">
        <v>1.306523193749265E-2</v>
      </c>
      <c r="M302">
        <v>4.8390661327250228E-2</v>
      </c>
      <c r="N302" s="3">
        <f t="shared" si="44"/>
        <v>1.0685539086533366E-2</v>
      </c>
      <c r="O302" s="3">
        <f t="shared" si="45"/>
        <v>1.6751021082658281E-2</v>
      </c>
      <c r="P302" s="3">
        <f t="shared" si="46"/>
        <v>1.9867148132516565E-2</v>
      </c>
      <c r="Q302" s="3">
        <f t="shared" si="47"/>
        <v>2.9351388643868111E-2</v>
      </c>
      <c r="R302" s="3">
        <f t="shared" si="48"/>
        <v>1.7165510869645136E-2</v>
      </c>
      <c r="S302" s="3">
        <f t="shared" si="49"/>
        <v>1.6907710082785191E-2</v>
      </c>
      <c r="T302" s="3">
        <f t="shared" si="50"/>
        <v>1.7241118624879686E-2</v>
      </c>
      <c r="U302" s="3">
        <f t="shared" si="51"/>
        <v>-3.2238967753460534E-3</v>
      </c>
      <c r="V302" s="3">
        <f t="shared" si="52"/>
        <v>2.5785121495584172E-2</v>
      </c>
      <c r="W302" s="3">
        <f t="shared" si="53"/>
        <v>2.39150251714575E-2</v>
      </c>
    </row>
    <row r="303" spans="1:23" x14ac:dyDescent="0.2">
      <c r="A303" s="5">
        <v>35854</v>
      </c>
      <c r="B303" s="49">
        <v>2.4393456841359962E-2</v>
      </c>
      <c r="C303" s="49">
        <v>5.6537347713200514E-2</v>
      </c>
      <c r="D303" s="49">
        <v>5.6269325918053337E-2</v>
      </c>
      <c r="E303" s="49">
        <v>0.12153875495521183</v>
      </c>
      <c r="F303" s="49">
        <v>7.8562176711252096E-2</v>
      </c>
      <c r="G303" s="49">
        <v>6.1889350037513502E-2</v>
      </c>
      <c r="H303" s="49">
        <v>3.4510604450273652E-2</v>
      </c>
      <c r="I303" s="49">
        <v>1.6276190027386672E-3</v>
      </c>
      <c r="J303" s="49">
        <v>9.5713713571380143E-2</v>
      </c>
      <c r="K303" s="49">
        <v>7.0337659129221963E-2</v>
      </c>
      <c r="M303">
        <v>-1.3463496630083505E-2</v>
      </c>
      <c r="N303" s="3">
        <f t="shared" si="44"/>
        <v>1.2095478863001457E-2</v>
      </c>
      <c r="O303" s="3">
        <f t="shared" si="45"/>
        <v>1.8055107653087623E-2</v>
      </c>
      <c r="P303" s="3">
        <f t="shared" si="46"/>
        <v>2.2315125016196986E-2</v>
      </c>
      <c r="Q303" s="3">
        <f t="shared" si="47"/>
        <v>3.2273971684202013E-2</v>
      </c>
      <c r="R303" s="3">
        <f t="shared" si="48"/>
        <v>1.9707740042228323E-2</v>
      </c>
      <c r="S303" s="3">
        <f t="shared" si="49"/>
        <v>1.9258067384410667E-2</v>
      </c>
      <c r="T303" s="3">
        <f t="shared" si="50"/>
        <v>1.8873869051041454E-2</v>
      </c>
      <c r="U303" s="3">
        <f t="shared" si="51"/>
        <v>3.3987906848247248E-4</v>
      </c>
      <c r="V303" s="3">
        <f t="shared" si="52"/>
        <v>2.6737982105164183E-2</v>
      </c>
      <c r="W303" s="3">
        <f t="shared" si="53"/>
        <v>2.3505441839596915E-2</v>
      </c>
    </row>
    <row r="304" spans="1:23" x14ac:dyDescent="0.2">
      <c r="A304" s="5">
        <v>35885</v>
      </c>
      <c r="B304" s="49">
        <v>3.1209565546916451E-2</v>
      </c>
      <c r="C304" s="49">
        <v>7.4944955962407578E-2</v>
      </c>
      <c r="D304" s="49">
        <v>8.79154463079308E-2</v>
      </c>
      <c r="E304" s="49">
        <v>0.15559196294081135</v>
      </c>
      <c r="F304" s="49">
        <v>0.13122101565154853</v>
      </c>
      <c r="G304" s="49">
        <v>3.5184142694525633E-2</v>
      </c>
      <c r="H304" s="49">
        <v>0.21912863259009518</v>
      </c>
      <c r="I304" s="49">
        <v>-1.606233360788889E-2</v>
      </c>
      <c r="J304" s="49">
        <v>5.1189216060376852E-2</v>
      </c>
      <c r="K304" s="49">
        <v>5.2027386872670611E-2</v>
      </c>
      <c r="M304">
        <v>-6.0104517731189855E-3</v>
      </c>
      <c r="N304" s="3">
        <f t="shared" si="44"/>
        <v>1.1090216814288404E-2</v>
      </c>
      <c r="O304" s="3">
        <f t="shared" si="45"/>
        <v>1.8538497004671337E-2</v>
      </c>
      <c r="P304" s="3">
        <f t="shared" si="46"/>
        <v>2.2525974547650318E-2</v>
      </c>
      <c r="Q304" s="3">
        <f t="shared" si="47"/>
        <v>3.5756037049770241E-2</v>
      </c>
      <c r="R304" s="3">
        <f t="shared" si="48"/>
        <v>2.2008922870032456E-2</v>
      </c>
      <c r="S304" s="3">
        <f t="shared" si="49"/>
        <v>2.0689566592463491E-2</v>
      </c>
      <c r="T304" s="3">
        <f t="shared" si="50"/>
        <v>2.1238374913192231E-2</v>
      </c>
      <c r="U304" s="3">
        <f t="shared" si="51"/>
        <v>2.3240728212199574E-3</v>
      </c>
      <c r="V304" s="3">
        <f t="shared" si="52"/>
        <v>2.9543277042063054E-2</v>
      </c>
      <c r="W304" s="3">
        <f t="shared" si="53"/>
        <v>2.4357399196256138E-2</v>
      </c>
    </row>
    <row r="305" spans="1:23" x14ac:dyDescent="0.2">
      <c r="A305" s="5">
        <v>35915</v>
      </c>
      <c r="B305" s="49">
        <v>2.7583368095318583E-3</v>
      </c>
      <c r="C305" s="49">
        <v>1.0925346178853435E-2</v>
      </c>
      <c r="D305" s="49">
        <v>6.5119882186690514E-3</v>
      </c>
      <c r="E305" s="49">
        <v>2.0097862279588874E-4</v>
      </c>
      <c r="F305" s="49">
        <v>3.1583202231326712E-3</v>
      </c>
      <c r="G305" s="49">
        <v>3.70416466641732E-3</v>
      </c>
      <c r="H305" s="49">
        <v>-4.7514793399410782E-2</v>
      </c>
      <c r="I305" s="49">
        <v>-1.3052110464810252E-2</v>
      </c>
      <c r="J305" s="49">
        <v>2.8608679701211948E-3</v>
      </c>
      <c r="K305" s="49">
        <v>1.1884066387897185E-2</v>
      </c>
      <c r="M305">
        <v>8.7684184058333337E-2</v>
      </c>
      <c r="N305" s="3">
        <f t="shared" si="44"/>
        <v>1.2071203037771027E-2</v>
      </c>
      <c r="O305" s="3">
        <f t="shared" si="45"/>
        <v>1.9190403725195284E-2</v>
      </c>
      <c r="P305" s="3">
        <f t="shared" si="46"/>
        <v>2.7370675991716012E-2</v>
      </c>
      <c r="Q305" s="3">
        <f t="shared" si="47"/>
        <v>4.1059692115014035E-2</v>
      </c>
      <c r="R305" s="3">
        <f t="shared" si="48"/>
        <v>2.4128750127081065E-2</v>
      </c>
      <c r="S305" s="3">
        <f t="shared" si="49"/>
        <v>2.0462247768322894E-2</v>
      </c>
      <c r="T305" s="3">
        <f t="shared" si="50"/>
        <v>2.847742448692038E-2</v>
      </c>
      <c r="U305" s="3">
        <f t="shared" si="51"/>
        <v>2.5488975829647789E-3</v>
      </c>
      <c r="V305" s="3">
        <f t="shared" si="52"/>
        <v>3.1548676400066394E-2</v>
      </c>
      <c r="W305" s="3">
        <f t="shared" si="53"/>
        <v>2.5051614694116722E-2</v>
      </c>
    </row>
    <row r="306" spans="1:23" x14ac:dyDescent="0.2">
      <c r="A306" s="5">
        <v>35946</v>
      </c>
      <c r="B306" s="49">
        <v>-1.8174534741485004E-2</v>
      </c>
      <c r="C306" s="49">
        <v>5.186847403967132E-3</v>
      </c>
      <c r="D306" s="49">
        <v>7.353781372434276E-2</v>
      </c>
      <c r="E306" s="49">
        <v>8.3920008216953335E-4</v>
      </c>
      <c r="F306" s="49">
        <v>4.6121419612631831E-2</v>
      </c>
      <c r="G306" s="49">
        <v>-1.2525338735526304E-2</v>
      </c>
      <c r="H306" s="49">
        <v>4.3149099531420099E-2</v>
      </c>
      <c r="I306" s="49">
        <v>-8.7852428251609105E-3</v>
      </c>
      <c r="J306" s="49">
        <v>4.7053936320484047E-2</v>
      </c>
      <c r="K306" s="49">
        <v>-1.9910445562503765E-2</v>
      </c>
      <c r="M306">
        <v>-9.793031830638399E-3</v>
      </c>
      <c r="N306" s="3">
        <f t="shared" si="44"/>
        <v>1.0014156125922682E-2</v>
      </c>
      <c r="O306" s="3">
        <f t="shared" si="45"/>
        <v>1.9843037280298435E-2</v>
      </c>
      <c r="P306" s="3">
        <f t="shared" si="46"/>
        <v>2.6071636870174449E-2</v>
      </c>
      <c r="Q306" s="3">
        <f t="shared" si="47"/>
        <v>3.9430291647071375E-2</v>
      </c>
      <c r="R306" s="3">
        <f t="shared" si="48"/>
        <v>2.3267846992907914E-2</v>
      </c>
      <c r="S306" s="3">
        <f t="shared" si="49"/>
        <v>1.9832735375143726E-2</v>
      </c>
      <c r="T306" s="3">
        <f t="shared" si="50"/>
        <v>2.4583658282615065E-2</v>
      </c>
      <c r="U306" s="3">
        <f t="shared" si="51"/>
        <v>1.6292314496076654E-3</v>
      </c>
      <c r="V306" s="3">
        <f t="shared" si="52"/>
        <v>3.0302127462027373E-2</v>
      </c>
      <c r="W306" s="3">
        <f t="shared" si="53"/>
        <v>2.4503055121940398E-2</v>
      </c>
    </row>
    <row r="307" spans="1:23" x14ac:dyDescent="0.2">
      <c r="A307" s="5">
        <v>35976</v>
      </c>
      <c r="B307" s="49">
        <v>1.4438764015347383E-2</v>
      </c>
      <c r="C307" s="49">
        <v>-2.969675914609371E-2</v>
      </c>
      <c r="D307" s="49">
        <v>5.5158820945795606E-2</v>
      </c>
      <c r="E307" s="49">
        <v>1.6050272233970819E-2</v>
      </c>
      <c r="F307" s="49">
        <v>3.4476280981691421E-2</v>
      </c>
      <c r="G307" s="49">
        <v>-7.5995379801570007E-3</v>
      </c>
      <c r="H307" s="49">
        <v>-3.8117040909656397E-2</v>
      </c>
      <c r="I307" s="49">
        <v>1.5806489089374764E-2</v>
      </c>
      <c r="J307" s="49">
        <v>-4.31756650673909E-3</v>
      </c>
      <c r="K307" s="49">
        <v>4.3141114274095171E-2</v>
      </c>
      <c r="M307">
        <v>8.9528425729576089E-2</v>
      </c>
      <c r="N307" s="3">
        <f t="shared" si="44"/>
        <v>9.8144254332801148E-3</v>
      </c>
      <c r="O307" s="3">
        <f t="shared" si="45"/>
        <v>1.8642529022998851E-2</v>
      </c>
      <c r="P307" s="3">
        <f t="shared" si="46"/>
        <v>2.7248114175953925E-2</v>
      </c>
      <c r="Q307" s="3">
        <f t="shared" si="47"/>
        <v>3.8218572823732061E-2</v>
      </c>
      <c r="R307" s="3">
        <f t="shared" si="48"/>
        <v>2.3866481499027547E-2</v>
      </c>
      <c r="S307" s="3">
        <f t="shared" si="49"/>
        <v>1.8467783135615833E-2</v>
      </c>
      <c r="T307" s="3">
        <f t="shared" si="50"/>
        <v>2.6368018742580851E-2</v>
      </c>
      <c r="U307" s="3">
        <f t="shared" si="51"/>
        <v>2.9101782628228787E-3</v>
      </c>
      <c r="V307" s="3">
        <f t="shared" si="52"/>
        <v>3.0625807148629034E-2</v>
      </c>
      <c r="W307" s="3">
        <f t="shared" si="53"/>
        <v>2.2858662194862777E-2</v>
      </c>
    </row>
    <row r="308" spans="1:23" x14ac:dyDescent="0.2">
      <c r="A308" s="5">
        <v>36007</v>
      </c>
      <c r="B308" s="49">
        <v>1.4196238019023699E-2</v>
      </c>
      <c r="C308" s="49">
        <v>-4.7587878485220836E-2</v>
      </c>
      <c r="D308" s="49">
        <v>9.1390593331579506E-3</v>
      </c>
      <c r="E308" s="49">
        <v>4.3153903205839228E-2</v>
      </c>
      <c r="F308" s="49">
        <v>-3.9448980827128111E-3</v>
      </c>
      <c r="G308" s="49">
        <v>-5.1330572469421298E-4</v>
      </c>
      <c r="H308" s="49">
        <v>8.6352894840486583E-2</v>
      </c>
      <c r="I308" s="49">
        <v>2.6767143363071622E-2</v>
      </c>
      <c r="J308" s="49">
        <v>-7.882310570069162E-3</v>
      </c>
      <c r="K308" s="49">
        <v>-9.7447101147574156E-3</v>
      </c>
      <c r="M308">
        <v>-2.7856551775436222E-2</v>
      </c>
      <c r="N308" s="3">
        <f t="shared" si="44"/>
        <v>1.0078400361614913E-2</v>
      </c>
      <c r="O308" s="3">
        <f t="shared" si="45"/>
        <v>1.7230280109912996E-2</v>
      </c>
      <c r="P308" s="3">
        <f t="shared" si="46"/>
        <v>2.8567559003195513E-2</v>
      </c>
      <c r="Q308" s="3">
        <f t="shared" si="47"/>
        <v>3.8593105447135269E-2</v>
      </c>
      <c r="R308" s="3">
        <f t="shared" si="48"/>
        <v>2.5956781120584617E-2</v>
      </c>
      <c r="S308" s="3">
        <f t="shared" si="49"/>
        <v>1.8266405112217336E-2</v>
      </c>
      <c r="T308" s="3">
        <f t="shared" si="50"/>
        <v>2.6157019144687418E-2</v>
      </c>
      <c r="U308" s="3">
        <f t="shared" si="51"/>
        <v>4.5927060367598931E-3</v>
      </c>
      <c r="V308" s="3">
        <f t="shared" si="52"/>
        <v>3.0769529081218033E-2</v>
      </c>
      <c r="W308" s="3">
        <f t="shared" si="53"/>
        <v>2.336721205489431E-2</v>
      </c>
    </row>
    <row r="309" spans="1:23" x14ac:dyDescent="0.2">
      <c r="A309" s="5">
        <v>36038</v>
      </c>
      <c r="B309" s="49">
        <v>-8.1793138837304991E-2</v>
      </c>
      <c r="C309" s="49">
        <v>-0.18812768371950106</v>
      </c>
      <c r="D309" s="49">
        <v>-0.17110097962391435</v>
      </c>
      <c r="E309" s="49">
        <v>-0.22269543520687085</v>
      </c>
      <c r="F309" s="49">
        <v>-0.12174921733028965</v>
      </c>
      <c r="G309" s="49">
        <v>-9.3795652192333545E-2</v>
      </c>
      <c r="H309" s="49">
        <v>-0.14710599185745121</v>
      </c>
      <c r="I309" s="49">
        <v>-0.13346326009653153</v>
      </c>
      <c r="J309" s="49">
        <v>-0.12914278273820645</v>
      </c>
      <c r="K309" s="49">
        <v>-0.13904778102176008</v>
      </c>
      <c r="M309">
        <v>-7.2418638817028813E-2</v>
      </c>
      <c r="N309" s="3">
        <f t="shared" si="44"/>
        <v>9.1084554630240198E-3</v>
      </c>
      <c r="O309" s="3">
        <f t="shared" si="45"/>
        <v>1.5434128370628871E-2</v>
      </c>
      <c r="P309" s="3">
        <f t="shared" si="46"/>
        <v>2.7237432363007481E-2</v>
      </c>
      <c r="Q309" s="3">
        <f t="shared" si="47"/>
        <v>3.8322945622410912E-2</v>
      </c>
      <c r="R309" s="3">
        <f t="shared" si="48"/>
        <v>2.5005772846712196E-2</v>
      </c>
      <c r="S309" s="3">
        <f t="shared" si="49"/>
        <v>1.6867268952861444E-2</v>
      </c>
      <c r="T309" s="3">
        <f t="shared" si="50"/>
        <v>2.7290282325184975E-2</v>
      </c>
      <c r="U309" s="3">
        <f t="shared" si="51"/>
        <v>2.0118262988398977E-3</v>
      </c>
      <c r="V309" s="3">
        <f t="shared" si="52"/>
        <v>2.900021879495011E-2</v>
      </c>
      <c r="W309" s="3">
        <f t="shared" si="53"/>
        <v>2.2146637181463785E-2</v>
      </c>
    </row>
    <row r="310" spans="1:23" x14ac:dyDescent="0.2">
      <c r="A310" s="5">
        <v>36068</v>
      </c>
      <c r="B310" s="49">
        <v>3.0774780033946847E-2</v>
      </c>
      <c r="C310" s="49">
        <v>1.3585655946146691E-3</v>
      </c>
      <c r="D310" s="49">
        <v>-6.4305209593870538E-2</v>
      </c>
      <c r="E310" s="49">
        <v>-6.983403998330151E-2</v>
      </c>
      <c r="F310" s="49">
        <v>-0.11348145589699332</v>
      </c>
      <c r="G310" s="49">
        <v>-3.4733348520336604E-2</v>
      </c>
      <c r="H310" s="49">
        <v>-9.4955637631780943E-2</v>
      </c>
      <c r="I310" s="49">
        <v>-6.2060846331010611E-2</v>
      </c>
      <c r="J310" s="49">
        <v>-0.10752814854213266</v>
      </c>
      <c r="K310" s="49">
        <v>6.5888503807042254E-2</v>
      </c>
      <c r="M310">
        <v>-4.9457843628733289E-2</v>
      </c>
      <c r="N310" s="3">
        <f t="shared" si="44"/>
        <v>6.8077034904043855E-3</v>
      </c>
      <c r="O310" s="3">
        <f t="shared" si="45"/>
        <v>1.0766232129471164E-2</v>
      </c>
      <c r="P310" s="3">
        <f t="shared" si="46"/>
        <v>2.2286016817953457E-2</v>
      </c>
      <c r="Q310" s="3">
        <f t="shared" si="47"/>
        <v>3.1525450460690205E-2</v>
      </c>
      <c r="R310" s="3">
        <f t="shared" si="48"/>
        <v>2.1896492442403714E-2</v>
      </c>
      <c r="S310" s="3">
        <f t="shared" si="49"/>
        <v>1.4023051346686279E-2</v>
      </c>
      <c r="T310" s="3">
        <f t="shared" si="50"/>
        <v>2.3229696350868363E-2</v>
      </c>
      <c r="U310" s="3">
        <f t="shared" si="51"/>
        <v>-3.5837898170919041E-3</v>
      </c>
      <c r="V310" s="3">
        <f t="shared" si="52"/>
        <v>2.5424748270125471E-2</v>
      </c>
      <c r="W310" s="3">
        <f t="shared" si="53"/>
        <v>1.8275926430744077E-2</v>
      </c>
    </row>
    <row r="311" spans="1:23" x14ac:dyDescent="0.2">
      <c r="A311" s="5">
        <v>36099</v>
      </c>
      <c r="B311" s="49">
        <v>3.4036748730198241E-2</v>
      </c>
      <c r="C311" s="49">
        <v>0.11667927796570021</v>
      </c>
      <c r="D311" s="49">
        <v>3.2676422311371578E-2</v>
      </c>
      <c r="E311" s="49">
        <v>0.15433991303413408</v>
      </c>
      <c r="F311" s="49">
        <v>9.4217439997639429E-2</v>
      </c>
      <c r="G311" s="49">
        <v>7.6629747006387028E-2</v>
      </c>
      <c r="H311" s="49">
        <v>5.6199527445088826E-2</v>
      </c>
      <c r="I311" s="49">
        <v>-1.7580074403511503E-4</v>
      </c>
      <c r="J311" s="49">
        <v>4.7657450270367274E-2</v>
      </c>
      <c r="K311" s="49">
        <v>7.755140143293815E-2</v>
      </c>
      <c r="M311">
        <v>2.3781148429036891E-2</v>
      </c>
      <c r="N311" s="3">
        <f t="shared" si="44"/>
        <v>7.8839890149127734E-3</v>
      </c>
      <c r="O311" s="3">
        <f t="shared" si="45"/>
        <v>1.0843111562686754E-2</v>
      </c>
      <c r="P311" s="3">
        <f t="shared" si="46"/>
        <v>2.0997139783307819E-2</v>
      </c>
      <c r="Q311" s="3">
        <f t="shared" si="47"/>
        <v>3.0005798425709947E-2</v>
      </c>
      <c r="R311" s="3">
        <f t="shared" si="48"/>
        <v>1.9992265279815624E-2</v>
      </c>
      <c r="S311" s="3">
        <f t="shared" si="49"/>
        <v>1.2825660285385256E-2</v>
      </c>
      <c r="T311" s="3">
        <f t="shared" si="50"/>
        <v>2.1032906276144129E-2</v>
      </c>
      <c r="U311" s="3">
        <f t="shared" si="51"/>
        <v>-5.7472536472399976E-3</v>
      </c>
      <c r="V311" s="3">
        <f t="shared" si="52"/>
        <v>2.1990858459337303E-2</v>
      </c>
      <c r="W311" s="3">
        <f t="shared" si="53"/>
        <v>1.8853786880547153E-2</v>
      </c>
    </row>
    <row r="312" spans="1:23" x14ac:dyDescent="0.2">
      <c r="A312" s="5">
        <v>36129</v>
      </c>
      <c r="B312" s="49">
        <v>5.1716758144353614E-2</v>
      </c>
      <c r="C312" s="49">
        <v>2.5389396211547677E-2</v>
      </c>
      <c r="D312" s="49">
        <v>7.4015310890845898E-2</v>
      </c>
      <c r="E312" s="49">
        <v>9.141688403935766E-2</v>
      </c>
      <c r="F312" s="49">
        <v>8.4974650447108058E-2</v>
      </c>
      <c r="G312" s="49">
        <v>5.9918463498541685E-2</v>
      </c>
      <c r="H312" s="49">
        <v>0.12771123590611166</v>
      </c>
      <c r="I312" s="49">
        <v>0.10324059631509974</v>
      </c>
      <c r="J312" s="49">
        <v>7.480862271124944E-2</v>
      </c>
      <c r="K312" s="49">
        <v>6.8056907420335877E-2</v>
      </c>
      <c r="M312">
        <v>-6.668072009781123E-2</v>
      </c>
      <c r="N312" s="3">
        <f t="shared" si="44"/>
        <v>9.703391536878516E-3</v>
      </c>
      <c r="O312" s="3">
        <f t="shared" si="45"/>
        <v>1.4344815830787193E-2</v>
      </c>
      <c r="P312" s="3">
        <f t="shared" si="46"/>
        <v>2.2515631903908193E-2</v>
      </c>
      <c r="Q312" s="3">
        <f t="shared" si="47"/>
        <v>3.5344307754498004E-2</v>
      </c>
      <c r="R312" s="3">
        <f t="shared" si="48"/>
        <v>2.2269183035734434E-2</v>
      </c>
      <c r="S312" s="3">
        <f t="shared" si="49"/>
        <v>1.4898967898510572E-2</v>
      </c>
      <c r="T312" s="3">
        <f t="shared" si="50"/>
        <v>2.4186784307130522E-2</v>
      </c>
      <c r="U312" s="3">
        <f t="shared" si="51"/>
        <v>-5.1578455024973591E-3</v>
      </c>
      <c r="V312" s="3">
        <f t="shared" si="52"/>
        <v>2.3921469501672576E-2</v>
      </c>
      <c r="W312" s="3">
        <f t="shared" si="53"/>
        <v>2.1014968311611683E-2</v>
      </c>
    </row>
    <row r="313" spans="1:23" x14ac:dyDescent="0.2">
      <c r="A313" s="5">
        <v>36160</v>
      </c>
      <c r="B313" s="49">
        <v>1.8023019505400306E-2</v>
      </c>
      <c r="C313" s="49">
        <v>1.58832019875359E-2</v>
      </c>
      <c r="D313" s="49">
        <v>9.8459890433886255E-3</v>
      </c>
      <c r="E313" s="49">
        <v>1.7017857391469438E-2</v>
      </c>
      <c r="F313" s="49">
        <v>2.6021596267476133E-2</v>
      </c>
      <c r="G313" s="49">
        <v>2.3443942493334591E-2</v>
      </c>
      <c r="H313" s="49">
        <v>6.6032227860396642E-2</v>
      </c>
      <c r="I313" s="49">
        <v>-4.6660742853079307E-2</v>
      </c>
      <c r="J313" s="49">
        <v>6.9328758792816858E-2</v>
      </c>
      <c r="K313" s="49">
        <v>5.9149083877910291E-2</v>
      </c>
      <c r="M313">
        <v>-2.9325993643297688E-3</v>
      </c>
      <c r="N313" s="3">
        <f t="shared" si="44"/>
        <v>9.8855632738208098E-3</v>
      </c>
      <c r="O313" s="3">
        <f t="shared" si="45"/>
        <v>1.3726869626889765E-2</v>
      </c>
      <c r="P313" s="3">
        <f t="shared" si="46"/>
        <v>2.3773719124609523E-2</v>
      </c>
      <c r="Q313" s="3">
        <f t="shared" si="47"/>
        <v>3.5550526061404276E-2</v>
      </c>
      <c r="R313" s="3">
        <f t="shared" si="48"/>
        <v>2.4264078852137549E-2</v>
      </c>
      <c r="S313" s="3">
        <f t="shared" si="49"/>
        <v>1.5510918645228947E-2</v>
      </c>
      <c r="T313" s="3">
        <f t="shared" si="50"/>
        <v>2.9178502769149114E-2</v>
      </c>
      <c r="U313" s="3">
        <f t="shared" si="51"/>
        <v>-3.7321862672302641E-3</v>
      </c>
      <c r="V313" s="3">
        <f t="shared" si="52"/>
        <v>2.4418072499531082E-2</v>
      </c>
      <c r="W313" s="3">
        <f t="shared" si="53"/>
        <v>2.1678013524406091E-2</v>
      </c>
    </row>
    <row r="314" spans="1:23" x14ac:dyDescent="0.2">
      <c r="A314" s="5">
        <v>36191</v>
      </c>
      <c r="B314" s="49">
        <v>3.5822213026420746E-2</v>
      </c>
      <c r="C314" s="49">
        <v>6.5420213745538192E-2</v>
      </c>
      <c r="D314" s="49">
        <v>5.1397258389634048E-2</v>
      </c>
      <c r="E314" s="49">
        <v>1.6750913760280595E-2</v>
      </c>
      <c r="F314" s="49">
        <v>6.4296618178000475E-2</v>
      </c>
      <c r="G314" s="49">
        <v>2.2827966004772549E-3</v>
      </c>
      <c r="H314" s="49">
        <v>-1.9814693960434893E-2</v>
      </c>
      <c r="I314" s="49">
        <v>3.8493204120848334E-2</v>
      </c>
      <c r="J314" s="49">
        <v>-4.3206257785205038E-2</v>
      </c>
      <c r="K314" s="49">
        <v>4.3243237155599523E-2</v>
      </c>
      <c r="M314">
        <v>-6.2801567636948663E-3</v>
      </c>
      <c r="N314" s="3">
        <f t="shared" si="44"/>
        <v>9.8058749047248549E-3</v>
      </c>
      <c r="O314" s="3">
        <f t="shared" si="45"/>
        <v>1.3768458136646447E-2</v>
      </c>
      <c r="P314" s="3">
        <f t="shared" si="46"/>
        <v>2.3462038511576626E-2</v>
      </c>
      <c r="Q314" s="3">
        <f t="shared" si="47"/>
        <v>3.5108641308072203E-2</v>
      </c>
      <c r="R314" s="3">
        <f t="shared" si="48"/>
        <v>2.4318310773537091E-2</v>
      </c>
      <c r="S314" s="3">
        <f t="shared" si="49"/>
        <v>1.5849139993644932E-2</v>
      </c>
      <c r="T314" s="3">
        <f t="shared" si="50"/>
        <v>2.8582633601220628E-2</v>
      </c>
      <c r="U314" s="3">
        <f t="shared" si="51"/>
        <v>-6.919328404325042E-3</v>
      </c>
      <c r="V314" s="3">
        <f t="shared" si="52"/>
        <v>2.5380329916819624E-2</v>
      </c>
      <c r="W314" s="3">
        <f t="shared" si="53"/>
        <v>2.2895205790733758E-2</v>
      </c>
    </row>
    <row r="315" spans="1:23" x14ac:dyDescent="0.2">
      <c r="A315" s="5">
        <v>36219</v>
      </c>
      <c r="B315" s="49">
        <v>-1.3193541749268012E-2</v>
      </c>
      <c r="C315" s="49">
        <v>-5.738390860356779E-2</v>
      </c>
      <c r="D315" s="49">
        <v>-5.0545281169841583E-2</v>
      </c>
      <c r="E315" s="49">
        <v>1.5064026600974723E-2</v>
      </c>
      <c r="F315" s="49">
        <v>-3.2982847573477914E-2</v>
      </c>
      <c r="G315" s="49">
        <v>4.8232455276313368E-2</v>
      </c>
      <c r="H315" s="49">
        <v>1.9717342273392058E-2</v>
      </c>
      <c r="I315" s="49">
        <v>-1.8504205855396361E-3</v>
      </c>
      <c r="J315" s="49">
        <v>2.7894740241247273E-2</v>
      </c>
      <c r="K315" s="49">
        <v>-2.7897523311807282E-2</v>
      </c>
      <c r="M315">
        <v>-4.5375105184801812E-2</v>
      </c>
      <c r="N315" s="3">
        <f t="shared" si="44"/>
        <v>9.9742554718330288E-3</v>
      </c>
      <c r="O315" s="3">
        <f t="shared" si="45"/>
        <v>1.3871140744433916E-2</v>
      </c>
      <c r="P315" s="3">
        <f t="shared" si="46"/>
        <v>2.2534628735846315E-2</v>
      </c>
      <c r="Q315" s="3">
        <f t="shared" si="47"/>
        <v>3.4385637496487362E-2</v>
      </c>
      <c r="R315" s="3">
        <f t="shared" si="48"/>
        <v>2.3678994516635965E-2</v>
      </c>
      <c r="S315" s="3">
        <f t="shared" si="49"/>
        <v>1.5191404561188639E-2</v>
      </c>
      <c r="T315" s="3">
        <f t="shared" si="50"/>
        <v>2.6617261359515042E-2</v>
      </c>
      <c r="U315" s="3">
        <f t="shared" si="51"/>
        <v>-6.4875675888365347E-3</v>
      </c>
      <c r="V315" s="3">
        <f t="shared" si="52"/>
        <v>2.2900150639174974E-2</v>
      </c>
      <c r="W315" s="3">
        <f t="shared" si="53"/>
        <v>2.3099313123678154E-2</v>
      </c>
    </row>
    <row r="316" spans="1:23" x14ac:dyDescent="0.2">
      <c r="A316" s="5">
        <v>36250</v>
      </c>
      <c r="B316" s="49">
        <v>2.5327509584466945E-2</v>
      </c>
      <c r="C316" s="49">
        <v>4.3855385577007633E-2</v>
      </c>
      <c r="D316" s="49">
        <v>-1.0377855980664652E-2</v>
      </c>
      <c r="E316" s="49">
        <v>-2.0520178579136683E-2</v>
      </c>
      <c r="F316" s="49">
        <v>3.5957298255867798E-2</v>
      </c>
      <c r="G316" s="49">
        <v>2.3325432847974614E-2</v>
      </c>
      <c r="H316" s="49">
        <v>5.6498847833164278E-2</v>
      </c>
      <c r="I316" s="49">
        <v>0.13675315948060862</v>
      </c>
      <c r="J316" s="49">
        <v>2.7764834358119828E-2</v>
      </c>
      <c r="K316" s="49">
        <v>4.161255233982053E-2</v>
      </c>
      <c r="M316">
        <v>1.9043004400664643E-2</v>
      </c>
      <c r="N316" s="3">
        <f t="shared" si="44"/>
        <v>9.4477150210458029E-3</v>
      </c>
      <c r="O316" s="3">
        <f t="shared" si="45"/>
        <v>1.259497789636029E-2</v>
      </c>
      <c r="P316" s="3">
        <f t="shared" si="46"/>
        <v>2.1215187729358806E-2</v>
      </c>
      <c r="Q316" s="3">
        <f t="shared" si="47"/>
        <v>3.3317507299754336E-2</v>
      </c>
      <c r="R316" s="3">
        <f t="shared" si="48"/>
        <v>2.280800879744236E-2</v>
      </c>
      <c r="S316" s="3">
        <f t="shared" si="49"/>
        <v>1.6668217622397105E-2</v>
      </c>
      <c r="T316" s="3">
        <f t="shared" si="50"/>
        <v>2.8058817105470299E-2</v>
      </c>
      <c r="U316" s="3">
        <f t="shared" si="51"/>
        <v>-5.6023982522253784E-3</v>
      </c>
      <c r="V316" s="3">
        <f t="shared" si="52"/>
        <v>2.3393039803138956E-2</v>
      </c>
      <c r="W316" s="3">
        <f t="shared" si="53"/>
        <v>2.202918853763227E-2</v>
      </c>
    </row>
    <row r="317" spans="1:23" x14ac:dyDescent="0.2">
      <c r="A317" s="5">
        <v>36280</v>
      </c>
      <c r="B317" s="49">
        <v>5.1125966703388537E-2</v>
      </c>
      <c r="C317" s="49">
        <v>6.091411549366188E-2</v>
      </c>
      <c r="D317" s="49">
        <v>8.7094046789428781E-2</v>
      </c>
      <c r="E317" s="49">
        <v>2.5635337739802866E-2</v>
      </c>
      <c r="F317" s="49">
        <v>4.7511776685509544E-2</v>
      </c>
      <c r="G317" s="49">
        <v>4.1436508346224032E-2</v>
      </c>
      <c r="H317" s="49">
        <v>-9.8560728836103451E-3</v>
      </c>
      <c r="I317" s="49">
        <v>5.0109497486247712E-2</v>
      </c>
      <c r="J317" s="49">
        <v>8.597859729769386E-2</v>
      </c>
      <c r="K317" s="49">
        <v>3.6202086023133129E-2</v>
      </c>
      <c r="M317">
        <v>1.1677912063474682E-3</v>
      </c>
      <c r="N317" s="3">
        <f t="shared" si="44"/>
        <v>1.0871278521590096E-2</v>
      </c>
      <c r="O317" s="3">
        <f t="shared" si="45"/>
        <v>1.3447693486496652E-2</v>
      </c>
      <c r="P317" s="3">
        <f t="shared" si="46"/>
        <v>2.0896761096558431E-2</v>
      </c>
      <c r="Q317" s="3">
        <f t="shared" si="47"/>
        <v>3.3037083508147443E-2</v>
      </c>
      <c r="R317" s="3">
        <f t="shared" si="48"/>
        <v>2.2984942631721132E-2</v>
      </c>
      <c r="S317" s="3">
        <f t="shared" si="49"/>
        <v>1.7389256888335789E-2</v>
      </c>
      <c r="T317" s="3">
        <f t="shared" si="50"/>
        <v>3.0485497513854778E-2</v>
      </c>
      <c r="U317" s="3">
        <f t="shared" si="51"/>
        <v>-3.2331352439758745E-3</v>
      </c>
      <c r="V317" s="3">
        <f t="shared" si="52"/>
        <v>2.320351671954167E-2</v>
      </c>
      <c r="W317" s="3">
        <f t="shared" si="53"/>
        <v>2.2897746754204376E-2</v>
      </c>
    </row>
    <row r="318" spans="1:23" x14ac:dyDescent="0.2">
      <c r="A318" s="5">
        <v>36311</v>
      </c>
      <c r="B318" s="49">
        <v>-6.1705341633197741E-2</v>
      </c>
      <c r="C318" s="49">
        <v>-1.3557947439197027E-2</v>
      </c>
      <c r="D318" s="49">
        <v>-4.6858796723935114E-2</v>
      </c>
      <c r="E318" s="49">
        <v>1.1214684150431475E-2</v>
      </c>
      <c r="F318" s="49">
        <v>-8.8194972939584781E-3</v>
      </c>
      <c r="G318" s="49">
        <v>-5.1363638435538039E-2</v>
      </c>
      <c r="H318" s="49">
        <v>-3.9603738792792331E-2</v>
      </c>
      <c r="I318" s="49">
        <v>-3.7017263245979315E-2</v>
      </c>
      <c r="J318" s="49">
        <v>-4.3145978455883971E-2</v>
      </c>
      <c r="K318" s="49">
        <v>-2.3245907812736721E-2</v>
      </c>
      <c r="M318">
        <v>0.15218784371861749</v>
      </c>
      <c r="N318" s="3">
        <f t="shared" si="44"/>
        <v>1.1048239860906929E-2</v>
      </c>
      <c r="O318" s="3">
        <f t="shared" si="45"/>
        <v>1.4002949843383053E-2</v>
      </c>
      <c r="P318" s="3">
        <f t="shared" si="46"/>
        <v>2.32816380471421E-2</v>
      </c>
      <c r="Q318" s="3">
        <f t="shared" si="47"/>
        <v>3.1899212468338704E-2</v>
      </c>
      <c r="R318" s="3">
        <f t="shared" si="48"/>
        <v>2.2991529533673106E-2</v>
      </c>
      <c r="S318" s="3">
        <f t="shared" si="49"/>
        <v>1.750945582501913E-2</v>
      </c>
      <c r="T318" s="3">
        <f t="shared" si="50"/>
        <v>2.6506146649390331E-2</v>
      </c>
      <c r="U318" s="3">
        <f t="shared" si="51"/>
        <v>-2.8616222659011425E-3</v>
      </c>
      <c r="V318" s="3">
        <f t="shared" si="52"/>
        <v>2.4380581819081686E-2</v>
      </c>
      <c r="W318" s="3">
        <f t="shared" si="53"/>
        <v>2.3486569867853625E-2</v>
      </c>
    </row>
    <row r="319" spans="1:23" x14ac:dyDescent="0.2">
      <c r="A319" s="5">
        <v>36341</v>
      </c>
      <c r="B319" s="49">
        <v>2.961757027188372E-2</v>
      </c>
      <c r="C319" s="49">
        <v>4.4400573976136171E-2</v>
      </c>
      <c r="D319" s="49">
        <v>6.7807593458094395E-2</v>
      </c>
      <c r="E319" s="49">
        <v>1.6580231845527038E-2</v>
      </c>
      <c r="F319" s="49">
        <v>4.1986291391710839E-2</v>
      </c>
      <c r="G319" s="49">
        <v>1.9800605008057692E-2</v>
      </c>
      <c r="H319" s="49">
        <v>-1.15622319467934E-2</v>
      </c>
      <c r="I319" s="49">
        <v>8.800267929677319E-2</v>
      </c>
      <c r="J319" s="49">
        <v>1.4647268051078299E-2</v>
      </c>
      <c r="K319" s="49">
        <v>5.3815099228920138E-2</v>
      </c>
      <c r="M319">
        <v>2.1863756089999242E-3</v>
      </c>
      <c r="N319" s="3">
        <f t="shared" si="44"/>
        <v>9.9430594377088385E-3</v>
      </c>
      <c r="O319" s="3">
        <f t="shared" si="45"/>
        <v>1.2975131185249773E-2</v>
      </c>
      <c r="P319" s="3">
        <f t="shared" si="46"/>
        <v>2.1684110393680303E-2</v>
      </c>
      <c r="Q319" s="3">
        <f t="shared" si="47"/>
        <v>3.2068402518431051E-2</v>
      </c>
      <c r="R319" s="3">
        <f t="shared" si="48"/>
        <v>2.304744248669446E-2</v>
      </c>
      <c r="S319" s="3">
        <f t="shared" si="49"/>
        <v>1.6643802258462809E-2</v>
      </c>
      <c r="T319" s="3">
        <f t="shared" si="50"/>
        <v>2.5842980600723715E-2</v>
      </c>
      <c r="U319" s="3">
        <f t="shared" si="51"/>
        <v>-3.3047782607893367E-3</v>
      </c>
      <c r="V319" s="3">
        <f t="shared" si="52"/>
        <v>2.1947754122414131E-2</v>
      </c>
      <c r="W319" s="3">
        <f t="shared" si="53"/>
        <v>2.2093202021596547E-2</v>
      </c>
    </row>
    <row r="320" spans="1:23" x14ac:dyDescent="0.2">
      <c r="A320" s="5">
        <v>36372</v>
      </c>
      <c r="B320" s="49">
        <v>1.3554109462572184E-2</v>
      </c>
      <c r="C320" s="49">
        <v>2.1574695714053682E-2</v>
      </c>
      <c r="D320" s="49">
        <v>-5.1521123164356197E-2</v>
      </c>
      <c r="E320" s="49">
        <v>-7.8270988739502445E-2</v>
      </c>
      <c r="F320" s="49">
        <v>-3.099483493330224E-2</v>
      </c>
      <c r="G320" s="49">
        <v>-1.2223753031864182E-2</v>
      </c>
      <c r="H320" s="49">
        <v>-6.7078360192666331E-2</v>
      </c>
      <c r="I320" s="49">
        <v>4.2943368913217483E-2</v>
      </c>
      <c r="J320" s="49">
        <v>-4.9844550243125507E-3</v>
      </c>
      <c r="K320" s="49">
        <v>-3.2388293673253687E-2</v>
      </c>
      <c r="M320">
        <v>-4.1581006050366076E-2</v>
      </c>
      <c r="N320" s="3">
        <f t="shared" si="44"/>
        <v>1.1267040088856369E-2</v>
      </c>
      <c r="O320" s="3">
        <f t="shared" si="45"/>
        <v>1.5063449539695406E-2</v>
      </c>
      <c r="P320" s="3">
        <f t="shared" si="46"/>
        <v>2.3089701480842981E-2</v>
      </c>
      <c r="Q320" s="3">
        <f t="shared" si="47"/>
        <v>3.149956738189072E-2</v>
      </c>
      <c r="R320" s="3">
        <f t="shared" si="48"/>
        <v>2.3857194353152353E-2</v>
      </c>
      <c r="S320" s="3">
        <f t="shared" si="49"/>
        <v>1.7433236511547261E-2</v>
      </c>
      <c r="T320" s="3">
        <f t="shared" si="50"/>
        <v>2.5669827990544021E-2</v>
      </c>
      <c r="U320" s="3">
        <f t="shared" si="51"/>
        <v>-1.4198488977346596E-3</v>
      </c>
      <c r="V320" s="3">
        <f t="shared" si="52"/>
        <v>2.234962811386414E-2</v>
      </c>
      <c r="W320" s="3">
        <f t="shared" si="53"/>
        <v>2.3418358212621549E-2</v>
      </c>
    </row>
    <row r="321" spans="1:23" x14ac:dyDescent="0.2">
      <c r="A321" s="5">
        <v>36403</v>
      </c>
      <c r="B321" s="49">
        <v>-3.2118364297935575E-2</v>
      </c>
      <c r="C321" s="49">
        <v>-2.1440908929427405E-2</v>
      </c>
      <c r="D321" s="49">
        <v>3.1169802125149637E-2</v>
      </c>
      <c r="E321" s="49">
        <v>3.8837655067281984E-2</v>
      </c>
      <c r="F321" s="49">
        <v>5.0385806223483653E-2</v>
      </c>
      <c r="G321" s="49">
        <v>3.5628926120747639E-3</v>
      </c>
      <c r="H321" s="49">
        <v>3.6059733372466374E-2</v>
      </c>
      <c r="I321" s="49">
        <v>-5.1170987197613926E-2</v>
      </c>
      <c r="J321" s="49">
        <v>3.7226400449793751E-2</v>
      </c>
      <c r="K321" s="49">
        <v>-6.2889573285300759E-3</v>
      </c>
      <c r="M321">
        <v>-1.6720461400084874E-3</v>
      </c>
      <c r="N321" s="3">
        <f t="shared" si="44"/>
        <v>1.2432242477765738E-2</v>
      </c>
      <c r="O321" s="3">
        <f t="shared" si="45"/>
        <v>1.6327625176828613E-2</v>
      </c>
      <c r="P321" s="3">
        <f t="shared" si="46"/>
        <v>2.2472997853722074E-2</v>
      </c>
      <c r="Q321" s="3">
        <f t="shared" si="47"/>
        <v>3.1095567353770195E-2</v>
      </c>
      <c r="R321" s="3">
        <f t="shared" si="48"/>
        <v>2.4548649992739272E-2</v>
      </c>
      <c r="S321" s="3">
        <f t="shared" si="49"/>
        <v>1.6960019584581532E-2</v>
      </c>
      <c r="T321" s="3">
        <f t="shared" si="50"/>
        <v>2.6050360456967712E-2</v>
      </c>
      <c r="U321" s="3">
        <f t="shared" si="51"/>
        <v>1.7298349039663596E-3</v>
      </c>
      <c r="V321" s="3">
        <f t="shared" si="52"/>
        <v>2.349942942668061E-2</v>
      </c>
      <c r="W321" s="3">
        <f t="shared" si="53"/>
        <v>2.3734961833890421E-2</v>
      </c>
    </row>
    <row r="322" spans="1:23" x14ac:dyDescent="0.2">
      <c r="A322" s="5">
        <v>36433</v>
      </c>
      <c r="B322" s="49">
        <v>-1.9029968540650866E-2</v>
      </c>
      <c r="C322" s="49">
        <v>1.3555016172837941E-2</v>
      </c>
      <c r="D322" s="49">
        <v>-2.1178259527402377E-2</v>
      </c>
      <c r="E322" s="49">
        <v>-2.1973555424448343E-2</v>
      </c>
      <c r="F322" s="49">
        <v>2.3110724632888768E-3</v>
      </c>
      <c r="G322" s="49">
        <v>-3.9377520610483607E-2</v>
      </c>
      <c r="H322" s="49">
        <v>1.2414142042052712E-2</v>
      </c>
      <c r="I322" s="49">
        <v>3.0080197512734275E-2</v>
      </c>
      <c r="J322" s="49">
        <v>-4.3734931745552763E-2</v>
      </c>
      <c r="K322" s="49">
        <v>-2.9666494614667749E-2</v>
      </c>
      <c r="M322">
        <v>-2.1556280321990529E-2</v>
      </c>
      <c r="N322" s="3">
        <f t="shared" si="44"/>
        <v>1.0420366398407833E-2</v>
      </c>
      <c r="O322" s="3">
        <f t="shared" si="45"/>
        <v>1.4606722580318686E-2</v>
      </c>
      <c r="P322" s="3">
        <f t="shared" si="46"/>
        <v>2.2591946794508891E-2</v>
      </c>
      <c r="Q322" s="3">
        <f t="shared" si="47"/>
        <v>3.1704521741964517E-2</v>
      </c>
      <c r="R322" s="3">
        <f t="shared" si="48"/>
        <v>2.6191586830858909E-2</v>
      </c>
      <c r="S322" s="3">
        <f t="shared" si="49"/>
        <v>1.5730206573555495E-2</v>
      </c>
      <c r="T322" s="3">
        <f t="shared" si="50"/>
        <v>2.7469308052147614E-2</v>
      </c>
      <c r="U322" s="3">
        <f t="shared" si="51"/>
        <v>1.08035753360505E-3</v>
      </c>
      <c r="V322" s="3">
        <f t="shared" si="52"/>
        <v>2.3985572528773539E-2</v>
      </c>
      <c r="W322" s="3">
        <f t="shared" si="53"/>
        <v>2.2932138466277084E-2</v>
      </c>
    </row>
    <row r="323" spans="1:23" x14ac:dyDescent="0.2">
      <c r="A323" s="5">
        <v>36464</v>
      </c>
      <c r="B323" s="49">
        <v>1.0603587250925806E-3</v>
      </c>
      <c r="C323" s="49">
        <v>6.8596518982620314E-2</v>
      </c>
      <c r="D323" s="49">
        <v>6.8439896728362815E-2</v>
      </c>
      <c r="E323" s="49">
        <v>2.5360249117880596E-2</v>
      </c>
      <c r="F323" s="49">
        <v>6.9362664797302243E-2</v>
      </c>
      <c r="G323" s="49">
        <v>3.2956122774159713E-2</v>
      </c>
      <c r="H323" s="49">
        <v>-1.7643828759806079E-2</v>
      </c>
      <c r="I323" s="49">
        <v>2.2313345838837595E-2</v>
      </c>
      <c r="J323" s="49">
        <v>4.8551233320343945E-2</v>
      </c>
      <c r="K323" s="49">
        <v>6.5429284427300338E-2</v>
      </c>
      <c r="M323">
        <v>8.7513761317144168E-2</v>
      </c>
      <c r="N323" s="3">
        <f t="shared" si="44"/>
        <v>9.8396518747606732E-3</v>
      </c>
      <c r="O323" s="3">
        <f t="shared" si="45"/>
        <v>1.3995712560215682E-2</v>
      </c>
      <c r="P323" s="3">
        <f t="shared" si="46"/>
        <v>2.0914889033583513E-2</v>
      </c>
      <c r="Q323" s="3">
        <f t="shared" si="47"/>
        <v>2.9624282646977449E-2</v>
      </c>
      <c r="R323" s="3">
        <f t="shared" si="48"/>
        <v>2.4102547229290321E-2</v>
      </c>
      <c r="S323" s="3">
        <f t="shared" si="49"/>
        <v>1.4000653098539833E-2</v>
      </c>
      <c r="T323" s="3">
        <f t="shared" si="50"/>
        <v>2.5761735716923022E-2</v>
      </c>
      <c r="U323" s="3">
        <f t="shared" si="51"/>
        <v>2.1564441222291262E-4</v>
      </c>
      <c r="V323" s="3">
        <f t="shared" si="52"/>
        <v>2.1111357528307149E-2</v>
      </c>
      <c r="W323" s="3">
        <f t="shared" si="53"/>
        <v>2.0546001813816425E-2</v>
      </c>
    </row>
    <row r="324" spans="1:23" x14ac:dyDescent="0.2">
      <c r="A324" s="5">
        <v>36494</v>
      </c>
      <c r="B324" s="49">
        <v>5.6366644576020475E-2</v>
      </c>
      <c r="C324" s="49">
        <v>4.2163443850047555E-2</v>
      </c>
      <c r="D324" s="49">
        <v>7.3173804792957986E-2</v>
      </c>
      <c r="E324" s="49">
        <v>0.13412180094182946</v>
      </c>
      <c r="F324" s="49">
        <v>7.857965646525944E-2</v>
      </c>
      <c r="G324" s="49">
        <v>4.2977747114859355E-2</v>
      </c>
      <c r="H324" s="49">
        <v>6.9056339994991278E-2</v>
      </c>
      <c r="I324" s="49">
        <v>2.1250847419286956E-2</v>
      </c>
      <c r="J324" s="49">
        <v>3.7646394108592052E-2</v>
      </c>
      <c r="K324" s="49">
        <v>2.1468099649832428E-2</v>
      </c>
      <c r="M324">
        <v>-5.6029064386457716E-2</v>
      </c>
      <c r="N324" s="3">
        <f t="shared" si="44"/>
        <v>8.8429726559283005E-3</v>
      </c>
      <c r="O324" s="3">
        <f t="shared" si="45"/>
        <v>1.4180614349493477E-2</v>
      </c>
      <c r="P324" s="3">
        <f t="shared" si="46"/>
        <v>2.2774738426667038E-2</v>
      </c>
      <c r="Q324" s="3">
        <f t="shared" si="47"/>
        <v>2.9646636325303719E-2</v>
      </c>
      <c r="R324" s="3">
        <f t="shared" si="48"/>
        <v>2.5721483585264732E-2</v>
      </c>
      <c r="S324" s="3">
        <f t="shared" si="49"/>
        <v>1.4761224717983891E-2</v>
      </c>
      <c r="T324" s="3">
        <f t="shared" si="50"/>
        <v>2.6889523154160776E-2</v>
      </c>
      <c r="U324" s="3">
        <f t="shared" si="51"/>
        <v>2.145582059300852E-3</v>
      </c>
      <c r="V324" s="3">
        <f t="shared" si="52"/>
        <v>2.1997227625681428E-2</v>
      </c>
      <c r="W324" s="3">
        <f t="shared" si="53"/>
        <v>2.1647558987438476E-2</v>
      </c>
    </row>
    <row r="325" spans="1:23" x14ac:dyDescent="0.2">
      <c r="A325" s="5">
        <v>36525</v>
      </c>
      <c r="B325" s="49">
        <v>2.704260750275167E-2</v>
      </c>
      <c r="C325" s="49">
        <v>0.12831787756921265</v>
      </c>
      <c r="D325" s="49">
        <v>0.17687387176342506</v>
      </c>
      <c r="E325" s="49">
        <v>6.2535814969457038E-2</v>
      </c>
      <c r="F325" s="49">
        <v>0.11940962577537384</v>
      </c>
      <c r="G325" s="49">
        <v>4.4581085621373084E-2</v>
      </c>
      <c r="H325" s="49">
        <v>0.15068200160375</v>
      </c>
      <c r="I325" s="49">
        <v>6.3934698557363223E-2</v>
      </c>
      <c r="J325" s="49">
        <v>9.9820883396884552E-2</v>
      </c>
      <c r="K325" s="49">
        <v>6.9760447725376817E-2</v>
      </c>
      <c r="M325">
        <v>-1.4132666899142943E-2</v>
      </c>
      <c r="N325" s="3">
        <f t="shared" si="44"/>
        <v>1.0008364597276019E-2</v>
      </c>
      <c r="O325" s="3">
        <f t="shared" si="45"/>
        <v>1.3171293138026088E-2</v>
      </c>
      <c r="P325" s="3">
        <f t="shared" si="46"/>
        <v>2.3239159729724942E-2</v>
      </c>
      <c r="Q325" s="3">
        <f t="shared" si="47"/>
        <v>3.0532492717006247E-2</v>
      </c>
      <c r="R325" s="3">
        <f t="shared" si="48"/>
        <v>2.5765063295310284E-2</v>
      </c>
      <c r="S325" s="3">
        <f t="shared" si="49"/>
        <v>1.5278942611010812E-2</v>
      </c>
      <c r="T325" s="3">
        <f t="shared" si="50"/>
        <v>2.6624710979913407E-2</v>
      </c>
      <c r="U325" s="3">
        <f t="shared" si="51"/>
        <v>2.1876488316320462E-3</v>
      </c>
      <c r="V325" s="3">
        <f t="shared" si="52"/>
        <v>2.0790205503858732E-2</v>
      </c>
      <c r="W325" s="3">
        <f t="shared" si="53"/>
        <v>2.0138571212522612E-2</v>
      </c>
    </row>
    <row r="326" spans="1:23" x14ac:dyDescent="0.2">
      <c r="A326" s="5">
        <v>36556</v>
      </c>
      <c r="B326" s="49">
        <v>-1.0207129006610693E-2</v>
      </c>
      <c r="C326" s="49">
        <v>1.6825213250577509E-3</v>
      </c>
      <c r="D326" s="49">
        <v>-1.0842512390441539E-2</v>
      </c>
      <c r="E326" s="49">
        <v>-5.4771908076095777E-2</v>
      </c>
      <c r="F326" s="49">
        <v>-4.3045732125470915E-2</v>
      </c>
      <c r="G326" s="49">
        <v>-9.6709161220543738E-2</v>
      </c>
      <c r="H326" s="49">
        <v>-2.7729451012955098E-2</v>
      </c>
      <c r="I326" s="49">
        <v>6.2454957423629942E-4</v>
      </c>
      <c r="J326" s="49">
        <v>-9.7409099115935094E-2</v>
      </c>
      <c r="K326" s="49">
        <v>-5.3538858377566778E-2</v>
      </c>
      <c r="M326">
        <v>-4.6955604189464761E-2</v>
      </c>
      <c r="N326" s="3">
        <f t="shared" si="44"/>
        <v>1.0108726903356405E-2</v>
      </c>
      <c r="O326" s="3">
        <f t="shared" si="45"/>
        <v>1.7225564151600928E-2</v>
      </c>
      <c r="P326" s="3">
        <f t="shared" si="46"/>
        <v>2.7983588268886583E-2</v>
      </c>
      <c r="Q326" s="3">
        <f t="shared" si="47"/>
        <v>2.9299140165101475E-2</v>
      </c>
      <c r="R326" s="3">
        <f t="shared" si="48"/>
        <v>2.8926142425812443E-2</v>
      </c>
      <c r="S326" s="3">
        <f t="shared" si="49"/>
        <v>1.6075360464420697E-2</v>
      </c>
      <c r="T326" s="3">
        <f t="shared" si="50"/>
        <v>3.0632772890881795E-2</v>
      </c>
      <c r="U326" s="3">
        <f t="shared" si="51"/>
        <v>5.3645304375822172E-3</v>
      </c>
      <c r="V326" s="3">
        <f t="shared" si="52"/>
        <v>2.280545560879323E-2</v>
      </c>
      <c r="W326" s="3">
        <f t="shared" si="53"/>
        <v>2.2596970704889766E-2</v>
      </c>
    </row>
    <row r="327" spans="1:23" x14ac:dyDescent="0.2">
      <c r="A327" s="5">
        <v>36585</v>
      </c>
      <c r="B327" s="49">
        <v>1.4697515063691213E-2</v>
      </c>
      <c r="C327" s="49">
        <v>6.1465393468093321E-2</v>
      </c>
      <c r="D327" s="49">
        <v>0.12264271550083161</v>
      </c>
      <c r="E327" s="49">
        <v>0.11805027039813032</v>
      </c>
      <c r="F327" s="49">
        <v>0.10751942101380374</v>
      </c>
      <c r="G327" s="49">
        <v>-5.6861540483379436E-3</v>
      </c>
      <c r="H327" s="49">
        <v>0.14084057961427332</v>
      </c>
      <c r="I327" s="49">
        <v>-2.5578311549889765E-4</v>
      </c>
      <c r="J327" s="49">
        <v>8.1474271610503024E-2</v>
      </c>
      <c r="K327" s="49">
        <v>-2.3749003692565496E-2</v>
      </c>
      <c r="M327">
        <v>-4.2954213030677924E-2</v>
      </c>
      <c r="N327" s="3">
        <f t="shared" si="44"/>
        <v>9.8107226002317714E-3</v>
      </c>
      <c r="O327" s="3">
        <f t="shared" si="45"/>
        <v>1.6376758329305515E-2</v>
      </c>
      <c r="P327" s="3">
        <f t="shared" si="46"/>
        <v>2.6058779262346905E-2</v>
      </c>
      <c r="Q327" s="3">
        <f t="shared" si="47"/>
        <v>2.6447526259157979E-2</v>
      </c>
      <c r="R327" s="3">
        <f t="shared" si="48"/>
        <v>2.5298384695622272E-2</v>
      </c>
      <c r="S327" s="3">
        <f t="shared" si="49"/>
        <v>1.2374780524119682E-2</v>
      </c>
      <c r="T327" s="3">
        <f t="shared" si="50"/>
        <v>2.5101811792134436E-2</v>
      </c>
      <c r="U327" s="3">
        <f t="shared" si="51"/>
        <v>7.2650060315695925E-3</v>
      </c>
      <c r="V327" s="3">
        <f t="shared" si="52"/>
        <v>1.8574942346790951E-2</v>
      </c>
      <c r="W327" s="3">
        <f t="shared" si="53"/>
        <v>1.9201478789926816E-2</v>
      </c>
    </row>
    <row r="328" spans="1:23" x14ac:dyDescent="0.2">
      <c r="A328" s="5">
        <v>36616</v>
      </c>
      <c r="B328" s="49">
        <v>3.6989848150372762E-3</v>
      </c>
      <c r="C328" s="49">
        <v>9.0187047879850546E-2</v>
      </c>
      <c r="D328" s="49">
        <v>-9.7875098956921036E-3</v>
      </c>
      <c r="E328" s="49">
        <v>4.6095564479362583E-3</v>
      </c>
      <c r="F328" s="49">
        <v>1.7323758309052417E-2</v>
      </c>
      <c r="G328" s="49">
        <v>6.2485008431993894E-2</v>
      </c>
      <c r="H328" s="49">
        <v>-5.6843806951513254E-2</v>
      </c>
      <c r="I328" s="49">
        <v>1.0730337456900774E-2</v>
      </c>
      <c r="J328" s="49">
        <v>3.5988043412476856E-2</v>
      </c>
      <c r="K328" s="49">
        <v>9.9845402626685065E-2</v>
      </c>
      <c r="M328">
        <v>2.1292138095911683E-2</v>
      </c>
      <c r="N328" s="3">
        <f t="shared" si="44"/>
        <v>9.9046042323828257E-3</v>
      </c>
      <c r="O328" s="3">
        <f t="shared" si="45"/>
        <v>1.7908586331955186E-2</v>
      </c>
      <c r="P328" s="3">
        <f t="shared" si="46"/>
        <v>2.741737862628095E-2</v>
      </c>
      <c r="Q328" s="3">
        <f t="shared" si="47"/>
        <v>2.9764948815655699E-2</v>
      </c>
      <c r="R328" s="3">
        <f t="shared" si="48"/>
        <v>2.7277743502056813E-2</v>
      </c>
      <c r="S328" s="3">
        <f t="shared" si="49"/>
        <v>1.1856615948684722E-2</v>
      </c>
      <c r="T328" s="3">
        <f t="shared" si="50"/>
        <v>3.0702818191631526E-2</v>
      </c>
      <c r="U328" s="3">
        <f t="shared" si="51"/>
        <v>6.7714331194670997E-3</v>
      </c>
      <c r="V328" s="3">
        <f t="shared" si="52"/>
        <v>1.8744924278767689E-2</v>
      </c>
      <c r="W328" s="3">
        <f t="shared" si="53"/>
        <v>1.8340047130778869E-2</v>
      </c>
    </row>
    <row r="329" spans="1:23" x14ac:dyDescent="0.2">
      <c r="A329" s="5">
        <v>36646</v>
      </c>
      <c r="B329" s="49">
        <v>1.2984273386503542E-2</v>
      </c>
      <c r="C329" s="49">
        <v>-1.665239444041855E-2</v>
      </c>
      <c r="D329" s="49">
        <v>-4.052858557570449E-2</v>
      </c>
      <c r="E329" s="49">
        <v>-2.5430811305973466E-2</v>
      </c>
      <c r="F329" s="49">
        <v>1.5733845665853785E-2</v>
      </c>
      <c r="G329" s="49">
        <v>-2.3002321080220156E-2</v>
      </c>
      <c r="H329" s="49">
        <v>-1.8055171311410434E-2</v>
      </c>
      <c r="I329" s="49">
        <v>-2.5415579146253586E-2</v>
      </c>
      <c r="J329" s="49">
        <v>1.5428257841454851E-2</v>
      </c>
      <c r="K329" s="49">
        <v>-3.2327185153089522E-2</v>
      </c>
      <c r="M329">
        <v>-2.6471295564641339E-2</v>
      </c>
      <c r="N329" s="3">
        <f t="shared" si="44"/>
        <v>1.0354576704117206E-2</v>
      </c>
      <c r="O329" s="3">
        <f t="shared" si="45"/>
        <v>2.1517257867950078E-2</v>
      </c>
      <c r="P329" s="3">
        <f t="shared" si="46"/>
        <v>2.5445391716846493E-2</v>
      </c>
      <c r="Q329" s="3">
        <f t="shared" si="47"/>
        <v>2.9069303124544248E-2</v>
      </c>
      <c r="R329" s="3">
        <f t="shared" si="48"/>
        <v>2.7236564571323223E-2</v>
      </c>
      <c r="S329" s="3">
        <f t="shared" si="49"/>
        <v>1.3478463036425145E-2</v>
      </c>
      <c r="T329" s="3">
        <f t="shared" si="50"/>
        <v>2.8781728333368388E-2</v>
      </c>
      <c r="U329" s="3">
        <f t="shared" si="51"/>
        <v>7.2864191547489425E-3</v>
      </c>
      <c r="V329" s="3">
        <f t="shared" si="52"/>
        <v>1.9406934326823666E-2</v>
      </c>
      <c r="W329" s="3">
        <f t="shared" si="53"/>
        <v>2.2351558665624934E-2</v>
      </c>
    </row>
    <row r="330" spans="1:23" x14ac:dyDescent="0.2">
      <c r="A330" s="5">
        <v>36677</v>
      </c>
      <c r="B330" s="49">
        <v>-1.2801366455475693E-2</v>
      </c>
      <c r="C330" s="49">
        <v>-7.9557109661198E-3</v>
      </c>
      <c r="D330" s="49">
        <v>-4.7678639523791477E-2</v>
      </c>
      <c r="E330" s="49">
        <v>-4.6403312469200708E-2</v>
      </c>
      <c r="F330" s="49">
        <v>9.2443373518908967E-3</v>
      </c>
      <c r="G330" s="49">
        <v>1.1519500314707498E-2</v>
      </c>
      <c r="H330" s="49">
        <v>2.6075599704983743E-2</v>
      </c>
      <c r="I330" s="49">
        <v>-5.431042892712068E-2</v>
      </c>
      <c r="J330" s="49">
        <v>9.4066379347466089E-3</v>
      </c>
      <c r="K330" s="49">
        <v>-2.6423313436012119E-2</v>
      </c>
      <c r="M330">
        <v>-4.7272579050880337E-2</v>
      </c>
      <c r="N330" s="3">
        <f t="shared" si="44"/>
        <v>9.8573614669233735E-3</v>
      </c>
      <c r="O330" s="3">
        <f t="shared" si="45"/>
        <v>2.0058890988146814E-2</v>
      </c>
      <c r="P330" s="3">
        <f t="shared" si="46"/>
        <v>2.4295159572913037E-2</v>
      </c>
      <c r="Q330" s="3">
        <f t="shared" si="47"/>
        <v>2.5834662314993311E-2</v>
      </c>
      <c r="R330" s="3">
        <f t="shared" si="48"/>
        <v>2.7810453890220705E-2</v>
      </c>
      <c r="S330" s="3">
        <f t="shared" si="49"/>
        <v>1.1990530312642612E-2</v>
      </c>
      <c r="T330" s="3">
        <f t="shared" si="50"/>
        <v>2.713460958889042E-2</v>
      </c>
      <c r="U330" s="3">
        <f t="shared" si="51"/>
        <v>4.8483934747955426E-3</v>
      </c>
      <c r="V330" s="3">
        <f t="shared" si="52"/>
        <v>1.9044302824310744E-2</v>
      </c>
      <c r="W330" s="3">
        <f t="shared" si="53"/>
        <v>1.9618136571695727E-2</v>
      </c>
    </row>
    <row r="331" spans="1:23" x14ac:dyDescent="0.2">
      <c r="A331" s="5">
        <v>36707</v>
      </c>
      <c r="B331" s="49">
        <v>8.8928687829542552E-2</v>
      </c>
      <c r="C331" s="49">
        <v>0.11379711973417361</v>
      </c>
      <c r="D331" s="49">
        <v>-3.5002454292588858E-2</v>
      </c>
      <c r="E331" s="49">
        <v>-5.3772350087248899E-3</v>
      </c>
      <c r="F331" s="49">
        <v>4.3418335388933915E-3</v>
      </c>
      <c r="G331" s="49">
        <v>-3.4470304619290681E-3</v>
      </c>
      <c r="H331" s="49">
        <v>3.3647374683468678E-2</v>
      </c>
      <c r="I331" s="49">
        <v>5.0295774398020132E-2</v>
      </c>
      <c r="J331" s="49">
        <v>2.1586797791521173E-2</v>
      </c>
      <c r="K331" s="49">
        <v>2.4012976090353577E-2</v>
      </c>
      <c r="M331">
        <v>-4.8538749377234236E-2</v>
      </c>
      <c r="N331" s="3">
        <f t="shared" si="44"/>
        <v>8.2132945281607958E-3</v>
      </c>
      <c r="O331" s="3">
        <f t="shared" si="45"/>
        <v>1.7899523065562348E-2</v>
      </c>
      <c r="P331" s="3">
        <f t="shared" si="46"/>
        <v>2.2222546499132401E-2</v>
      </c>
      <c r="Q331" s="3">
        <f t="shared" si="47"/>
        <v>2.2751118486725359E-2</v>
      </c>
      <c r="R331" s="3">
        <f t="shared" si="48"/>
        <v>2.8640304547178592E-2</v>
      </c>
      <c r="S331" s="3">
        <f t="shared" si="49"/>
        <v>1.1278627699767682E-2</v>
      </c>
      <c r="T331" s="3">
        <f t="shared" si="50"/>
        <v>2.8475271093753682E-2</v>
      </c>
      <c r="U331" s="3">
        <f t="shared" si="51"/>
        <v>2.7910974223143118E-3</v>
      </c>
      <c r="V331" s="3">
        <f t="shared" si="52"/>
        <v>1.7966822471907014E-2</v>
      </c>
      <c r="W331" s="3">
        <f t="shared" si="53"/>
        <v>1.7305255627474033E-2</v>
      </c>
    </row>
    <row r="332" spans="1:23" x14ac:dyDescent="0.2">
      <c r="A332" s="5">
        <v>36738</v>
      </c>
      <c r="B332" s="49">
        <v>-2.5412045804437899E-2</v>
      </c>
      <c r="C332" s="49">
        <v>3.3321935737498976E-2</v>
      </c>
      <c r="D332" s="49">
        <v>3.0912989648490541E-2</v>
      </c>
      <c r="E332" s="49">
        <v>7.6287568153321494E-3</v>
      </c>
      <c r="F332" s="49">
        <v>1.7910176630715036E-2</v>
      </c>
      <c r="G332" s="49">
        <v>1.7679697097416902E-2</v>
      </c>
      <c r="H332" s="49">
        <v>-8.5106609059186766E-3</v>
      </c>
      <c r="I332" s="49">
        <v>-8.3488480335117465E-2</v>
      </c>
      <c r="J332" s="49">
        <v>-1.0087678822785384E-2</v>
      </c>
      <c r="K332" s="49">
        <v>-1.7853631292780281E-2</v>
      </c>
      <c r="M332">
        <v>-3.4598018485515358E-2</v>
      </c>
      <c r="N332" s="3">
        <f t="shared" si="44"/>
        <v>9.2899195120032009E-3</v>
      </c>
      <c r="O332" s="3">
        <f t="shared" si="45"/>
        <v>2.0556868520629226E-2</v>
      </c>
      <c r="P332" s="3">
        <f t="shared" si="46"/>
        <v>1.9389209400046258E-2</v>
      </c>
      <c r="Q332" s="3">
        <f t="shared" si="47"/>
        <v>1.9983544464370975E-2</v>
      </c>
      <c r="R332" s="3">
        <f t="shared" si="48"/>
        <v>2.5869146378460564E-2</v>
      </c>
      <c r="S332" s="3">
        <f t="shared" si="49"/>
        <v>1.1275264296537203E-2</v>
      </c>
      <c r="T332" s="3">
        <f t="shared" si="50"/>
        <v>2.6586416021924963E-2</v>
      </c>
      <c r="U332" s="3">
        <f t="shared" si="51"/>
        <v>2.6466785560538366E-3</v>
      </c>
      <c r="V332" s="3">
        <f t="shared" si="52"/>
        <v>1.5740356141174264E-2</v>
      </c>
      <c r="W332" s="3">
        <f t="shared" si="53"/>
        <v>1.6701139110512707E-2</v>
      </c>
    </row>
    <row r="333" spans="1:23" x14ac:dyDescent="0.2">
      <c r="A333" s="5">
        <v>36769</v>
      </c>
      <c r="B333" s="49">
        <v>1.3423727688095521E-2</v>
      </c>
      <c r="C333" s="49">
        <v>7.9913908219007235E-2</v>
      </c>
      <c r="D333" s="49">
        <v>-5.367065783806968E-3</v>
      </c>
      <c r="E333" s="49">
        <v>2.204555606454095E-2</v>
      </c>
      <c r="F333" s="49">
        <v>1.7169436787272563E-2</v>
      </c>
      <c r="G333" s="49">
        <v>4.0279396283833702E-2</v>
      </c>
      <c r="H333" s="49">
        <v>2.9038281089989626E-2</v>
      </c>
      <c r="I333" s="49">
        <v>3.6288018871981409E-2</v>
      </c>
      <c r="J333" s="49">
        <v>4.0971625614154128E-2</v>
      </c>
      <c r="K333" s="49">
        <v>5.2017418862182696E-2</v>
      </c>
      <c r="M333">
        <v>2.0684445115961347E-2</v>
      </c>
      <c r="N333" s="3">
        <f t="shared" si="44"/>
        <v>8.6271250983499092E-3</v>
      </c>
      <c r="O333" s="3">
        <f t="shared" si="45"/>
        <v>1.9609587966829677E-2</v>
      </c>
      <c r="P333" s="3">
        <f t="shared" si="46"/>
        <v>1.5877335221426137E-2</v>
      </c>
      <c r="Q333" s="3">
        <f t="shared" si="47"/>
        <v>2.0305434791639307E-2</v>
      </c>
      <c r="R333" s="3">
        <f t="shared" si="48"/>
        <v>2.4329971268563226E-2</v>
      </c>
      <c r="S333" s="3">
        <f t="shared" si="49"/>
        <v>9.9907300796822952E-3</v>
      </c>
      <c r="T333" s="3">
        <f t="shared" si="50"/>
        <v>2.3174498697142071E-2</v>
      </c>
      <c r="U333" s="3">
        <f t="shared" si="51"/>
        <v>2.3611794726924009E-4</v>
      </c>
      <c r="V333" s="3">
        <f t="shared" si="52"/>
        <v>1.1517913383930264E-2</v>
      </c>
      <c r="W333" s="3">
        <f t="shared" si="53"/>
        <v>1.4003542007506333E-2</v>
      </c>
    </row>
    <row r="334" spans="1:23" x14ac:dyDescent="0.2">
      <c r="A334" s="5">
        <v>36799</v>
      </c>
      <c r="B334" s="49">
        <v>2.0767226957044915E-2</v>
      </c>
      <c r="C334" s="49">
        <v>-8.2570938404348371E-2</v>
      </c>
      <c r="D334" s="49">
        <v>-4.4841103646203195E-2</v>
      </c>
      <c r="E334" s="49">
        <v>1.7861479352439869E-2</v>
      </c>
      <c r="F334" s="49">
        <v>-5.645380986746884E-2</v>
      </c>
      <c r="G334" s="49">
        <v>-4.2880778309263623E-2</v>
      </c>
      <c r="H334" s="49">
        <v>-5.0697544707431152E-2</v>
      </c>
      <c r="I334" s="49">
        <v>-3.69241835024815E-2</v>
      </c>
      <c r="J334" s="49">
        <v>-3.0989308235801039E-2</v>
      </c>
      <c r="K334" s="49">
        <v>-5.437628703135744E-2</v>
      </c>
      <c r="M334">
        <v>-4.5203775517670297E-2</v>
      </c>
      <c r="N334" s="3">
        <f t="shared" si="44"/>
        <v>1.0516968198903421E-2</v>
      </c>
      <c r="O334" s="3">
        <f t="shared" si="45"/>
        <v>2.3163783435157403E-2</v>
      </c>
      <c r="P334" s="3">
        <f t="shared" si="46"/>
        <v>1.897081893501908E-2</v>
      </c>
      <c r="Q334" s="3">
        <f t="shared" si="47"/>
        <v>2.2008596097390035E-2</v>
      </c>
      <c r="R334" s="3">
        <f t="shared" si="48"/>
        <v>2.7431709062867841E-2</v>
      </c>
      <c r="S334" s="3">
        <f t="shared" si="49"/>
        <v>1.1298877299335763E-2</v>
      </c>
      <c r="T334" s="3">
        <f t="shared" si="50"/>
        <v>2.5164218323233338E-2</v>
      </c>
      <c r="U334" s="3">
        <f t="shared" si="51"/>
        <v>3.2449188784500391E-3</v>
      </c>
      <c r="V334" s="3">
        <f t="shared" si="52"/>
        <v>1.5880204022328506E-2</v>
      </c>
      <c r="W334" s="3">
        <f t="shared" si="53"/>
        <v>1.7092521135755795E-2</v>
      </c>
    </row>
    <row r="335" spans="1:23" x14ac:dyDescent="0.2">
      <c r="A335" s="5">
        <v>36830</v>
      </c>
      <c r="B335" s="49">
        <v>-2.1390760498904648E-2</v>
      </c>
      <c r="C335" s="49">
        <v>-7.3443958939665266E-2</v>
      </c>
      <c r="D335" s="49">
        <v>4.9016764570974258E-2</v>
      </c>
      <c r="E335" s="49">
        <v>-3.5077935744115663E-2</v>
      </c>
      <c r="F335" s="49">
        <v>1.6493490005229372E-2</v>
      </c>
      <c r="G335" s="49">
        <v>2.5423963572462904E-2</v>
      </c>
      <c r="H335" s="49">
        <v>6.6239314936996641E-2</v>
      </c>
      <c r="I335" s="49">
        <v>-4.8025693951441406E-2</v>
      </c>
      <c r="J335" s="49">
        <v>3.3016591428105535E-2</v>
      </c>
      <c r="K335" s="49">
        <v>-7.1022041546875414E-3</v>
      </c>
      <c r="M335">
        <v>8.2857620090980522E-2</v>
      </c>
      <c r="N335" s="3">
        <f t="shared" si="44"/>
        <v>9.3265595678996525E-3</v>
      </c>
      <c r="O335" s="3">
        <f t="shared" si="45"/>
        <v>1.9360128748740796E-2</v>
      </c>
      <c r="P335" s="3">
        <f t="shared" si="46"/>
        <v>1.6146085620897234E-2</v>
      </c>
      <c r="Q335" s="3">
        <f t="shared" si="47"/>
        <v>1.9102903865211393E-2</v>
      </c>
      <c r="R335" s="3">
        <f t="shared" si="48"/>
        <v>2.3588975170716356E-2</v>
      </c>
      <c r="S335" s="3">
        <f t="shared" si="49"/>
        <v>7.5791257962500268E-3</v>
      </c>
      <c r="T335" s="3">
        <f t="shared" si="50"/>
        <v>2.0353285493294182E-2</v>
      </c>
      <c r="U335" s="3">
        <f t="shared" si="51"/>
        <v>2.5355265721697445E-3</v>
      </c>
      <c r="V335" s="3">
        <f t="shared" si="52"/>
        <v>1.3119155244545501E-2</v>
      </c>
      <c r="W335" s="3">
        <f t="shared" si="53"/>
        <v>1.4126395215840994E-2</v>
      </c>
    </row>
    <row r="336" spans="1:23" x14ac:dyDescent="0.2">
      <c r="A336" s="5">
        <v>36860</v>
      </c>
      <c r="B336" s="49">
        <v>8.2409426012335363E-3</v>
      </c>
      <c r="C336" s="49">
        <v>-8.3719815147739851E-2</v>
      </c>
      <c r="D336" s="49">
        <v>-9.7526366197104197E-2</v>
      </c>
      <c r="E336" s="49">
        <v>-9.665631731633495E-2</v>
      </c>
      <c r="F336" s="49">
        <v>-7.1290237955618174E-2</v>
      </c>
      <c r="G336" s="49">
        <v>-3.5898635108962296E-2</v>
      </c>
      <c r="H336" s="49">
        <v>-6.9892314846391468E-3</v>
      </c>
      <c r="I336" s="49">
        <v>-2.751319406227648E-2</v>
      </c>
      <c r="J336" s="49">
        <v>-3.3970466264144683E-2</v>
      </c>
      <c r="K336" s="49">
        <v>-7.8959310277095573E-2</v>
      </c>
      <c r="M336">
        <v>3.6591283428671018E-2</v>
      </c>
      <c r="N336" s="3">
        <f t="shared" si="44"/>
        <v>1.1804915319438201E-2</v>
      </c>
      <c r="O336" s="3">
        <f t="shared" si="45"/>
        <v>1.8121378321965198E-2</v>
      </c>
      <c r="P336" s="3">
        <f t="shared" si="46"/>
        <v>2.0102370852171605E-2</v>
      </c>
      <c r="Q336" s="3">
        <f t="shared" si="47"/>
        <v>2.1425200233117479E-2</v>
      </c>
      <c r="R336" s="3">
        <f t="shared" si="48"/>
        <v>2.6666520371301083E-2</v>
      </c>
      <c r="S336" s="3">
        <f t="shared" si="49"/>
        <v>1.0319687071974254E-2</v>
      </c>
      <c r="T336" s="3">
        <f t="shared" si="50"/>
        <v>2.4399789246217288E-2</v>
      </c>
      <c r="U336" s="3">
        <f t="shared" si="51"/>
        <v>3.8813076355666432E-3</v>
      </c>
      <c r="V336" s="3">
        <f t="shared" si="52"/>
        <v>1.5880757744685919E-2</v>
      </c>
      <c r="W336" s="3">
        <f t="shared" si="53"/>
        <v>1.4681277112752716E-2</v>
      </c>
    </row>
    <row r="337" spans="1:23" x14ac:dyDescent="0.2">
      <c r="A337" s="5">
        <v>36891</v>
      </c>
      <c r="B337" s="49">
        <v>-1.95216717477813E-2</v>
      </c>
      <c r="C337" s="49">
        <v>-1.1944683065986395E-3</v>
      </c>
      <c r="D337" s="49">
        <v>6.3091153953347412E-3</v>
      </c>
      <c r="E337" s="49">
        <v>5.6697373568603826E-3</v>
      </c>
      <c r="F337" s="49">
        <v>4.8550444690964589E-4</v>
      </c>
      <c r="G337" s="49">
        <v>1.3866564002186221E-2</v>
      </c>
      <c r="H337" s="49">
        <v>-5.2262620104957302E-2</v>
      </c>
      <c r="I337" s="49">
        <v>-3.1652947877466753E-2</v>
      </c>
      <c r="J337" s="49">
        <v>-2.5018454748416796E-2</v>
      </c>
      <c r="K337" s="49">
        <v>-1.5403229767069204E-3</v>
      </c>
      <c r="M337">
        <v>3.0827416765006221E-2</v>
      </c>
      <c r="N337" s="3">
        <f t="shared" si="44"/>
        <v>1.1776382983907775E-2</v>
      </c>
      <c r="O337" s="3">
        <f t="shared" si="45"/>
        <v>1.6351568558292798E-2</v>
      </c>
      <c r="P337" s="3">
        <f t="shared" si="46"/>
        <v>1.5710624113798321E-2</v>
      </c>
      <c r="Q337" s="3">
        <f t="shared" si="47"/>
        <v>1.6305978489600761E-2</v>
      </c>
      <c r="R337" s="3">
        <f t="shared" si="48"/>
        <v>2.3363913129558374E-2</v>
      </c>
      <c r="S337" s="3">
        <f t="shared" si="49"/>
        <v>9.316611332652408E-3</v>
      </c>
      <c r="T337" s="3">
        <f t="shared" si="50"/>
        <v>2.2867359692638044E-2</v>
      </c>
      <c r="U337" s="3">
        <f t="shared" si="51"/>
        <v>3.2234229236390547E-3</v>
      </c>
      <c r="V337" s="3">
        <f t="shared" si="52"/>
        <v>1.4486230100424E-2</v>
      </c>
      <c r="W337" s="3">
        <f t="shared" si="53"/>
        <v>1.11376044241881E-2</v>
      </c>
    </row>
    <row r="338" spans="1:23" x14ac:dyDescent="0.2">
      <c r="A338" s="5">
        <v>36922</v>
      </c>
      <c r="B338" s="49">
        <v>5.2706063947456583E-2</v>
      </c>
      <c r="C338" s="49">
        <v>4.8668932445640856E-2</v>
      </c>
      <c r="D338" s="49">
        <v>4.7239659238266229E-2</v>
      </c>
      <c r="E338" s="49">
        <v>0.10660421448666391</v>
      </c>
      <c r="F338" s="49">
        <v>1.1578808785217332E-2</v>
      </c>
      <c r="G338" s="49">
        <v>5.5424493843325706E-3</v>
      </c>
      <c r="H338" s="49">
        <v>2.7198310970265593E-2</v>
      </c>
      <c r="I338" s="49">
        <v>6.1597287704955317E-3</v>
      </c>
      <c r="J338" s="49">
        <v>2.7506468646809612E-3</v>
      </c>
      <c r="K338" s="49">
        <v>3.6567364007084269E-2</v>
      </c>
      <c r="M338">
        <v>4.477696859353486E-2</v>
      </c>
      <c r="N338" s="3">
        <f t="shared" si="44"/>
        <v>8.9770224944125E-3</v>
      </c>
      <c r="O338" s="3">
        <f t="shared" si="45"/>
        <v>1.5453127153707872E-2</v>
      </c>
      <c r="P338" s="3">
        <f t="shared" si="46"/>
        <v>1.4167169213174492E-2</v>
      </c>
      <c r="Q338" s="3">
        <f t="shared" si="47"/>
        <v>1.5110151808420923E-2</v>
      </c>
      <c r="R338" s="3">
        <f t="shared" si="48"/>
        <v>2.1840233003212327E-2</v>
      </c>
      <c r="S338" s="3">
        <f t="shared" si="49"/>
        <v>7.9623364218099069E-3</v>
      </c>
      <c r="T338" s="3">
        <f t="shared" si="50"/>
        <v>1.8675140822343617E-2</v>
      </c>
      <c r="U338" s="3">
        <f t="shared" si="51"/>
        <v>3.4370882809589987E-3</v>
      </c>
      <c r="V338" s="3">
        <f t="shared" si="52"/>
        <v>1.2520351359404805E-2</v>
      </c>
      <c r="W338" s="3">
        <f t="shared" si="53"/>
        <v>1.0679103595470276E-2</v>
      </c>
    </row>
    <row r="339" spans="1:23" x14ac:dyDescent="0.2">
      <c r="A339" s="5">
        <v>36950</v>
      </c>
      <c r="B339" s="49">
        <v>9.2056670418028119E-4</v>
      </c>
      <c r="C339" s="49">
        <v>-0.14284090646748682</v>
      </c>
      <c r="D339" s="49">
        <v>-7.052547432990186E-2</v>
      </c>
      <c r="E339" s="49">
        <v>-4.6020205965175531E-2</v>
      </c>
      <c r="F339" s="49">
        <v>-0.10203805904676222</v>
      </c>
      <c r="G339" s="49">
        <v>-5.3968062645325499E-2</v>
      </c>
      <c r="H339" s="49">
        <v>-9.0311843648886336E-2</v>
      </c>
      <c r="I339" s="49">
        <v>-3.6660838338972046E-2</v>
      </c>
      <c r="J339" s="49">
        <v>-5.444289721391038E-2</v>
      </c>
      <c r="K339" s="49">
        <v>-8.9360558607531115E-2</v>
      </c>
      <c r="M339">
        <v>2.1456425458329376E-2</v>
      </c>
      <c r="N339" s="3">
        <f t="shared" si="44"/>
        <v>1.0043450179839665E-2</v>
      </c>
      <c r="O339" s="3">
        <f t="shared" si="45"/>
        <v>1.6705757399454641E-2</v>
      </c>
      <c r="P339" s="3">
        <f t="shared" si="46"/>
        <v>1.4157943111255225E-2</v>
      </c>
      <c r="Q339" s="3">
        <f t="shared" si="47"/>
        <v>1.5325230382428449E-2</v>
      </c>
      <c r="R339" s="3">
        <f t="shared" si="48"/>
        <v>2.0655327544550631E-2</v>
      </c>
      <c r="S339" s="3">
        <f t="shared" si="49"/>
        <v>6.5823850062493618E-3</v>
      </c>
      <c r="T339" s="3">
        <f t="shared" si="50"/>
        <v>1.6283644831401087E-2</v>
      </c>
      <c r="U339" s="3">
        <f t="shared" si="51"/>
        <v>1.875998794403613E-3</v>
      </c>
      <c r="V339" s="3">
        <f t="shared" si="52"/>
        <v>1.1870787523972439E-2</v>
      </c>
      <c r="W339" s="3">
        <f t="shared" si="53"/>
        <v>1.1331940597403377E-2</v>
      </c>
    </row>
    <row r="340" spans="1:23" x14ac:dyDescent="0.2">
      <c r="A340" s="5">
        <v>36981</v>
      </c>
      <c r="B340" s="49">
        <v>-3.8767028285119798E-2</v>
      </c>
      <c r="C340" s="49">
        <v>-6.5184783104124011E-2</v>
      </c>
      <c r="D340" s="49">
        <v>-6.8511314570920745E-2</v>
      </c>
      <c r="E340" s="49">
        <v>-1.7646824754193213E-2</v>
      </c>
      <c r="F340" s="49">
        <v>-3.2064206117788596E-2</v>
      </c>
      <c r="G340" s="49">
        <v>-3.1310352111706408E-2</v>
      </c>
      <c r="H340" s="49">
        <v>-2.5220426855724454E-2</v>
      </c>
      <c r="I340" s="49">
        <v>3.753179860463951E-2</v>
      </c>
      <c r="J340" s="49">
        <v>-5.3523239841398063E-2</v>
      </c>
      <c r="K340" s="49">
        <v>-6.374965272427191E-2</v>
      </c>
      <c r="M340">
        <v>0.10287291163069301</v>
      </c>
      <c r="N340" s="3">
        <f t="shared" si="44"/>
        <v>9.3914254538068967E-3</v>
      </c>
      <c r="O340" s="3">
        <f t="shared" si="45"/>
        <v>1.1167472561102216E-2</v>
      </c>
      <c r="P340" s="3">
        <f t="shared" si="46"/>
        <v>1.0635865326589802E-2</v>
      </c>
      <c r="Q340" s="3">
        <f t="shared" si="47"/>
        <v>1.0670814801306577E-2</v>
      </c>
      <c r="R340" s="3">
        <f t="shared" si="48"/>
        <v>1.5638654329050233E-2</v>
      </c>
      <c r="S340" s="3">
        <f t="shared" si="49"/>
        <v>3.3641235428371668E-3</v>
      </c>
      <c r="T340" s="3">
        <f t="shared" si="50"/>
        <v>1.2816354606424421E-2</v>
      </c>
      <c r="U340" s="3">
        <f t="shared" si="51"/>
        <v>8.1243053491164867E-4</v>
      </c>
      <c r="V340" s="3">
        <f t="shared" si="52"/>
        <v>7.6997705577143694E-3</v>
      </c>
      <c r="W340" s="3">
        <f t="shared" si="53"/>
        <v>6.8958789936046806E-3</v>
      </c>
    </row>
    <row r="341" spans="1:23" x14ac:dyDescent="0.2">
      <c r="A341" s="5">
        <v>37011</v>
      </c>
      <c r="B341" s="49">
        <v>6.8590119054237952E-2</v>
      </c>
      <c r="C341" s="49">
        <v>4.5447325826128759E-2</v>
      </c>
      <c r="D341" s="49">
        <v>6.730252590743846E-2</v>
      </c>
      <c r="E341" s="49">
        <v>4.6451650097583341E-2</v>
      </c>
      <c r="F341" s="49">
        <v>8.6776799336669486E-2</v>
      </c>
      <c r="G341" s="49">
        <v>5.5945964311014507E-2</v>
      </c>
      <c r="H341" s="49">
        <v>5.2393064848091253E-2</v>
      </c>
      <c r="I341" s="49">
        <v>5.2775796932133634E-2</v>
      </c>
      <c r="J341" s="49">
        <v>6.81987861071367E-2</v>
      </c>
      <c r="K341" s="49">
        <v>7.7913087165225381E-2</v>
      </c>
      <c r="M341">
        <v>4.8586198444705797E-2</v>
      </c>
      <c r="N341" s="3">
        <f t="shared" si="44"/>
        <v>7.4476311806947783E-3</v>
      </c>
      <c r="O341" s="3">
        <f t="shared" si="45"/>
        <v>7.2749798092541168E-3</v>
      </c>
      <c r="P341" s="3">
        <f t="shared" si="46"/>
        <v>6.290677524399481E-3</v>
      </c>
      <c r="Q341" s="3">
        <f t="shared" si="47"/>
        <v>5.858626254223117E-3</v>
      </c>
      <c r="R341" s="3">
        <f t="shared" si="48"/>
        <v>1.1102953724346424E-2</v>
      </c>
      <c r="S341" s="3">
        <f t="shared" si="49"/>
        <v>1.5170542426640548E-3</v>
      </c>
      <c r="T341" s="3">
        <f t="shared" si="50"/>
        <v>6.0288807329294319E-3</v>
      </c>
      <c r="U341" s="3">
        <f t="shared" si="51"/>
        <v>2.3011564297041043E-3</v>
      </c>
      <c r="V341" s="3">
        <f t="shared" si="52"/>
        <v>4.7910912271095108E-3</v>
      </c>
      <c r="W341" s="3">
        <f t="shared" si="53"/>
        <v>3.6798501159118324E-3</v>
      </c>
    </row>
    <row r="342" spans="1:23" x14ac:dyDescent="0.2">
      <c r="A342" s="5">
        <v>37042</v>
      </c>
      <c r="B342" s="49">
        <v>1.3547927558315909E-2</v>
      </c>
      <c r="C342" s="49">
        <v>2.5039006410618736E-2</v>
      </c>
      <c r="D342" s="49">
        <v>-1.8435694414722925E-2</v>
      </c>
      <c r="E342" s="49">
        <v>-2.449655512129989E-2</v>
      </c>
      <c r="F342" s="49">
        <v>-1.9758823331318731E-2</v>
      </c>
      <c r="G342" s="49">
        <v>-2.6325015784387951E-2</v>
      </c>
      <c r="H342" s="49">
        <v>-4.2196962880637789E-2</v>
      </c>
      <c r="I342" s="49">
        <v>-4.0467001213476905E-2</v>
      </c>
      <c r="J342" s="49">
        <v>7.7262148966639188E-3</v>
      </c>
      <c r="K342" s="49">
        <v>6.0179752322837565E-3</v>
      </c>
      <c r="M342">
        <v>6.9179562714003051E-2</v>
      </c>
      <c r="N342" s="3">
        <f t="shared" si="44"/>
        <v>9.2762917986032797E-3</v>
      </c>
      <c r="O342" s="3">
        <f t="shared" si="45"/>
        <v>8.2339236883450986E-3</v>
      </c>
      <c r="P342" s="3">
        <f t="shared" si="46"/>
        <v>7.9793035713097427E-3</v>
      </c>
      <c r="Q342" s="3">
        <f t="shared" si="47"/>
        <v>7.1433671285227691E-3</v>
      </c>
      <c r="R342" s="3">
        <f t="shared" si="48"/>
        <v>1.3425689255278003E-2</v>
      </c>
      <c r="S342" s="3">
        <f t="shared" si="49"/>
        <v>2.9682153439028656E-3</v>
      </c>
      <c r="T342" s="3">
        <f t="shared" si="50"/>
        <v>8.8040990175822665E-3</v>
      </c>
      <c r="U342" s="3">
        <f t="shared" si="51"/>
        <v>4.1297094129525459E-3</v>
      </c>
      <c r="V342" s="3">
        <f t="shared" si="52"/>
        <v>6.6060333975821632E-3</v>
      </c>
      <c r="W342" s="3">
        <f t="shared" si="53"/>
        <v>5.5139895819487266E-3</v>
      </c>
    </row>
    <row r="343" spans="1:23" x14ac:dyDescent="0.2">
      <c r="A343" s="5">
        <v>37072</v>
      </c>
      <c r="B343" s="49">
        <v>3.0851959620141534E-2</v>
      </c>
      <c r="C343" s="49">
        <v>-5.5480681600401427E-2</v>
      </c>
      <c r="D343" s="49">
        <v>-4.1248351265029681E-3</v>
      </c>
      <c r="E343" s="49">
        <v>-6.9520345054786881E-2</v>
      </c>
      <c r="F343" s="49">
        <v>-3.5257985552964333E-2</v>
      </c>
      <c r="G343" s="49">
        <v>-2.4300311263130925E-2</v>
      </c>
      <c r="H343" s="49">
        <v>-3.8102738767691879E-2</v>
      </c>
      <c r="I343" s="49">
        <v>-1.2830525912630675E-2</v>
      </c>
      <c r="J343" s="49">
        <v>-2.2389762785680944E-2</v>
      </c>
      <c r="K343" s="49">
        <v>-2.2884934450773997E-2</v>
      </c>
      <c r="M343">
        <v>7.7967255824969772E-2</v>
      </c>
      <c r="N343" s="3">
        <f t="shared" si="44"/>
        <v>1.0157471306931084E-2</v>
      </c>
      <c r="O343" s="3">
        <f t="shared" si="45"/>
        <v>8.7853725496409765E-3</v>
      </c>
      <c r="P343" s="3">
        <f t="shared" si="46"/>
        <v>5.4244839007801405E-3</v>
      </c>
      <c r="Q343" s="3">
        <f t="shared" si="47"/>
        <v>6.4395961506486183E-3</v>
      </c>
      <c r="R343" s="3">
        <f t="shared" si="48"/>
        <v>1.1595682506834931E-2</v>
      </c>
      <c r="S343" s="3">
        <f t="shared" si="49"/>
        <v>2.5848909814344865E-3</v>
      </c>
      <c r="T343" s="3">
        <f t="shared" si="50"/>
        <v>6.4333750616917696E-3</v>
      </c>
      <c r="U343" s="3">
        <f t="shared" si="51"/>
        <v>3.2496605688326569E-3</v>
      </c>
      <c r="V343" s="3">
        <f t="shared" si="52"/>
        <v>5.5135966913649375E-3</v>
      </c>
      <c r="W343" s="3">
        <f t="shared" si="53"/>
        <v>6.234223492915047E-3</v>
      </c>
    </row>
    <row r="344" spans="1:23" x14ac:dyDescent="0.2">
      <c r="A344" s="5">
        <v>37103</v>
      </c>
      <c r="B344" s="49">
        <v>-5.0006852051658779E-2</v>
      </c>
      <c r="C344" s="49">
        <v>2.6322771259021938E-3</v>
      </c>
      <c r="D344" s="49">
        <v>-2.7978756241886393E-2</v>
      </c>
      <c r="E344" s="49">
        <v>-3.4849918378924261E-2</v>
      </c>
      <c r="F344" s="49">
        <v>-2.7651280912385445E-2</v>
      </c>
      <c r="G344" s="49">
        <v>-1.2215139048908585E-2</v>
      </c>
      <c r="H344" s="49">
        <v>-1.176432964194285E-2</v>
      </c>
      <c r="I344" s="49">
        <v>-7.3277773762747245E-2</v>
      </c>
      <c r="J344" s="49">
        <v>-4.0756136764509288E-2</v>
      </c>
      <c r="K344" s="49">
        <v>-9.3256724245204259E-3</v>
      </c>
      <c r="M344">
        <v>6.8670876375562573E-2</v>
      </c>
      <c r="N344" s="3">
        <f t="shared" si="44"/>
        <v>1.0613393407064254E-2</v>
      </c>
      <c r="O344" s="3">
        <f t="shared" si="45"/>
        <v>8.0691524814657609E-3</v>
      </c>
      <c r="P344" s="3">
        <f t="shared" si="46"/>
        <v>3.7777156765496245E-3</v>
      </c>
      <c r="Q344" s="3">
        <f t="shared" si="47"/>
        <v>4.0626345592942375E-3</v>
      </c>
      <c r="R344" s="3">
        <f t="shared" si="48"/>
        <v>9.658619547538938E-3</v>
      </c>
      <c r="S344" s="3">
        <f t="shared" si="49"/>
        <v>2.1209806124629885E-3</v>
      </c>
      <c r="T344" s="3">
        <f t="shared" si="50"/>
        <v>6.4337723434130063E-3</v>
      </c>
      <c r="U344" s="3">
        <f t="shared" si="51"/>
        <v>2.4541879298880611E-3</v>
      </c>
      <c r="V344" s="3">
        <f t="shared" si="52"/>
        <v>5.0115912391721085E-3</v>
      </c>
      <c r="W344" s="3">
        <f t="shared" si="53"/>
        <v>4.4001665838909031E-3</v>
      </c>
    </row>
    <row r="345" spans="1:23" x14ac:dyDescent="0.2">
      <c r="A345" s="5">
        <v>37134</v>
      </c>
      <c r="B345" s="49">
        <v>-2.9386523110831453E-2</v>
      </c>
      <c r="C345" s="49">
        <v>-4.0687174104052204E-2</v>
      </c>
      <c r="D345" s="49">
        <v>-0.10541707722192495</v>
      </c>
      <c r="E345" s="49">
        <v>-2.0121083682310026E-2</v>
      </c>
      <c r="F345" s="49">
        <v>-6.9703853330737031E-2</v>
      </c>
      <c r="G345" s="49">
        <v>-2.675287979640284E-2</v>
      </c>
      <c r="H345" s="49">
        <v>-4.665050001444071E-2</v>
      </c>
      <c r="I345" s="49">
        <v>-7.0912286433625238E-2</v>
      </c>
      <c r="J345" s="49">
        <v>-4.0031419050739481E-2</v>
      </c>
      <c r="K345" s="49">
        <v>-6.6409403251896371E-2</v>
      </c>
      <c r="M345">
        <v>5.5176481263043531E-2</v>
      </c>
      <c r="N345" s="3">
        <f t="shared" si="44"/>
        <v>8.8299742384341864E-3</v>
      </c>
      <c r="O345" s="3">
        <f t="shared" si="45"/>
        <v>9.4641568039969572E-3</v>
      </c>
      <c r="P345" s="3">
        <f t="shared" si="46"/>
        <v>2.7466652439095038E-3</v>
      </c>
      <c r="Q345" s="3">
        <f t="shared" si="47"/>
        <v>1.8958617374952519E-3</v>
      </c>
      <c r="R345" s="3">
        <f t="shared" si="48"/>
        <v>9.0001089133813651E-3</v>
      </c>
      <c r="S345" s="3">
        <f t="shared" si="49"/>
        <v>1.7959296867903669E-3</v>
      </c>
      <c r="T345" s="3">
        <f t="shared" si="50"/>
        <v>3.7082938855677438E-3</v>
      </c>
      <c r="U345" s="3">
        <f t="shared" si="51"/>
        <v>-3.2483754582912947E-4</v>
      </c>
      <c r="V345" s="3">
        <f t="shared" si="52"/>
        <v>4.0984294004376602E-3</v>
      </c>
      <c r="W345" s="3">
        <f t="shared" si="53"/>
        <v>4.4118065197308199E-3</v>
      </c>
    </row>
    <row r="346" spans="1:23" x14ac:dyDescent="0.2">
      <c r="A346" s="5">
        <v>37164</v>
      </c>
      <c r="B346" s="49">
        <v>-6.6516620991490472E-2</v>
      </c>
      <c r="C346" s="49">
        <v>-7.5613863951881188E-2</v>
      </c>
      <c r="D346" s="49">
        <v>-0.1646154640161529</v>
      </c>
      <c r="E346" s="49">
        <v>-0.11610630404800026</v>
      </c>
      <c r="F346" s="49">
        <v>-0.11916532145668302</v>
      </c>
      <c r="G346" s="49">
        <v>-7.8025727117363775E-2</v>
      </c>
      <c r="H346" s="49">
        <v>-0.13999296286671192</v>
      </c>
      <c r="I346" s="49">
        <v>-9.1786778017612702E-2</v>
      </c>
      <c r="J346" s="49">
        <v>-0.13546311851960702</v>
      </c>
      <c r="K346" s="49">
        <v>-7.6449410930047756E-2</v>
      </c>
      <c r="M346">
        <v>0.13303620288383433</v>
      </c>
      <c r="N346" s="3">
        <f t="shared" si="44"/>
        <v>1.0285713564169562E-2</v>
      </c>
      <c r="O346" s="3">
        <f t="shared" si="45"/>
        <v>1.3559726515537203E-2</v>
      </c>
      <c r="P346" s="3">
        <f t="shared" si="46"/>
        <v>4.5712180884092089E-3</v>
      </c>
      <c r="Q346" s="3">
        <f t="shared" si="47"/>
        <v>7.5229270576219415E-3</v>
      </c>
      <c r="R346" s="3">
        <f t="shared" si="48"/>
        <v>1.0445813468924493E-2</v>
      </c>
      <c r="S346" s="3">
        <f t="shared" si="49"/>
        <v>3.6582289200106644E-3</v>
      </c>
      <c r="T346" s="3">
        <f t="shared" si="50"/>
        <v>6.4987242145402579E-3</v>
      </c>
      <c r="U346" s="3">
        <f t="shared" si="51"/>
        <v>1.4126895003627122E-3</v>
      </c>
      <c r="V346" s="3">
        <f t="shared" si="52"/>
        <v>6.573745058422854E-3</v>
      </c>
      <c r="W346" s="3">
        <f t="shared" si="53"/>
        <v>6.429539235560367E-3</v>
      </c>
    </row>
    <row r="347" spans="1:23" x14ac:dyDescent="0.2">
      <c r="A347" s="5">
        <v>37195</v>
      </c>
      <c r="B347" s="49">
        <v>6.4758687622324507E-2</v>
      </c>
      <c r="C347" s="49">
        <v>5.7380918176781481E-3</v>
      </c>
      <c r="D347" s="49">
        <v>5.556781957674306E-2</v>
      </c>
      <c r="E347" s="49">
        <v>5.7539037075582167E-2</v>
      </c>
      <c r="F347" s="49">
        <v>6.1796721481643058E-2</v>
      </c>
      <c r="G347" s="49">
        <v>3.0093909399056429E-2</v>
      </c>
      <c r="H347" s="49">
        <v>4.3352321486321621E-2</v>
      </c>
      <c r="I347" s="49">
        <v>2.5354285819908728E-2</v>
      </c>
      <c r="J347" s="49">
        <v>1.4488990635948884E-2</v>
      </c>
      <c r="K347" s="49">
        <v>1.4642245604711945E-2</v>
      </c>
      <c r="M347">
        <v>7.0311253741708102E-2</v>
      </c>
      <c r="N347" s="3">
        <f t="shared" si="44"/>
        <v>7.583174646796303E-3</v>
      </c>
      <c r="O347" s="3">
        <f t="shared" si="45"/>
        <v>1.1421603472578985E-2</v>
      </c>
      <c r="P347" s="3">
        <f t="shared" si="46"/>
        <v>1.7848221322346992E-3</v>
      </c>
      <c r="Q347" s="3">
        <f t="shared" si="47"/>
        <v>6.2375863891580875E-3</v>
      </c>
      <c r="R347" s="3">
        <f t="shared" si="48"/>
        <v>1.0287928314488668E-2</v>
      </c>
      <c r="S347" s="3">
        <f t="shared" si="49"/>
        <v>2.4556628478710207E-3</v>
      </c>
      <c r="T347" s="3">
        <f t="shared" si="50"/>
        <v>5.2476874024588414E-3</v>
      </c>
      <c r="U347" s="3">
        <f t="shared" si="51"/>
        <v>5.8696917573487621E-4</v>
      </c>
      <c r="V347" s="3">
        <f t="shared" si="52"/>
        <v>5.7977736701596777E-3</v>
      </c>
      <c r="W347" s="3">
        <f t="shared" si="53"/>
        <v>2.4757082706412001E-3</v>
      </c>
    </row>
    <row r="348" spans="1:23" x14ac:dyDescent="0.2">
      <c r="A348" s="5">
        <v>37225</v>
      </c>
      <c r="B348" s="49">
        <v>4.6232327121061401E-2</v>
      </c>
      <c r="C348" s="49">
        <v>8.1836732195255335E-2</v>
      </c>
      <c r="D348" s="49">
        <v>9.4278293230780408E-2</v>
      </c>
      <c r="E348" s="49">
        <v>7.3148655686047892E-2</v>
      </c>
      <c r="F348" s="49">
        <v>3.5628898417064292E-2</v>
      </c>
      <c r="G348" s="49">
        <v>4.204060491399253E-2</v>
      </c>
      <c r="H348" s="49">
        <v>2.4649429923204513E-2</v>
      </c>
      <c r="I348" s="49">
        <v>1.6744230176237718E-2</v>
      </c>
      <c r="J348" s="49">
        <v>5.0836359643527729E-2</v>
      </c>
      <c r="K348" s="49">
        <v>7.7071016800450476E-2</v>
      </c>
      <c r="M348">
        <v>1.0525824445118515E-2</v>
      </c>
      <c r="N348" s="3">
        <f t="shared" si="44"/>
        <v>8.4365618382442539E-3</v>
      </c>
      <c r="O348" s="3">
        <f t="shared" si="45"/>
        <v>8.3399038573561488E-3</v>
      </c>
      <c r="P348" s="3">
        <f t="shared" si="46"/>
        <v>2.420694278495018E-3</v>
      </c>
      <c r="Q348" s="3">
        <f t="shared" si="47"/>
        <v>3.5486731680872009E-3</v>
      </c>
      <c r="R348" s="3">
        <f t="shared" si="48"/>
        <v>9.3873528001554365E-3</v>
      </c>
      <c r="S348" s="3">
        <f t="shared" si="49"/>
        <v>1.1630006921118374E-3</v>
      </c>
      <c r="T348" s="3">
        <f t="shared" si="50"/>
        <v>4.8908205702708641E-3</v>
      </c>
      <c r="U348" s="3">
        <f t="shared" si="51"/>
        <v>1.2961382469555385E-3</v>
      </c>
      <c r="V348" s="3">
        <f t="shared" si="52"/>
        <v>4.8764275692036113E-3</v>
      </c>
      <c r="W348" s="3">
        <f t="shared" si="53"/>
        <v>7.2823171985713893E-4</v>
      </c>
    </row>
    <row r="349" spans="1:23" x14ac:dyDescent="0.2">
      <c r="A349" s="5">
        <v>37256</v>
      </c>
      <c r="B349" s="49">
        <v>2.7740884318439019E-2</v>
      </c>
      <c r="C349" s="49">
        <v>3.2001726234195171E-2</v>
      </c>
      <c r="D349" s="49">
        <v>3.6271785639741205E-2</v>
      </c>
      <c r="E349" s="49">
        <v>4.1196780696555191E-3</v>
      </c>
      <c r="F349" s="49">
        <v>3.7603059009702733E-2</v>
      </c>
      <c r="G349" s="49">
        <v>3.0859858272154206E-3</v>
      </c>
      <c r="H349" s="49">
        <v>1.8578375910597744E-2</v>
      </c>
      <c r="I349" s="49">
        <v>-7.3094735741955352E-3</v>
      </c>
      <c r="J349" s="49">
        <v>3.113852208179968E-2</v>
      </c>
      <c r="K349" s="49">
        <v>6.3546189094296768E-3</v>
      </c>
      <c r="M349">
        <v>5.4259012938553397E-2</v>
      </c>
      <c r="N349" s="3">
        <f t="shared" si="44"/>
        <v>8.2842165320416924E-3</v>
      </c>
      <c r="O349" s="3">
        <f t="shared" si="45"/>
        <v>9.9078854124591397E-3</v>
      </c>
      <c r="P349" s="3">
        <f t="shared" si="46"/>
        <v>2.9835548990487545E-3</v>
      </c>
      <c r="Q349" s="3">
        <f t="shared" si="47"/>
        <v>3.0412223804952626E-3</v>
      </c>
      <c r="R349" s="3">
        <f t="shared" si="48"/>
        <v>8.0166374659875542E-3</v>
      </c>
      <c r="S349" s="3">
        <f t="shared" si="49"/>
        <v>6.6639350920769417E-4</v>
      </c>
      <c r="T349" s="3">
        <f t="shared" si="50"/>
        <v>2.0279926263012207E-3</v>
      </c>
      <c r="U349" s="3">
        <f t="shared" si="51"/>
        <v>-1.1065385902350733E-3</v>
      </c>
      <c r="V349" s="3">
        <f t="shared" si="52"/>
        <v>4.210531372878008E-3</v>
      </c>
      <c r="W349" s="3">
        <f t="shared" si="53"/>
        <v>9.7862364708254431E-4</v>
      </c>
    </row>
    <row r="350" spans="1:23" x14ac:dyDescent="0.2">
      <c r="A350" s="5">
        <v>37287</v>
      </c>
      <c r="B350" s="49">
        <v>1.3002275163116028E-2</v>
      </c>
      <c r="C350" s="49">
        <v>-1.0969814185749827E-2</v>
      </c>
      <c r="D350" s="49">
        <v>-1.2496152584865028E-2</v>
      </c>
      <c r="E350" s="49">
        <v>-4.284718991913139E-2</v>
      </c>
      <c r="F350" s="49">
        <v>-3.1378534849864193E-2</v>
      </c>
      <c r="G350" s="49">
        <v>-1.3587961233102908E-2</v>
      </c>
      <c r="H350" s="49">
        <v>-2.4441215583136389E-3</v>
      </c>
      <c r="I350" s="49">
        <v>-5.9172393047499994E-2</v>
      </c>
      <c r="J350" s="49">
        <v>-6.0643022811128766E-3</v>
      </c>
      <c r="K350" s="49">
        <v>-1.4101908580689271E-2</v>
      </c>
      <c r="M350">
        <v>1.3946000465512087E-2</v>
      </c>
      <c r="N350" s="3">
        <f t="shared" si="44"/>
        <v>8.5541572212927686E-3</v>
      </c>
      <c r="O350" s="3">
        <f t="shared" si="45"/>
        <v>1.0355622197088564E-2</v>
      </c>
      <c r="P350" s="3">
        <f t="shared" si="46"/>
        <v>3.7176048045029931E-3</v>
      </c>
      <c r="Q350" s="3">
        <f t="shared" si="47"/>
        <v>2.6829396215559873E-3</v>
      </c>
      <c r="R350" s="3">
        <f t="shared" si="48"/>
        <v>8.3383447643827369E-3</v>
      </c>
      <c r="S350" s="3">
        <f t="shared" si="49"/>
        <v>1.0089471292660616E-4</v>
      </c>
      <c r="T350" s="3">
        <f t="shared" si="50"/>
        <v>7.0983007214014038E-4</v>
      </c>
      <c r="U350" s="3">
        <f t="shared" si="51"/>
        <v>-1.3447776932746298E-5</v>
      </c>
      <c r="V350" s="3">
        <f t="shared" si="52"/>
        <v>3.1496914642386419E-3</v>
      </c>
      <c r="W350" s="3">
        <f t="shared" si="53"/>
        <v>-4.8788926870858379E-4</v>
      </c>
    </row>
    <row r="351" spans="1:23" x14ac:dyDescent="0.2">
      <c r="A351" s="5">
        <v>37315</v>
      </c>
      <c r="B351" s="49">
        <v>-1.1850071307699772E-2</v>
      </c>
      <c r="C351" s="49">
        <v>-1.4111060476872384E-3</v>
      </c>
      <c r="D351" s="49">
        <v>-1.7868843681718594E-2</v>
      </c>
      <c r="E351" s="49">
        <v>9.3875684603108578E-3</v>
      </c>
      <c r="F351" s="49">
        <v>3.7615211668999837E-3</v>
      </c>
      <c r="G351" s="49">
        <v>-5.6338172614577298E-3</v>
      </c>
      <c r="H351" s="49">
        <v>-7.0338588703863225E-3</v>
      </c>
      <c r="I351" s="49">
        <v>4.1934649090816567E-2</v>
      </c>
      <c r="J351" s="49">
        <v>-2.0278326592007012E-3</v>
      </c>
      <c r="K351" s="49">
        <v>-1.9525914046065629E-2</v>
      </c>
      <c r="M351">
        <v>0.10483536799158411</v>
      </c>
      <c r="N351" s="3">
        <f t="shared" si="44"/>
        <v>7.9202700584231935E-3</v>
      </c>
      <c r="O351" s="3">
        <f t="shared" si="45"/>
        <v>8.2336769767750086E-3</v>
      </c>
      <c r="P351" s="3">
        <f t="shared" si="46"/>
        <v>1.9427878329891296E-3</v>
      </c>
      <c r="Q351" s="3">
        <f t="shared" si="47"/>
        <v>1.027436741572321E-3</v>
      </c>
      <c r="R351" s="3">
        <f t="shared" si="48"/>
        <v>5.6807016247198295E-3</v>
      </c>
      <c r="S351" s="3">
        <f t="shared" si="49"/>
        <v>-3.3995967133950946E-4</v>
      </c>
      <c r="T351" s="3">
        <f t="shared" si="50"/>
        <v>1.1923459721990641E-3</v>
      </c>
      <c r="U351" s="3">
        <f t="shared" si="51"/>
        <v>-2.7263810316090886E-3</v>
      </c>
      <c r="V351" s="3">
        <f t="shared" si="52"/>
        <v>4.1814124504634242E-3</v>
      </c>
      <c r="W351" s="3">
        <f t="shared" si="53"/>
        <v>-2.0808099836054947E-3</v>
      </c>
    </row>
    <row r="352" spans="1:23" x14ac:dyDescent="0.2">
      <c r="A352" s="5">
        <v>37346</v>
      </c>
      <c r="B352" s="49">
        <v>1.6322732232054715E-3</v>
      </c>
      <c r="C352" s="49">
        <v>3.0313920664312377E-2</v>
      </c>
      <c r="D352" s="49">
        <v>7.0985214577484301E-2</v>
      </c>
      <c r="E352" s="49">
        <v>1.230372478139441E-2</v>
      </c>
      <c r="F352" s="49">
        <v>4.4096846929779776E-2</v>
      </c>
      <c r="G352" s="49">
        <v>3.9225651004974216E-2</v>
      </c>
      <c r="H352" s="49">
        <v>5.4580530825812046E-2</v>
      </c>
      <c r="I352" s="49">
        <v>4.811984507289413E-2</v>
      </c>
      <c r="J352" s="49">
        <v>7.786643420021222E-2</v>
      </c>
      <c r="K352" s="49">
        <v>3.7288725935535671E-2</v>
      </c>
      <c r="M352">
        <v>3.0593897322585217E-2</v>
      </c>
      <c r="N352" s="3">
        <f t="shared" si="44"/>
        <v>7.9575886818000884E-3</v>
      </c>
      <c r="O352" s="3">
        <f t="shared" si="45"/>
        <v>9.7884770477716897E-3</v>
      </c>
      <c r="P352" s="3">
        <f t="shared" si="46"/>
        <v>2.8504666521036569E-3</v>
      </c>
      <c r="Q352" s="3">
        <f t="shared" si="47"/>
        <v>8.6975734877610248E-4</v>
      </c>
      <c r="R352" s="3">
        <f t="shared" si="48"/>
        <v>6.7013785341747713E-3</v>
      </c>
      <c r="S352" s="3">
        <f t="shared" si="49"/>
        <v>-1.8362450196109288E-3</v>
      </c>
      <c r="T352" s="3">
        <f t="shared" si="50"/>
        <v>4.4925705153855348E-4</v>
      </c>
      <c r="U352" s="3">
        <f t="shared" si="51"/>
        <v>-1.5101290961547498E-3</v>
      </c>
      <c r="V352" s="3">
        <f t="shared" si="52"/>
        <v>3.3502298698954249E-3</v>
      </c>
      <c r="W352" s="3">
        <f t="shared" si="53"/>
        <v>-1.8482652817793377E-3</v>
      </c>
    </row>
    <row r="353" spans="1:23" x14ac:dyDescent="0.2">
      <c r="A353" s="5">
        <v>37376</v>
      </c>
      <c r="B353" s="49">
        <v>-1.8231273805891179E-2</v>
      </c>
      <c r="C353" s="49">
        <v>-2.3702431778544475E-2</v>
      </c>
      <c r="D353" s="49">
        <v>-5.9679351649690182E-2</v>
      </c>
      <c r="E353" s="49">
        <v>-4.6646140377843981E-3</v>
      </c>
      <c r="F353" s="49">
        <v>-4.6245764056796479E-2</v>
      </c>
      <c r="G353" s="49">
        <v>-1.9733803901556546E-2</v>
      </c>
      <c r="H353" s="49">
        <v>-2.445238003737793E-2</v>
      </c>
      <c r="I353" s="49">
        <v>2.5202357197164238E-2</v>
      </c>
      <c r="J353" s="49">
        <v>-3.5246784639725859E-2</v>
      </c>
      <c r="K353" s="49">
        <v>-6.4857345211913331E-2</v>
      </c>
      <c r="N353" s="3">
        <f t="shared" si="44"/>
        <v>7.2993876717650473E-3</v>
      </c>
      <c r="O353" s="3">
        <f t="shared" si="45"/>
        <v>9.4123252446412665E-3</v>
      </c>
      <c r="P353" s="3">
        <f t="shared" si="46"/>
        <v>5.1105519453855724E-3</v>
      </c>
      <c r="Q353" s="3">
        <f t="shared" si="47"/>
        <v>1.7815324421241883E-3</v>
      </c>
      <c r="R353" s="3">
        <f t="shared" si="48"/>
        <v>6.9274771084501035E-3</v>
      </c>
      <c r="S353" s="3">
        <f t="shared" si="49"/>
        <v>-1.3945722930276067E-3</v>
      </c>
      <c r="T353" s="3">
        <f t="shared" si="50"/>
        <v>3.9597046800099147E-4</v>
      </c>
      <c r="U353" s="3">
        <f t="shared" si="51"/>
        <v>-3.9721656074801527E-3</v>
      </c>
      <c r="V353" s="3">
        <f t="shared" si="52"/>
        <v>4.7419409766202136E-3</v>
      </c>
      <c r="W353" s="3">
        <f t="shared" si="53"/>
        <v>-1.9683715707872504E-3</v>
      </c>
    </row>
    <row r="354" spans="1:23" x14ac:dyDescent="0.2">
      <c r="A354" s="5">
        <v>37407</v>
      </c>
      <c r="B354" s="49">
        <v>8.1346205886565492E-3</v>
      </c>
      <c r="C354" s="49">
        <v>-5.2340455437390743E-3</v>
      </c>
      <c r="D354" s="49">
        <v>-4.3754893715743925E-2</v>
      </c>
      <c r="E354" s="49">
        <v>-3.1100138690559276E-2</v>
      </c>
      <c r="F354" s="49">
        <v>-3.0326917145520826E-2</v>
      </c>
      <c r="G354" s="49">
        <v>-2.0282276803836874E-2</v>
      </c>
      <c r="H354" s="49">
        <v>-5.2058170647566127E-2</v>
      </c>
      <c r="I354" s="49">
        <v>2.6810311823149302E-2</v>
      </c>
      <c r="J354" s="49">
        <v>-2.7965465940001377E-2</v>
      </c>
      <c r="K354" s="49">
        <v>-7.4380940111304916E-3</v>
      </c>
      <c r="N354" s="3">
        <f t="shared" si="44"/>
        <v>5.3727976576183889E-3</v>
      </c>
      <c r="O354" s="3">
        <f t="shared" si="45"/>
        <v>7.06186559819109E-3</v>
      </c>
      <c r="P354" s="3">
        <f t="shared" si="46"/>
        <v>1.0335130998544901E-3</v>
      </c>
      <c r="Q354" s="3">
        <f t="shared" si="47"/>
        <v>9.3986711496898663E-4</v>
      </c>
      <c r="R354" s="3">
        <f t="shared" si="48"/>
        <v>4.3231009767193806E-3</v>
      </c>
      <c r="S354" s="3">
        <f t="shared" si="49"/>
        <v>-3.0937476332437339E-3</v>
      </c>
      <c r="T354" s="3">
        <f t="shared" si="50"/>
        <v>-9.4825084925525485E-6</v>
      </c>
      <c r="U354" s="3">
        <f t="shared" si="51"/>
        <v>-4.6640306155102491E-3</v>
      </c>
      <c r="V354" s="3">
        <f t="shared" si="52"/>
        <v>1.3745692561363326E-3</v>
      </c>
      <c r="W354" s="3">
        <f t="shared" si="53"/>
        <v>-4.7755779939829858E-3</v>
      </c>
    </row>
    <row r="355" spans="1:23" x14ac:dyDescent="0.2">
      <c r="A355" s="5">
        <v>37437</v>
      </c>
      <c r="B355" s="49">
        <v>-3.9788716687963133E-2</v>
      </c>
      <c r="C355" s="49">
        <v>-6.0708888065282851E-2</v>
      </c>
      <c r="D355" s="49">
        <v>-8.1631497756832094E-2</v>
      </c>
      <c r="E355" s="49">
        <v>-0.14056335901388106</v>
      </c>
      <c r="F355" s="49">
        <v>-8.0198151281917762E-2</v>
      </c>
      <c r="G355" s="49">
        <v>-8.0626883528223336E-2</v>
      </c>
      <c r="H355" s="49">
        <v>-4.5979121562792158E-2</v>
      </c>
      <c r="I355" s="49">
        <v>-8.4498179615342117E-2</v>
      </c>
      <c r="J355" s="49">
        <v>-8.3054864311610799E-2</v>
      </c>
      <c r="K355" s="49">
        <v>-7.6208997162784842E-2</v>
      </c>
      <c r="N355" s="3">
        <f t="shared" si="44"/>
        <v>7.3127966082254525E-3</v>
      </c>
      <c r="O355" s="3">
        <f t="shared" si="45"/>
        <v>7.293085095287144E-3</v>
      </c>
      <c r="P355" s="3">
        <f t="shared" si="46"/>
        <v>1.1197326278598011E-3</v>
      </c>
      <c r="Q355" s="3">
        <f t="shared" si="47"/>
        <v>-2.3554463061408983E-4</v>
      </c>
      <c r="R355" s="3">
        <f t="shared" si="48"/>
        <v>3.7256726475093154E-3</v>
      </c>
      <c r="S355" s="3">
        <f t="shared" si="49"/>
        <v>-2.2303764768075904E-3</v>
      </c>
      <c r="T355" s="3">
        <f t="shared" si="50"/>
        <v>-3.5543894890293574E-4</v>
      </c>
      <c r="U355" s="3">
        <f t="shared" si="51"/>
        <v>-2.891042419145565E-3</v>
      </c>
      <c r="V355" s="3">
        <f t="shared" si="52"/>
        <v>1.7962501593552936E-3</v>
      </c>
      <c r="W355" s="3">
        <f t="shared" si="53"/>
        <v>-4.3364720550494789E-3</v>
      </c>
    </row>
    <row r="356" spans="1:23" x14ac:dyDescent="0.2">
      <c r="A356" s="5">
        <v>37468</v>
      </c>
      <c r="B356" s="49">
        <v>-4.5873664174701956E-2</v>
      </c>
      <c r="C356" s="49">
        <v>-7.5279157353545623E-2</v>
      </c>
      <c r="D356" s="49">
        <v>-0.15896400630801399</v>
      </c>
      <c r="E356" s="49">
        <v>-9.8118950742864142E-2</v>
      </c>
      <c r="F356" s="49">
        <v>-0.12749397388210759</v>
      </c>
      <c r="G356" s="49">
        <v>-8.9945509160396453E-2</v>
      </c>
      <c r="H356" s="49">
        <v>-9.4575900890518705E-2</v>
      </c>
      <c r="I356" s="49">
        <v>-7.0236263230294638E-2</v>
      </c>
      <c r="J356" s="49">
        <v>-0.17177472575010067</v>
      </c>
      <c r="K356" s="49">
        <v>-7.1888191853942018E-2</v>
      </c>
      <c r="N356" s="3">
        <f t="shared" si="44"/>
        <v>5.3848441926741507E-3</v>
      </c>
      <c r="O356" s="3">
        <f t="shared" si="45"/>
        <v>4.3733778163588376E-3</v>
      </c>
      <c r="P356" s="3">
        <f t="shared" si="46"/>
        <v>-3.0313532392214904E-3</v>
      </c>
      <c r="Q356" s="3">
        <f t="shared" si="47"/>
        <v>-4.6006443767087589E-3</v>
      </c>
      <c r="R356" s="3">
        <f t="shared" si="48"/>
        <v>3.3166035101963215E-4</v>
      </c>
      <c r="S356" s="3">
        <f t="shared" si="49"/>
        <v>-5.0200289361487299E-3</v>
      </c>
      <c r="T356" s="3">
        <f t="shared" si="50"/>
        <v>-1.3114636604584567E-3</v>
      </c>
      <c r="U356" s="3">
        <f t="shared" si="51"/>
        <v>-7.6827329444821013E-3</v>
      </c>
      <c r="V356" s="3">
        <f t="shared" si="52"/>
        <v>-9.1769796183051463E-4</v>
      </c>
      <c r="W356" s="3">
        <f t="shared" si="53"/>
        <v>-7.948252510374617E-3</v>
      </c>
    </row>
    <row r="357" spans="1:23" x14ac:dyDescent="0.2">
      <c r="A357" s="5">
        <v>37499</v>
      </c>
      <c r="B357" s="49">
        <v>1.2813143877929978E-2</v>
      </c>
      <c r="C357" s="49">
        <v>-2.8949069567195673E-3</v>
      </c>
      <c r="D357" s="49">
        <v>4.03022801894104E-3</v>
      </c>
      <c r="E357" s="49">
        <v>4.4581421160965862E-2</v>
      </c>
      <c r="F357" s="49">
        <v>-1.6170178749066899E-2</v>
      </c>
      <c r="G357" s="49">
        <v>-6.6994220528326931E-4</v>
      </c>
      <c r="H357" s="49">
        <v>1.3671999981316629E-2</v>
      </c>
      <c r="I357" s="49">
        <v>-2.0464071474154411E-2</v>
      </c>
      <c r="J357" s="49">
        <v>2.0863103254502136E-2</v>
      </c>
      <c r="K357" s="49">
        <v>4.7604594083150431E-3</v>
      </c>
      <c r="N357" s="3">
        <f t="shared" si="44"/>
        <v>3.7340727027498693E-3</v>
      </c>
      <c r="O357" s="3">
        <f t="shared" si="45"/>
        <v>1.6829930089255238E-3</v>
      </c>
      <c r="P357" s="3">
        <f t="shared" si="46"/>
        <v>-6.0158777709897627E-3</v>
      </c>
      <c r="Q357" s="3">
        <f t="shared" si="47"/>
        <v>-5.1519766545799171E-3</v>
      </c>
      <c r="R357" s="3">
        <f t="shared" si="48"/>
        <v>-2.348871286447183E-3</v>
      </c>
      <c r="S357" s="3">
        <f t="shared" si="49"/>
        <v>-7.1789666063857378E-3</v>
      </c>
      <c r="T357" s="3">
        <f t="shared" si="50"/>
        <v>-2.0752842353988004E-3</v>
      </c>
      <c r="U357" s="3">
        <f t="shared" si="51"/>
        <v>-1.0826611615135215E-2</v>
      </c>
      <c r="V357" s="3">
        <f t="shared" si="52"/>
        <v>-5.5507610375468515E-3</v>
      </c>
      <c r="W357" s="3">
        <f t="shared" si="53"/>
        <v>-9.0454719042826273E-3</v>
      </c>
    </row>
    <row r="358" spans="1:23" x14ac:dyDescent="0.2">
      <c r="A358" s="5">
        <v>37529</v>
      </c>
      <c r="B358" s="49">
        <v>-4.1147161874488303E-2</v>
      </c>
      <c r="C358" s="49">
        <v>-6.4728733817816519E-2</v>
      </c>
      <c r="D358" s="49">
        <v>-0.24929434747998636</v>
      </c>
      <c r="E358" s="49">
        <v>-0.1682651290889623</v>
      </c>
      <c r="F358" s="49">
        <v>-0.15982919702430065</v>
      </c>
      <c r="G358" s="49">
        <v>-0.1181623024782551</v>
      </c>
      <c r="H358" s="49">
        <v>-0.14442525536628614</v>
      </c>
      <c r="I358" s="49">
        <v>-1.839715719150703E-2</v>
      </c>
      <c r="J358" s="49">
        <v>-0.18429817878735522</v>
      </c>
      <c r="K358" s="49">
        <v>-0.11284149724355674</v>
      </c>
      <c r="N358" s="3">
        <f t="shared" si="44"/>
        <v>4.9821701520794681E-3</v>
      </c>
      <c r="O358" s="3">
        <f t="shared" si="45"/>
        <v>2.1981597303896306E-3</v>
      </c>
      <c r="P358" s="3">
        <f t="shared" si="46"/>
        <v>-6.7697548294955567E-3</v>
      </c>
      <c r="Q358" s="3">
        <f t="shared" si="47"/>
        <v>-4.9924275964220322E-3</v>
      </c>
      <c r="R358" s="3">
        <f t="shared" si="48"/>
        <v>-4.1976486467958096E-3</v>
      </c>
      <c r="S358" s="3">
        <f t="shared" si="49"/>
        <v>-7.2965453513123496E-3</v>
      </c>
      <c r="T358" s="3">
        <f t="shared" si="50"/>
        <v>-2.6971657184862935E-3</v>
      </c>
      <c r="U358" s="3">
        <f t="shared" si="51"/>
        <v>-9.973641733928007E-3</v>
      </c>
      <c r="V358" s="3">
        <f t="shared" si="52"/>
        <v>-6.0052970707493956E-3</v>
      </c>
      <c r="W358" s="3">
        <f t="shared" si="53"/>
        <v>-8.7385436615924836E-3</v>
      </c>
    </row>
    <row r="359" spans="1:23" x14ac:dyDescent="0.2">
      <c r="A359" s="5">
        <v>37560</v>
      </c>
      <c r="B359" s="49">
        <v>3.2262544178704111E-2</v>
      </c>
      <c r="C359" s="49">
        <v>1.7018554237993921E-2</v>
      </c>
      <c r="D359" s="49">
        <v>0.13744974491892625</v>
      </c>
      <c r="E359" s="49">
        <v>0.14599109642480146</v>
      </c>
      <c r="F359" s="49">
        <v>0.12761495311048598</v>
      </c>
      <c r="G359" s="49">
        <v>8.3980997871698326E-2</v>
      </c>
      <c r="H359" s="49">
        <v>8.0686908856290041E-2</v>
      </c>
      <c r="I359" s="49">
        <v>-6.3691217011226708E-2</v>
      </c>
      <c r="J359" s="49">
        <v>0.12853304738052063</v>
      </c>
      <c r="K359" s="49">
        <v>9.083751123472239E-2</v>
      </c>
      <c r="N359" s="3">
        <f t="shared" ref="N359:N422" si="54">AVERAGE(B323:B358)</f>
        <v>4.3678036705839841E-3</v>
      </c>
      <c r="O359" s="3">
        <f t="shared" ref="O359:O422" si="55">AVERAGE(C323:C358)</f>
        <v>2.3611119538117602E-5</v>
      </c>
      <c r="P359" s="3">
        <f t="shared" ref="P359:P422" si="56">AVERAGE(D323:D358)</f>
        <v>-1.3106312828178444E-2</v>
      </c>
      <c r="Q359" s="3">
        <f t="shared" ref="Q359:Q422" si="57">AVERAGE(E323:E358)</f>
        <v>-9.0560824204363091E-3</v>
      </c>
      <c r="R359" s="3">
        <f t="shared" ref="R359:R422" si="58">AVERAGE(F323:F358)</f>
        <v>-8.7015450214510751E-3</v>
      </c>
      <c r="S359" s="3">
        <f t="shared" ref="S359:S422" si="59">AVERAGE(G323:G358)</f>
        <v>-9.4850115143060021E-3</v>
      </c>
      <c r="T359" s="3">
        <f t="shared" ref="T359:T422" si="60">AVERAGE(H323:H358)</f>
        <v>-7.0538156464957057E-3</v>
      </c>
      <c r="U359" s="3">
        <f t="shared" ref="U359:U422" si="61">AVERAGE(I323:I358)</f>
        <v>-1.1320234920156932E-2</v>
      </c>
      <c r="V359" s="3">
        <f t="shared" ref="V359:V422" si="62">AVERAGE(J323:J358)</f>
        <v>-9.9098317107994636E-3</v>
      </c>
      <c r="W359" s="3">
        <f t="shared" ref="W359:W422" si="63">AVERAGE(K323:K358)</f>
        <v>-1.1048960401283845E-2</v>
      </c>
    </row>
    <row r="360" spans="1:23" x14ac:dyDescent="0.2">
      <c r="A360" s="5">
        <v>37590</v>
      </c>
      <c r="B360" s="49">
        <v>1.6391512018880672E-2</v>
      </c>
      <c r="C360" s="49">
        <v>5.9424660769504811E-2</v>
      </c>
      <c r="D360" s="49">
        <v>5.1934808228965013E-2</v>
      </c>
      <c r="E360" s="49">
        <v>9.6640254019108696E-2</v>
      </c>
      <c r="F360" s="49">
        <v>3.7592404389888978E-2</v>
      </c>
      <c r="G360" s="49">
        <v>3.569135366592957E-2</v>
      </c>
      <c r="H360" s="49">
        <v>8.8528356423801524E-2</v>
      </c>
      <c r="I360" s="49">
        <v>4.060419164189466E-2</v>
      </c>
      <c r="J360" s="49">
        <v>5.4157037837685884E-2</v>
      </c>
      <c r="K360" s="49">
        <v>6.0194175505584147E-2</v>
      </c>
      <c r="N360" s="3">
        <f t="shared" si="54"/>
        <v>5.2345310442954152E-3</v>
      </c>
      <c r="O360" s="3">
        <f t="shared" si="55"/>
        <v>-1.409110123368171E-3</v>
      </c>
      <c r="P360" s="3">
        <f t="shared" si="56"/>
        <v>-1.1189372600662793E-2</v>
      </c>
      <c r="Q360" s="3">
        <f t="shared" si="57"/>
        <v>-5.7052255507996181E-3</v>
      </c>
      <c r="R360" s="3">
        <f t="shared" si="58"/>
        <v>-7.0834259016404151E-3</v>
      </c>
      <c r="S360" s="3">
        <f t="shared" si="59"/>
        <v>-8.0676538727077075E-3</v>
      </c>
      <c r="T360" s="3">
        <f t="shared" si="60"/>
        <v>-4.3224062682708135E-3</v>
      </c>
      <c r="U360" s="3">
        <f t="shared" si="61"/>
        <v>-1.3709250554880941E-2</v>
      </c>
      <c r="V360" s="3">
        <f t="shared" si="62"/>
        <v>-7.6881146535723345E-3</v>
      </c>
      <c r="W360" s="3">
        <f t="shared" si="63"/>
        <v>-1.03431763232999E-2</v>
      </c>
    </row>
    <row r="361" spans="1:23" x14ac:dyDescent="0.2">
      <c r="A361" s="5">
        <v>37621</v>
      </c>
      <c r="B361" s="49">
        <v>-2.1378418517165265E-2</v>
      </c>
      <c r="C361" s="49">
        <v>8.0863835980338195E-4</v>
      </c>
      <c r="D361" s="49">
        <v>-0.12483165764970849</v>
      </c>
      <c r="E361" s="49">
        <v>-9.5771245828045748E-2</v>
      </c>
      <c r="F361" s="49">
        <v>-7.8165421539349134E-2</v>
      </c>
      <c r="G361" s="49">
        <v>-5.4338872387906578E-2</v>
      </c>
      <c r="H361" s="49">
        <v>-6.6349363463097721E-2</v>
      </c>
      <c r="I361" s="49">
        <v>-5.6326484346730599E-2</v>
      </c>
      <c r="J361" s="49">
        <v>-0.10306507392271969</v>
      </c>
      <c r="K361" s="49">
        <v>-6.0389703623869306E-2</v>
      </c>
      <c r="N361" s="3">
        <f t="shared" si="54"/>
        <v>4.1241106954859764E-3</v>
      </c>
      <c r="O361" s="3">
        <f t="shared" si="55"/>
        <v>-9.2963187560546952E-4</v>
      </c>
      <c r="P361" s="3">
        <f t="shared" si="56"/>
        <v>-1.1779344727440376E-2</v>
      </c>
      <c r="Q361" s="3">
        <f t="shared" si="57"/>
        <v>-6.7463796319863056E-3</v>
      </c>
      <c r="R361" s="3">
        <f t="shared" si="58"/>
        <v>-8.2219606815118161E-3</v>
      </c>
      <c r="S361" s="3">
        <f t="shared" si="59"/>
        <v>-8.270053690733534E-3</v>
      </c>
      <c r="T361" s="3">
        <f t="shared" si="60"/>
        <v>-3.7815169230260848E-3</v>
      </c>
      <c r="U361" s="3">
        <f t="shared" si="61"/>
        <v>-1.3171657659808505E-2</v>
      </c>
      <c r="V361" s="3">
        <f t="shared" si="62"/>
        <v>-7.2294856610975056E-3</v>
      </c>
      <c r="W361" s="3">
        <f t="shared" si="63"/>
        <v>-9.267451993973462E-3</v>
      </c>
    </row>
    <row r="362" spans="1:23" x14ac:dyDescent="0.2">
      <c r="A362" s="5">
        <v>37652</v>
      </c>
      <c r="B362" s="49">
        <v>-2.2122423476145125E-2</v>
      </c>
      <c r="C362" s="49">
        <v>-3.1574088581917126E-3</v>
      </c>
      <c r="D362" s="49">
        <v>-4.5634387633611606E-2</v>
      </c>
      <c r="E362" s="49">
        <v>-1.0579598976830362E-2</v>
      </c>
      <c r="F362" s="49">
        <v>-5.5066095178436525E-2</v>
      </c>
      <c r="G362" s="49">
        <v>-8.9638590747500801E-2</v>
      </c>
      <c r="H362" s="49">
        <v>-3.7260005550875275E-2</v>
      </c>
      <c r="I362" s="49">
        <v>-3.0248502011946843E-2</v>
      </c>
      <c r="J362" s="49">
        <v>-8.3718243531966885E-2</v>
      </c>
      <c r="K362" s="49">
        <v>-2.4149212608934323E-2</v>
      </c>
      <c r="N362" s="3">
        <f t="shared" si="54"/>
        <v>2.7790821949327279E-3</v>
      </c>
      <c r="O362" s="3">
        <f t="shared" si="55"/>
        <v>-4.4715551869779491E-3</v>
      </c>
      <c r="P362" s="3">
        <f t="shared" si="56"/>
        <v>-2.0160053877805197E-2</v>
      </c>
      <c r="Q362" s="3">
        <f t="shared" si="57"/>
        <v>-1.1143797987472495E-2</v>
      </c>
      <c r="R362" s="3">
        <f t="shared" si="58"/>
        <v>-1.3710156440254121E-2</v>
      </c>
      <c r="S362" s="3">
        <f t="shared" si="59"/>
        <v>-1.1017830302102414E-2</v>
      </c>
      <c r="T362" s="3">
        <f t="shared" si="60"/>
        <v>-9.8101659526607446E-3</v>
      </c>
      <c r="U362" s="3">
        <f t="shared" si="61"/>
        <v>-1.6512246073811111E-2</v>
      </c>
      <c r="V362" s="3">
        <f t="shared" si="62"/>
        <v>-1.2865206697753179E-2</v>
      </c>
      <c r="W362" s="3">
        <f t="shared" si="63"/>
        <v>-1.2882733975896966E-2</v>
      </c>
    </row>
    <row r="363" spans="1:23" x14ac:dyDescent="0.2">
      <c r="A363" s="5">
        <v>37680</v>
      </c>
      <c r="B363" s="49">
        <v>-4.6538757773361694E-2</v>
      </c>
      <c r="C363" s="49">
        <v>7.0612504641087703E-3</v>
      </c>
      <c r="D363" s="49">
        <v>-7.2915472123859515E-2</v>
      </c>
      <c r="E363" s="49">
        <v>9.9807307054124994E-3</v>
      </c>
      <c r="F363" s="49">
        <v>-5.2799832776474487E-2</v>
      </c>
      <c r="G363" s="49">
        <v>2.6741099787721545E-2</v>
      </c>
      <c r="H363" s="49">
        <v>2.6961804237997322E-2</v>
      </c>
      <c r="I363" s="49">
        <v>-8.4869908222353629E-3</v>
      </c>
      <c r="J363" s="49">
        <v>-7.7552847849276518E-2</v>
      </c>
      <c r="K363" s="49">
        <v>-1.522018786880508E-2</v>
      </c>
      <c r="N363" s="3">
        <f t="shared" si="54"/>
        <v>2.4481017930012162E-3</v>
      </c>
      <c r="O363" s="3">
        <f t="shared" si="55"/>
        <v>-4.6059976920682123E-3</v>
      </c>
      <c r="P363" s="3">
        <f t="shared" si="56"/>
        <v>-2.1126494856782144E-2</v>
      </c>
      <c r="Q363" s="3">
        <f t="shared" si="57"/>
        <v>-9.916233845826232E-3</v>
      </c>
      <c r="R363" s="3">
        <f t="shared" si="58"/>
        <v>-1.404405541394761E-2</v>
      </c>
      <c r="S363" s="3">
        <f t="shared" si="59"/>
        <v>-1.0821425566740111E-2</v>
      </c>
      <c r="T363" s="3">
        <f t="shared" si="60"/>
        <v>-1.0074903578714082E-2</v>
      </c>
      <c r="U363" s="3">
        <f t="shared" si="61"/>
        <v>-1.7369830840093976E-2</v>
      </c>
      <c r="V363" s="3">
        <f t="shared" si="62"/>
        <v>-1.2484905153754063E-2</v>
      </c>
      <c r="W363" s="3">
        <f t="shared" si="63"/>
        <v>-1.2066354926768287E-2</v>
      </c>
    </row>
    <row r="364" spans="1:23" x14ac:dyDescent="0.2">
      <c r="A364" s="5">
        <v>37711</v>
      </c>
      <c r="B364" s="49">
        <v>4.1963684462012596E-2</v>
      </c>
      <c r="C364" s="49">
        <v>-2.5151480893412348E-2</v>
      </c>
      <c r="D364" s="49">
        <v>-4.9481916104518797E-2</v>
      </c>
      <c r="E364" s="49">
        <v>-1.9826266490494793E-2</v>
      </c>
      <c r="F364" s="49">
        <v>-4.8872861273751678E-2</v>
      </c>
      <c r="G364" s="49">
        <v>-4.4769203853983752E-3</v>
      </c>
      <c r="H364" s="49">
        <v>-9.0187415561820194E-2</v>
      </c>
      <c r="I364" s="49">
        <v>-4.1271477167896586E-2</v>
      </c>
      <c r="J364" s="49">
        <v>-4.0467344092137258E-2</v>
      </c>
      <c r="K364" s="49">
        <v>9.3123820504066313E-3</v>
      </c>
      <c r="N364" s="3">
        <f t="shared" si="54"/>
        <v>7.4709421419419083E-4</v>
      </c>
      <c r="O364" s="3">
        <f t="shared" si="55"/>
        <v>-6.1172238866233387E-3</v>
      </c>
      <c r="P364" s="3">
        <f t="shared" si="56"/>
        <v>-2.6558666735245786E-2</v>
      </c>
      <c r="Q364" s="3">
        <f t="shared" si="57"/>
        <v>-1.2918165503957283E-2</v>
      </c>
      <c r="R364" s="3">
        <f t="shared" si="58"/>
        <v>-1.8497368019233115E-2</v>
      </c>
      <c r="S364" s="3">
        <f t="shared" si="59"/>
        <v>-9.9206685157384577E-3</v>
      </c>
      <c r="T364" s="3">
        <f t="shared" si="60"/>
        <v>-1.3238202894721749E-2</v>
      </c>
      <c r="U364" s="3">
        <f t="shared" si="61"/>
        <v>-1.7598475498614433E-2</v>
      </c>
      <c r="V364" s="3">
        <f t="shared" si="62"/>
        <v>-1.690232513874794E-2</v>
      </c>
      <c r="W364" s="3">
        <f t="shared" si="63"/>
        <v>-1.1829443376108275E-2</v>
      </c>
    </row>
    <row r="365" spans="1:23" x14ac:dyDescent="0.2">
      <c r="A365" s="5">
        <v>37741</v>
      </c>
      <c r="B365" s="49">
        <v>4.2712890593725517E-2</v>
      </c>
      <c r="C365" s="49">
        <v>3.7416723352770909E-2</v>
      </c>
      <c r="D365" s="49">
        <v>0.20943936904370686</v>
      </c>
      <c r="E365" s="49">
        <v>0.11586923573981212</v>
      </c>
      <c r="F365" s="49">
        <v>0.13171530081873906</v>
      </c>
      <c r="G365" s="49">
        <v>9.1861575970866305E-2</v>
      </c>
      <c r="H365" s="49">
        <v>0.11150081823960201</v>
      </c>
      <c r="I365" s="49">
        <v>-2.1073653798207026E-3</v>
      </c>
      <c r="J365" s="49">
        <v>0.10624216423724797</v>
      </c>
      <c r="K365" s="49">
        <v>8.354867593713422E-2</v>
      </c>
      <c r="N365" s="3">
        <f t="shared" si="54"/>
        <v>1.8100025377212831E-3</v>
      </c>
      <c r="O365" s="3">
        <f t="shared" si="55"/>
        <v>-9.321071908102864E-3</v>
      </c>
      <c r="P365" s="3">
        <f t="shared" si="56"/>
        <v>-2.7661289129935415E-2</v>
      </c>
      <c r="Q365" s="3">
        <f t="shared" si="57"/>
        <v>-1.3596938363358145E-2</v>
      </c>
      <c r="R365" s="3">
        <f t="shared" si="58"/>
        <v>-2.0336163007644341E-2</v>
      </c>
      <c r="S365" s="3">
        <f t="shared" si="59"/>
        <v>-1.1780722093999354E-2</v>
      </c>
      <c r="T365" s="3">
        <f t="shared" si="60"/>
        <v>-1.4164414245008052E-2</v>
      </c>
      <c r="U365" s="3">
        <f t="shared" si="61"/>
        <v>-1.9042970349303249E-2</v>
      </c>
      <c r="V365" s="3">
        <f t="shared" si="62"/>
        <v>-1.9026085902764996E-2</v>
      </c>
      <c r="W365" s="3">
        <f t="shared" si="63"/>
        <v>-1.4344249503227121E-2</v>
      </c>
    </row>
    <row r="366" spans="1:23" x14ac:dyDescent="0.2">
      <c r="A366" s="5">
        <v>37772</v>
      </c>
      <c r="B366" s="49">
        <v>-7.1292891228965649E-3</v>
      </c>
      <c r="C366" s="49">
        <v>3.9471670001472559E-2</v>
      </c>
      <c r="D366" s="49">
        <v>1.2527157935007915E-2</v>
      </c>
      <c r="E366" s="49">
        <v>-5.6371708043222446E-3</v>
      </c>
      <c r="F366" s="49">
        <v>1.8747990508038548E-2</v>
      </c>
      <c r="G366" s="49">
        <v>3.5405377764663237E-2</v>
      </c>
      <c r="H366" s="49">
        <v>5.8604214096753093E-2</v>
      </c>
      <c r="I366" s="49">
        <v>5.1626487342288696E-2</v>
      </c>
      <c r="J366" s="49">
        <v>9.3460984066982E-3</v>
      </c>
      <c r="K366" s="49">
        <v>5.3655839647928527E-2</v>
      </c>
      <c r="N366" s="3">
        <f t="shared" si="54"/>
        <v>2.6357974601441156E-3</v>
      </c>
      <c r="O366" s="3">
        <f t="shared" si="55"/>
        <v>-7.8191519694031566E-3</v>
      </c>
      <c r="P366" s="3">
        <f t="shared" si="56"/>
        <v>-2.0717734834951769E-2</v>
      </c>
      <c r="Q366" s="3">
        <f t="shared" si="57"/>
        <v>-9.6719370565307682E-3</v>
      </c>
      <c r="R366" s="3">
        <f t="shared" si="58"/>
        <v>-1.7114455920064196E-2</v>
      </c>
      <c r="S366" s="3">
        <f t="shared" si="59"/>
        <v>-8.5900582870247297E-3</v>
      </c>
      <c r="T366" s="3">
        <f t="shared" si="60"/>
        <v>-1.0565636757479929E-2</v>
      </c>
      <c r="U366" s="3">
        <f t="shared" si="61"/>
        <v>-1.8395519966902335E-2</v>
      </c>
      <c r="V366" s="3">
        <f t="shared" si="62"/>
        <v>-1.6503477391770743E-2</v>
      </c>
      <c r="W366" s="3">
        <f t="shared" si="63"/>
        <v>-1.1125475584054238E-2</v>
      </c>
    </row>
    <row r="367" spans="1:23" x14ac:dyDescent="0.2">
      <c r="A367" s="5">
        <v>37802</v>
      </c>
      <c r="B367" s="49">
        <v>1.1309697709189104E-2</v>
      </c>
      <c r="C367" s="49">
        <v>1.596904102289165E-2</v>
      </c>
      <c r="D367" s="49">
        <v>7.723643124192936E-2</v>
      </c>
      <c r="E367" s="49">
        <v>5.7194548420644198E-2</v>
      </c>
      <c r="F367" s="49">
        <v>4.1054110058785565E-2</v>
      </c>
      <c r="G367" s="49">
        <v>1.3583397934255892E-3</v>
      </c>
      <c r="H367" s="49">
        <v>9.2626310078769425E-3</v>
      </c>
      <c r="I367" s="49">
        <v>7.7978485894053096E-2</v>
      </c>
      <c r="J367" s="49">
        <v>3.2031897511549001E-2</v>
      </c>
      <c r="K367" s="49">
        <v>1.2394453779751347E-2</v>
      </c>
      <c r="N367" s="3">
        <f t="shared" si="54"/>
        <v>2.7933551638268691E-3</v>
      </c>
      <c r="O367" s="3">
        <f t="shared" si="55"/>
        <v>-6.5017247203033686E-3</v>
      </c>
      <c r="P367" s="3">
        <f t="shared" si="56"/>
        <v>-1.9045351572207339E-2</v>
      </c>
      <c r="Q367" s="3">
        <f t="shared" si="57"/>
        <v>-8.5395442325063662E-3</v>
      </c>
      <c r="R367" s="3">
        <f t="shared" si="58"/>
        <v>-1.6850465554615651E-2</v>
      </c>
      <c r="S367" s="3">
        <f t="shared" si="59"/>
        <v>-7.9265616911926261E-3</v>
      </c>
      <c r="T367" s="3">
        <f t="shared" si="60"/>
        <v>-9.6620641354863354E-3</v>
      </c>
      <c r="U367" s="3">
        <f t="shared" si="61"/>
        <v>-1.545282784830763E-2</v>
      </c>
      <c r="V367" s="3">
        <f t="shared" si="62"/>
        <v>-1.6505159045327643E-2</v>
      </c>
      <c r="W367" s="3">
        <f t="shared" si="63"/>
        <v>-8.9010546650558874E-3</v>
      </c>
    </row>
    <row r="368" spans="1:23" x14ac:dyDescent="0.2">
      <c r="A368" s="5">
        <v>37833</v>
      </c>
      <c r="B368" s="49">
        <v>3.1558479517257432E-2</v>
      </c>
      <c r="C368" s="49">
        <v>3.9914798085840308E-2</v>
      </c>
      <c r="D368" s="49">
        <v>8.0674717331582046E-2</v>
      </c>
      <c r="E368" s="49">
        <v>4.0130578287468133E-2</v>
      </c>
      <c r="F368" s="49">
        <v>3.832806390086918E-2</v>
      </c>
      <c r="G368" s="49">
        <v>3.2961406633637225E-2</v>
      </c>
      <c r="H368" s="49">
        <v>1.7641893253508956E-2</v>
      </c>
      <c r="I368" s="49">
        <v>4.4661447950169686E-2</v>
      </c>
      <c r="J368" s="49">
        <v>6.6011899641408078E-2</v>
      </c>
      <c r="K368" s="49">
        <v>1.8569901886459128E-2</v>
      </c>
      <c r="N368" s="3">
        <f t="shared" si="54"/>
        <v>6.3727210492816233E-4</v>
      </c>
      <c r="O368" s="3">
        <f t="shared" si="55"/>
        <v>-9.2191713511723117E-3</v>
      </c>
      <c r="P368" s="3">
        <f t="shared" si="56"/>
        <v>-1.5927604751804058E-2</v>
      </c>
      <c r="Q368" s="3">
        <f t="shared" si="57"/>
        <v>-6.801439137246114E-3</v>
      </c>
      <c r="R368" s="3">
        <f t="shared" si="58"/>
        <v>-1.5830680095729757E-2</v>
      </c>
      <c r="S368" s="3">
        <f t="shared" si="59"/>
        <v>-7.7930791840994419E-3</v>
      </c>
      <c r="T368" s="3">
        <f t="shared" si="60"/>
        <v>-1.0339418126474995E-2</v>
      </c>
      <c r="U368" s="3">
        <f t="shared" si="61"/>
        <v>-1.4683863640084492E-2</v>
      </c>
      <c r="V368" s="3">
        <f t="shared" si="62"/>
        <v>-1.6215017386437981E-2</v>
      </c>
      <c r="W368" s="3">
        <f t="shared" si="63"/>
        <v>-9.2237913959059489E-3</v>
      </c>
    </row>
    <row r="369" spans="1:23" x14ac:dyDescent="0.2">
      <c r="A369" s="5">
        <v>37864</v>
      </c>
      <c r="B369" s="49">
        <v>2.6466856302012065E-2</v>
      </c>
      <c r="C369" s="49">
        <v>3.672414768810528E-2</v>
      </c>
      <c r="D369" s="49">
        <v>8.1224648993154513E-3</v>
      </c>
      <c r="E369" s="49">
        <v>9.8883973723631335E-3</v>
      </c>
      <c r="F369" s="49">
        <v>3.2690979594623082E-2</v>
      </c>
      <c r="G369" s="49">
        <v>9.3192842554874478E-3</v>
      </c>
      <c r="H369" s="49">
        <v>-8.0247807394435711E-3</v>
      </c>
      <c r="I369" s="49">
        <v>6.9949079173774242E-2</v>
      </c>
      <c r="J369" s="49">
        <v>4.8046433038603675E-2</v>
      </c>
      <c r="K369" s="49">
        <v>1.8763906844132094E-2</v>
      </c>
      <c r="N369" s="3">
        <f t="shared" si="54"/>
        <v>2.2197866971974769E-3</v>
      </c>
      <c r="O369" s="3">
        <f t="shared" si="55"/>
        <v>-9.0360362859406088E-3</v>
      </c>
      <c r="P369" s="3">
        <f t="shared" si="56"/>
        <v>-1.4545334538384849E-2</v>
      </c>
      <c r="Q369" s="3">
        <f t="shared" si="57"/>
        <v>-5.8986107630201144E-3</v>
      </c>
      <c r="R369" s="3">
        <f t="shared" si="58"/>
        <v>-1.5263516560447696E-2</v>
      </c>
      <c r="S369" s="3">
        <f t="shared" si="59"/>
        <v>-7.3685872525377661E-3</v>
      </c>
      <c r="T369" s="3">
        <f t="shared" si="60"/>
        <v>-9.6129582887131172E-3</v>
      </c>
      <c r="U369" s="3">
        <f t="shared" si="61"/>
        <v>-1.1124143409937627E-2</v>
      </c>
      <c r="V369" s="3">
        <f t="shared" si="62"/>
        <v>-1.4101140206877052E-2</v>
      </c>
      <c r="W369" s="3">
        <f t="shared" si="63"/>
        <v>-8.2120265853715211E-3</v>
      </c>
    </row>
    <row r="370" spans="1:23" x14ac:dyDescent="0.2">
      <c r="A370" s="5">
        <v>37894</v>
      </c>
      <c r="B370" s="49">
        <v>-4.9999297875370496E-3</v>
      </c>
      <c r="C370" s="49">
        <v>-1.0159659644807584E-2</v>
      </c>
      <c r="D370" s="49">
        <v>-6.412965137762372E-2</v>
      </c>
      <c r="E370" s="49">
        <v>-6.0862648101596029E-2</v>
      </c>
      <c r="F370" s="49">
        <v>-5.3202868665987779E-2</v>
      </c>
      <c r="G370" s="49">
        <v>-1.4283066524285903E-2</v>
      </c>
      <c r="H370" s="49">
        <v>-2.1096879486224407E-2</v>
      </c>
      <c r="I370" s="49">
        <v>1.4588682004782028E-2</v>
      </c>
      <c r="J370" s="49">
        <v>-6.9692841728212218E-2</v>
      </c>
      <c r="K370" s="49">
        <v>-1.1543739946946796E-2</v>
      </c>
      <c r="N370" s="3">
        <f t="shared" si="54"/>
        <v>2.5820958253618253E-3</v>
      </c>
      <c r="O370" s="3">
        <f t="shared" si="55"/>
        <v>-1.023575185624344E-2</v>
      </c>
      <c r="P370" s="3">
        <f t="shared" si="56"/>
        <v>-1.4170625352742558E-2</v>
      </c>
      <c r="Q370" s="3">
        <f t="shared" si="57"/>
        <v>-6.2363096155806097E-3</v>
      </c>
      <c r="R370" s="3">
        <f t="shared" si="58"/>
        <v>-1.4832362593576849E-2</v>
      </c>
      <c r="S370" s="3">
        <f t="shared" si="59"/>
        <v>-8.2285903644362737E-3</v>
      </c>
      <c r="T370" s="3">
        <f t="shared" si="60"/>
        <v>-1.064248778397515E-2</v>
      </c>
      <c r="U370" s="3">
        <f t="shared" si="61"/>
        <v>-1.0189113957110049E-2</v>
      </c>
      <c r="V370" s="3">
        <f t="shared" si="62"/>
        <v>-1.3904617778420121E-2</v>
      </c>
      <c r="W370" s="3">
        <f t="shared" si="63"/>
        <v>-9.1357352525395941E-3</v>
      </c>
    </row>
    <row r="371" spans="1:23" x14ac:dyDescent="0.2">
      <c r="A371" s="5">
        <v>37925</v>
      </c>
      <c r="B371" s="49">
        <v>3.4761668776232657E-2</v>
      </c>
      <c r="C371" s="49">
        <v>4.2750122414445757E-2</v>
      </c>
      <c r="D371" s="49">
        <v>0.12103297736452778</v>
      </c>
      <c r="E371" s="49">
        <v>7.0999789263000768E-2</v>
      </c>
      <c r="F371" s="49">
        <v>7.0242853308767561E-2</v>
      </c>
      <c r="G371" s="49">
        <v>4.5561415834238783E-2</v>
      </c>
      <c r="H371" s="49">
        <v>5.0755818625827231E-2</v>
      </c>
      <c r="I371" s="49">
        <v>2.9113318293242818E-2</v>
      </c>
      <c r="J371" s="49">
        <v>6.3088450587653444E-2</v>
      </c>
      <c r="K371" s="49">
        <v>5.7082743333208841E-2</v>
      </c>
      <c r="N371" s="3">
        <f t="shared" si="54"/>
        <v>1.8663414713456599E-3</v>
      </c>
      <c r="O371" s="3">
        <f t="shared" si="55"/>
        <v>-8.2243274462561952E-3</v>
      </c>
      <c r="P371" s="3">
        <f t="shared" si="56"/>
        <v>-1.4706418345282017E-2</v>
      </c>
      <c r="Q371" s="3">
        <f t="shared" si="57"/>
        <v>-8.4230909337482743E-3</v>
      </c>
      <c r="R371" s="3">
        <f t="shared" si="58"/>
        <v>-1.4742058671313486E-2</v>
      </c>
      <c r="S371" s="3">
        <f t="shared" si="59"/>
        <v>-7.4342094815202254E-3</v>
      </c>
      <c r="T371" s="3">
        <f t="shared" si="60"/>
        <v>-9.8202470833860731E-3</v>
      </c>
      <c r="U371" s="3">
        <f t="shared" si="61"/>
        <v>-8.7582010263527275E-3</v>
      </c>
      <c r="V371" s="3">
        <f t="shared" si="62"/>
        <v>-1.4979715930987098E-2</v>
      </c>
      <c r="W371" s="3">
        <f t="shared" si="63"/>
        <v>-7.945942277972632E-3</v>
      </c>
    </row>
    <row r="372" spans="1:23" x14ac:dyDescent="0.2">
      <c r="A372" s="5">
        <v>37955</v>
      </c>
      <c r="B372" s="49">
        <v>-2.1161017091156031E-2</v>
      </c>
      <c r="C372" s="49">
        <v>1.5812845421281363E-2</v>
      </c>
      <c r="D372" s="49">
        <v>2.1372029362021205E-2</v>
      </c>
      <c r="E372" s="49">
        <v>1.8542639063257926E-2</v>
      </c>
      <c r="F372" s="49">
        <v>1.9871937158048691E-2</v>
      </c>
      <c r="G372" s="49">
        <v>1.5994626007318047E-2</v>
      </c>
      <c r="H372" s="49">
        <v>4.7612668830276261E-2</v>
      </c>
      <c r="I372" s="49">
        <v>-3.4518002543321935E-2</v>
      </c>
      <c r="J372" s="49">
        <v>3.8431266317422441E-3</v>
      </c>
      <c r="K372" s="49">
        <v>9.6816398287407068E-3</v>
      </c>
      <c r="N372" s="3">
        <f t="shared" si="54"/>
        <v>3.426131173432807E-3</v>
      </c>
      <c r="O372" s="3">
        <f t="shared" si="55"/>
        <v>-4.9967140753086675E-3</v>
      </c>
      <c r="P372" s="3">
        <f t="shared" si="56"/>
        <v>-1.2705967989905531E-2</v>
      </c>
      <c r="Q372" s="3">
        <f t="shared" si="57"/>
        <v>-5.4764874613283726E-3</v>
      </c>
      <c r="R372" s="3">
        <f t="shared" si="58"/>
        <v>-1.3249020801770758E-2</v>
      </c>
      <c r="S372" s="3">
        <f t="shared" si="59"/>
        <v>-6.8748358075820066E-3</v>
      </c>
      <c r="T372" s="3">
        <f t="shared" si="60"/>
        <v>-1.025034420314078E-2</v>
      </c>
      <c r="U372" s="3">
        <f t="shared" si="61"/>
        <v>-6.615450686222611E-3</v>
      </c>
      <c r="V372" s="3">
        <f t="shared" si="62"/>
        <v>-1.4144386509888545E-2</v>
      </c>
      <c r="W372" s="3">
        <f t="shared" si="63"/>
        <v>-6.1630270699755095E-3</v>
      </c>
    </row>
    <row r="373" spans="1:23" x14ac:dyDescent="0.2">
      <c r="A373" s="5">
        <v>37986</v>
      </c>
      <c r="B373" s="49">
        <v>4.2164468178788939E-2</v>
      </c>
      <c r="C373" s="49">
        <v>4.8542878546889767E-2</v>
      </c>
      <c r="D373" s="49">
        <v>5.8569873887715174E-2</v>
      </c>
      <c r="E373" s="49">
        <v>7.127293394701284E-2</v>
      </c>
      <c r="F373" s="49">
        <v>3.6286336593526869E-2</v>
      </c>
      <c r="G373" s="49">
        <v>3.2717459729679765E-2</v>
      </c>
      <c r="H373" s="49">
        <v>-5.1260540018627232E-3</v>
      </c>
      <c r="I373" s="49">
        <v>4.643457080876412E-2</v>
      </c>
      <c r="J373" s="49">
        <v>3.7614017082575835E-2</v>
      </c>
      <c r="K373" s="49">
        <v>5.1963181714164586E-2</v>
      </c>
      <c r="N373" s="3">
        <f t="shared" si="54"/>
        <v>2.6094100708664303E-3</v>
      </c>
      <c r="O373" s="3">
        <f t="shared" si="55"/>
        <v>-2.2319179483914118E-3</v>
      </c>
      <c r="P373" s="3">
        <f t="shared" si="56"/>
        <v>-9.4032347799298255E-3</v>
      </c>
      <c r="Q373" s="3">
        <f t="shared" si="57"/>
        <v>-2.2765164507841263E-3</v>
      </c>
      <c r="R373" s="3">
        <f t="shared" si="58"/>
        <v>-1.0716738159724456E-2</v>
      </c>
      <c r="S373" s="3">
        <f t="shared" si="59"/>
        <v>-5.4333563321297745E-3</v>
      </c>
      <c r="T373" s="3">
        <f t="shared" si="60"/>
        <v>-8.7336247499486853E-3</v>
      </c>
      <c r="U373" s="3">
        <f t="shared" si="61"/>
        <v>-6.8100286995849846E-3</v>
      </c>
      <c r="V373" s="3">
        <f t="shared" si="62"/>
        <v>-1.309400892944724E-2</v>
      </c>
      <c r="W373" s="3">
        <f t="shared" si="63"/>
        <v>-3.7007784559245022E-3</v>
      </c>
    </row>
    <row r="374" spans="1:23" x14ac:dyDescent="0.2">
      <c r="A374" s="5">
        <v>38017</v>
      </c>
      <c r="B374" s="49">
        <v>-1.1362255948720201E-2</v>
      </c>
      <c r="C374" s="49">
        <v>4.0605210953753135E-2</v>
      </c>
      <c r="D374" s="49">
        <v>2.6957072845054997E-2</v>
      </c>
      <c r="E374" s="49">
        <v>2.6665133411694963E-2</v>
      </c>
      <c r="F374" s="49">
        <v>2.2996199319810895E-2</v>
      </c>
      <c r="G374" s="49">
        <v>-1.9535088522936062E-2</v>
      </c>
      <c r="H374" s="49">
        <v>3.6055807987403599E-2</v>
      </c>
      <c r="I374" s="49">
        <v>5.5541570230543957E-3</v>
      </c>
      <c r="J374" s="49">
        <v>1.1057376153265963E-2</v>
      </c>
      <c r="K374" s="49">
        <v>1.8117042856586441E-2</v>
      </c>
      <c r="N374" s="3">
        <f t="shared" si="54"/>
        <v>4.3229139577156033E-3</v>
      </c>
      <c r="O374" s="3">
        <f t="shared" si="55"/>
        <v>-8.5032498023895594E-4</v>
      </c>
      <c r="P374" s="3">
        <f t="shared" si="56"/>
        <v>-7.9515470440303694E-3</v>
      </c>
      <c r="Q374" s="3">
        <f t="shared" si="57"/>
        <v>-4.5420543439100229E-4</v>
      </c>
      <c r="R374" s="3">
        <f t="shared" si="58"/>
        <v>-9.7222706000962E-3</v>
      </c>
      <c r="S374" s="3">
        <f t="shared" si="59"/>
        <v>-4.9097203396993982E-3</v>
      </c>
      <c r="T374" s="3">
        <f t="shared" si="60"/>
        <v>-7.4242756915293912E-3</v>
      </c>
      <c r="U374" s="3">
        <f t="shared" si="61"/>
        <v>-4.6409309583007935E-3</v>
      </c>
      <c r="V374" s="3">
        <f t="shared" si="62"/>
        <v>-1.1354218045253002E-2</v>
      </c>
      <c r="W374" s="3">
        <f t="shared" si="63"/>
        <v>-2.2145699922891827E-3</v>
      </c>
    </row>
    <row r="375" spans="1:23" x14ac:dyDescent="0.2">
      <c r="A375" s="5">
        <v>38046</v>
      </c>
      <c r="B375" s="49">
        <v>3.3274524486813561E-2</v>
      </c>
      <c r="C375" s="49">
        <v>3.067259909783826E-2</v>
      </c>
      <c r="D375" s="49">
        <v>-8.4585270715263894E-3</v>
      </c>
      <c r="E375" s="49">
        <v>3.9616264242497756E-2</v>
      </c>
      <c r="F375" s="49">
        <v>2.5277448308772765E-2</v>
      </c>
      <c r="G375" s="49">
        <v>2.5695104508419275E-2</v>
      </c>
      <c r="H375" s="49">
        <v>1.0800756925037014E-2</v>
      </c>
      <c r="I375" s="49">
        <v>2.9199800844635471E-2</v>
      </c>
      <c r="J375" s="49">
        <v>1.558577352892021E-2</v>
      </c>
      <c r="K375" s="49">
        <v>1.213346933994619E-2</v>
      </c>
      <c r="N375" s="3">
        <f t="shared" si="54"/>
        <v>2.5432384050440263E-3</v>
      </c>
      <c r="O375" s="3">
        <f t="shared" si="55"/>
        <v>-1.0743172439025036E-3</v>
      </c>
      <c r="P375" s="3">
        <f t="shared" si="56"/>
        <v>-8.5149522216195692E-3</v>
      </c>
      <c r="Q375" s="3">
        <f t="shared" si="57"/>
        <v>-2.6747354642512509E-3</v>
      </c>
      <c r="R375" s="3">
        <f t="shared" si="58"/>
        <v>-9.4051208630241568E-3</v>
      </c>
      <c r="S375" s="3">
        <f t="shared" si="59"/>
        <v>-5.6063186149013051E-3</v>
      </c>
      <c r="T375" s="3">
        <f t="shared" si="60"/>
        <v>-7.1782341077200017E-3</v>
      </c>
      <c r="U375" s="3">
        <f t="shared" si="61"/>
        <v>-4.657752395729714E-3</v>
      </c>
      <c r="V375" s="3">
        <f t="shared" si="62"/>
        <v>-1.1123475565014529E-2</v>
      </c>
      <c r="W375" s="3">
        <f t="shared" si="63"/>
        <v>-2.7270789131363443E-3</v>
      </c>
    </row>
    <row r="376" spans="1:23" x14ac:dyDescent="0.2">
      <c r="A376" s="5">
        <v>38077</v>
      </c>
      <c r="B376" s="49">
        <v>2.6459877898197703E-2</v>
      </c>
      <c r="C376" s="49">
        <v>-2.4895417249753193E-2</v>
      </c>
      <c r="D376" s="49">
        <v>-3.6692314940852122E-2</v>
      </c>
      <c r="E376" s="49">
        <v>-3.1256612544720452E-2</v>
      </c>
      <c r="F376" s="49">
        <v>-2.4839459234861194E-2</v>
      </c>
      <c r="G376" s="49">
        <v>-1.3915367893054031E-2</v>
      </c>
      <c r="H376" s="49">
        <v>-2.3551021813402295E-2</v>
      </c>
      <c r="I376" s="49">
        <v>8.0373577302183863E-2</v>
      </c>
      <c r="J376" s="49">
        <v>-3.8943695450519344E-2</v>
      </c>
      <c r="K376" s="49">
        <v>-1.5882343704839097E-2</v>
      </c>
      <c r="N376" s="3">
        <f t="shared" si="54"/>
        <v>3.4419594545616172E-3</v>
      </c>
      <c r="O376" s="3">
        <f t="shared" si="55"/>
        <v>3.7455023551343039E-3</v>
      </c>
      <c r="P376" s="3">
        <f t="shared" si="56"/>
        <v>-6.7908703533313625E-3</v>
      </c>
      <c r="Q376" s="3">
        <f t="shared" si="57"/>
        <v>-2.9594462514921497E-4</v>
      </c>
      <c r="R376" s="3">
        <f t="shared" si="58"/>
        <v>-5.8685789920370733E-3</v>
      </c>
      <c r="S376" s="3">
        <f t="shared" si="59"/>
        <v>-3.3934528606306166E-3</v>
      </c>
      <c r="T376" s="3">
        <f t="shared" si="60"/>
        <v>-4.3695507584443532E-3</v>
      </c>
      <c r="U376" s="3">
        <f t="shared" si="61"/>
        <v>-2.8282901961850606E-3</v>
      </c>
      <c r="V376" s="3">
        <f t="shared" si="62"/>
        <v>-9.1782347110470133E-3</v>
      </c>
      <c r="W376" s="3">
        <f t="shared" si="63"/>
        <v>9.2199640960247446E-5</v>
      </c>
    </row>
    <row r="377" spans="1:23" x14ac:dyDescent="0.2">
      <c r="A377" s="5">
        <v>38107</v>
      </c>
      <c r="B377" s="49">
        <v>-5.1819360855690499E-3</v>
      </c>
      <c r="C377" s="49">
        <v>-4.056777099508091E-2</v>
      </c>
      <c r="D377" s="49">
        <v>3.2076848968694227E-2</v>
      </c>
      <c r="E377" s="49">
        <v>1.4185021599593783E-2</v>
      </c>
      <c r="F377" s="49">
        <v>1.3438444400787564E-2</v>
      </c>
      <c r="G377" s="49">
        <v>2.9066510028274095E-2</v>
      </c>
      <c r="H377" s="49">
        <v>3.9741989007570311E-2</v>
      </c>
      <c r="I377" s="49">
        <v>3.2545487232995551E-3</v>
      </c>
      <c r="J377" s="49">
        <v>2.4163180648911542E-2</v>
      </c>
      <c r="K377" s="49">
        <v>-1.5353609608090735E-2</v>
      </c>
      <c r="N377" s="3">
        <f t="shared" si="54"/>
        <v>5.2538179596537705E-3</v>
      </c>
      <c r="O377" s="3">
        <f t="shared" si="55"/>
        <v>4.8646514066446045E-3</v>
      </c>
      <c r="P377" s="3">
        <f t="shared" si="56"/>
        <v>-5.9070092524961225E-3</v>
      </c>
      <c r="Q377" s="3">
        <f t="shared" si="57"/>
        <v>-6.7399428599719383E-4</v>
      </c>
      <c r="R377" s="3">
        <f t="shared" si="58"/>
        <v>-5.6678915786224238E-3</v>
      </c>
      <c r="S377" s="3">
        <f t="shared" si="59"/>
        <v>-2.9102588545569397E-3</v>
      </c>
      <c r="T377" s="3">
        <f t="shared" si="60"/>
        <v>-4.3231783961576271E-3</v>
      </c>
      <c r="U377" s="3">
        <f t="shared" si="61"/>
        <v>-1.6382407879199398E-3</v>
      </c>
      <c r="V377" s="3">
        <f t="shared" si="62"/>
        <v>-8.7732473668559376E-3</v>
      </c>
      <c r="W377" s="3">
        <f t="shared" si="63"/>
        <v>1.4218471137222701E-3</v>
      </c>
    </row>
    <row r="378" spans="1:23" x14ac:dyDescent="0.2">
      <c r="A378" s="5">
        <v>38138</v>
      </c>
      <c r="B378" s="49">
        <v>1.8755291691202602E-2</v>
      </c>
      <c r="C378" s="49">
        <v>1.9062051549271208E-2</v>
      </c>
      <c r="D378" s="49">
        <v>-1.3895238535193588E-2</v>
      </c>
      <c r="E378" s="49">
        <v>-1.3093349854316316E-2</v>
      </c>
      <c r="F378" s="49">
        <v>1.3299945556682902E-2</v>
      </c>
      <c r="G378" s="49">
        <v>-1.1674839563849848E-2</v>
      </c>
      <c r="H378" s="49">
        <v>-4.2867549843250696E-3</v>
      </c>
      <c r="I378" s="49">
        <v>-3.3592975428066274E-2</v>
      </c>
      <c r="J378" s="49">
        <v>2.287557530856299E-3</v>
      </c>
      <c r="K378" s="49">
        <v>1.3301957649428431E-2</v>
      </c>
      <c r="N378" s="3">
        <f t="shared" si="54"/>
        <v>3.2045942057702423E-3</v>
      </c>
      <c r="O378" s="3">
        <f t="shared" si="55"/>
        <v>2.4753431616110024E-3</v>
      </c>
      <c r="P378" s="3">
        <f t="shared" si="56"/>
        <v>-6.8855002785723519E-3</v>
      </c>
      <c r="Q378" s="3">
        <f t="shared" si="57"/>
        <v>-1.5702895220524593E-3</v>
      </c>
      <c r="R378" s="3">
        <f t="shared" si="58"/>
        <v>-7.7050681046191439E-3</v>
      </c>
      <c r="S378" s="3">
        <f t="shared" si="59"/>
        <v>-3.6569103624108398E-3</v>
      </c>
      <c r="T378" s="3">
        <f t="shared" si="60"/>
        <v>-4.6745971695054305E-3</v>
      </c>
      <c r="U378" s="3">
        <f t="shared" si="61"/>
        <v>-3.0138310159431086E-3</v>
      </c>
      <c r="V378" s="3">
        <f t="shared" si="62"/>
        <v>-9.9964586295844138E-3</v>
      </c>
      <c r="W378" s="3">
        <f t="shared" si="63"/>
        <v>-1.1688944633142888E-3</v>
      </c>
    </row>
    <row r="379" spans="1:23" x14ac:dyDescent="0.2">
      <c r="A379" s="5">
        <v>38168</v>
      </c>
      <c r="B379" s="49">
        <v>2.4236936408102094E-2</v>
      </c>
      <c r="C379" s="49">
        <v>2.461594716303761E-2</v>
      </c>
      <c r="D379" s="49">
        <v>3.3410279688423916E-2</v>
      </c>
      <c r="E379" s="49">
        <v>1.661102510941026E-2</v>
      </c>
      <c r="F379" s="49">
        <v>2.3321371568242766E-2</v>
      </c>
      <c r="G379" s="49">
        <v>1.1184366418032221E-2</v>
      </c>
      <c r="H379" s="49">
        <v>4.1274326241589332E-2</v>
      </c>
      <c r="I379" s="49">
        <v>4.0434419816115286E-2</v>
      </c>
      <c r="J379" s="49">
        <v>2.2322272390499887E-2</v>
      </c>
      <c r="K379" s="49">
        <v>1.8891296789963263E-2</v>
      </c>
      <c r="N379" s="3">
        <f t="shared" si="54"/>
        <v>3.3492432094615393E-3</v>
      </c>
      <c r="O379" s="3">
        <f t="shared" si="55"/>
        <v>2.3093166376846825E-3</v>
      </c>
      <c r="P379" s="3">
        <f t="shared" si="56"/>
        <v>-6.7593765041409808E-3</v>
      </c>
      <c r="Q379" s="3">
        <f t="shared" si="57"/>
        <v>-1.2535338201918045E-3</v>
      </c>
      <c r="R379" s="3">
        <f t="shared" si="58"/>
        <v>-6.7867689688413209E-3</v>
      </c>
      <c r="S379" s="3">
        <f t="shared" si="59"/>
        <v>-3.249961022951448E-3</v>
      </c>
      <c r="T379" s="3">
        <f t="shared" si="60"/>
        <v>-3.6215358390522998E-3</v>
      </c>
      <c r="U379" s="3">
        <f t="shared" si="61"/>
        <v>-2.822885855237258E-3</v>
      </c>
      <c r="V379" s="3">
        <f t="shared" si="62"/>
        <v>-1.0147532445301291E-2</v>
      </c>
      <c r="W379" s="3">
        <f t="shared" si="63"/>
        <v>-9.6656161839360336E-4</v>
      </c>
    </row>
    <row r="380" spans="1:23" x14ac:dyDescent="0.2">
      <c r="A380" s="5">
        <v>38199</v>
      </c>
      <c r="B380" s="49">
        <v>-2.0664463580286618E-3</v>
      </c>
      <c r="C380" s="49">
        <v>-7.6841823020485922E-3</v>
      </c>
      <c r="D380" s="49">
        <v>-3.9040780581137136E-2</v>
      </c>
      <c r="E380" s="49">
        <v>-1.2055617553863529E-2</v>
      </c>
      <c r="F380" s="49">
        <v>-2.0771747936808915E-2</v>
      </c>
      <c r="G380" s="49">
        <v>-1.2640703995060898E-2</v>
      </c>
      <c r="H380" s="49">
        <v>-1.4115989296705544E-2</v>
      </c>
      <c r="I380" s="49">
        <v>-3.9104530812255067E-2</v>
      </c>
      <c r="J380" s="49">
        <v>-3.5076631027872951E-2</v>
      </c>
      <c r="K380" s="49">
        <v>-3.4048617131875902E-2</v>
      </c>
      <c r="N380" s="3">
        <f t="shared" si="54"/>
        <v>3.1654925646826659E-3</v>
      </c>
      <c r="O380" s="3">
        <f t="shared" si="55"/>
        <v>4.5342229922246558E-3</v>
      </c>
      <c r="P380" s="3">
        <f t="shared" si="56"/>
        <v>-5.7167344259485674E-3</v>
      </c>
      <c r="Q380" s="3">
        <f t="shared" si="57"/>
        <v>1.1390042399247828E-3</v>
      </c>
      <c r="R380" s="3">
        <f t="shared" si="58"/>
        <v>-5.159564604363346E-3</v>
      </c>
      <c r="S380" s="3">
        <f t="shared" si="59"/>
        <v>-2.2642755318080274E-3</v>
      </c>
      <c r="T380" s="3">
        <f t="shared" si="60"/>
        <v>-1.416617366572266E-3</v>
      </c>
      <c r="U380" s="3">
        <f t="shared" si="61"/>
        <v>-1.343304029438759E-3</v>
      </c>
      <c r="V380" s="3">
        <f t="shared" si="62"/>
        <v>-8.9055314681851586E-3</v>
      </c>
      <c r="W380" s="3">
        <f t="shared" si="63"/>
        <v>1.938892494046539E-4</v>
      </c>
    </row>
    <row r="381" spans="1:23" x14ac:dyDescent="0.2">
      <c r="A381" s="5">
        <v>38230</v>
      </c>
      <c r="B381" s="49">
        <v>1.1971029538785372E-2</v>
      </c>
      <c r="C381" s="49">
        <v>-7.9517102202939505E-3</v>
      </c>
      <c r="D381" s="49">
        <v>-2.7922596555039259E-2</v>
      </c>
      <c r="E381" s="49">
        <v>-7.7019800152496876E-3</v>
      </c>
      <c r="F381" s="49">
        <v>-1.1015045534677026E-2</v>
      </c>
      <c r="G381" s="49">
        <v>1.6631938899070331E-2</v>
      </c>
      <c r="H381" s="49">
        <v>-1.903798424832992E-2</v>
      </c>
      <c r="I381" s="49">
        <v>-8.1998542209618108E-3</v>
      </c>
      <c r="J381" s="49">
        <v>-1.0707581582549697E-2</v>
      </c>
      <c r="K381" s="49">
        <v>5.1202200096887029E-3</v>
      </c>
      <c r="N381" s="3">
        <f t="shared" si="54"/>
        <v>4.4971705006168362E-3</v>
      </c>
      <c r="O381" s="3">
        <f t="shared" si="55"/>
        <v>4.2476546747815778E-3</v>
      </c>
      <c r="P381" s="3">
        <f t="shared" si="56"/>
        <v>-6.0240128798166436E-3</v>
      </c>
      <c r="Q381" s="3">
        <f t="shared" si="57"/>
        <v>1.7721792628431364E-3</v>
      </c>
      <c r="R381" s="3">
        <f t="shared" si="58"/>
        <v>-4.9684664661528866E-3</v>
      </c>
      <c r="S381" s="3">
        <f t="shared" si="59"/>
        <v>-2.2760967803122584E-3</v>
      </c>
      <c r="T381" s="3">
        <f t="shared" si="60"/>
        <v>-1.4819412458712297E-3</v>
      </c>
      <c r="U381" s="3">
        <f t="shared" si="61"/>
        <v>-3.9404728081397626E-4</v>
      </c>
      <c r="V381" s="3">
        <f t="shared" si="62"/>
        <v>-8.7477674199452592E-3</v>
      </c>
      <c r="W381" s="3">
        <f t="shared" si="63"/>
        <v>-4.9285921468855383E-4</v>
      </c>
    </row>
    <row r="382" spans="1:23" x14ac:dyDescent="0.2">
      <c r="A382" s="5">
        <v>38260</v>
      </c>
      <c r="B382" s="49">
        <v>3.9901831007403299E-2</v>
      </c>
      <c r="C382" s="49">
        <v>3.3550305264191893E-2</v>
      </c>
      <c r="D382" s="49">
        <v>3.0162110151233046E-2</v>
      </c>
      <c r="E382" s="49">
        <v>1.7100664072092764E-2</v>
      </c>
      <c r="F382" s="49">
        <v>1.1761254013514799E-2</v>
      </c>
      <c r="G382" s="49">
        <v>2.6120161675473152E-2</v>
      </c>
      <c r="H382" s="49">
        <v>3.4215511249270358E-2</v>
      </c>
      <c r="I382" s="49">
        <v>-1.9066885715783743E-2</v>
      </c>
      <c r="J382" s="49">
        <v>-3.9875959871316091E-4</v>
      </c>
      <c r="K382" s="49">
        <v>1.0980369147557401E-2</v>
      </c>
      <c r="N382" s="3">
        <f t="shared" si="54"/>
        <v>5.6459914075506368E-3</v>
      </c>
      <c r="O382" s="3">
        <f t="shared" si="55"/>
        <v>5.1569731159970857E-3</v>
      </c>
      <c r="P382" s="3">
        <f t="shared" si="56"/>
        <v>-3.8713884168475967E-3</v>
      </c>
      <c r="Q382" s="3">
        <f t="shared" si="57"/>
        <v>2.1171543647059234E-3</v>
      </c>
      <c r="R382" s="3">
        <f t="shared" si="58"/>
        <v>-3.3382218051512197E-3</v>
      </c>
      <c r="S382" s="3">
        <f t="shared" si="59"/>
        <v>-1.0709629276602257E-3</v>
      </c>
      <c r="T382" s="3">
        <f t="shared" si="60"/>
        <v>-7.149269190348189E-4</v>
      </c>
      <c r="U382" s="3">
        <f t="shared" si="61"/>
        <v>1.3479647250933412E-3</v>
      </c>
      <c r="V382" s="3">
        <f t="shared" si="62"/>
        <v>-7.9332163791622102E-3</v>
      </c>
      <c r="W382" s="3">
        <f t="shared" si="63"/>
        <v>1.4940747647999204E-3</v>
      </c>
    </row>
    <row r="383" spans="1:23" x14ac:dyDescent="0.2">
      <c r="A383" s="5">
        <v>38291</v>
      </c>
      <c r="B383" s="49">
        <v>2.805229682545618E-2</v>
      </c>
      <c r="C383" s="49">
        <v>2.4719408114695751E-2</v>
      </c>
      <c r="D383" s="49">
        <v>1.6040947869762068E-2</v>
      </c>
      <c r="E383" s="49">
        <v>6.016983179170432E-2</v>
      </c>
      <c r="F383" s="49">
        <v>1.7063204618657402E-2</v>
      </c>
      <c r="G383" s="49">
        <v>1.1643763839578103E-2</v>
      </c>
      <c r="H383" s="49">
        <v>3.3123935554881134E-2</v>
      </c>
      <c r="I383" s="49">
        <v>-1.1293329924339846E-2</v>
      </c>
      <c r="J383" s="49">
        <v>1.8977131080530674E-2</v>
      </c>
      <c r="K383" s="49">
        <v>1.5292608907946148E-2</v>
      </c>
      <c r="N383" s="3">
        <f t="shared" si="54"/>
        <v>8.6020595186310188E-3</v>
      </c>
      <c r="O383" s="3">
        <f t="shared" si="55"/>
        <v>8.1893111497768935E-3</v>
      </c>
      <c r="P383" s="3">
        <f t="shared" si="56"/>
        <v>1.5390997544686795E-3</v>
      </c>
      <c r="Q383" s="3">
        <f t="shared" si="57"/>
        <v>5.817347923597397E-3</v>
      </c>
      <c r="R383" s="3">
        <f t="shared" si="58"/>
        <v>2.9862751346538635E-4</v>
      </c>
      <c r="S383" s="3">
        <f t="shared" si="59"/>
        <v>1.8219784276963555E-3</v>
      </c>
      <c r="T383" s="3">
        <f t="shared" si="60"/>
        <v>4.1241973619646887E-3</v>
      </c>
      <c r="U383" s="3">
        <f t="shared" si="61"/>
        <v>3.3679617334774789E-3</v>
      </c>
      <c r="V383" s="3">
        <f t="shared" si="62"/>
        <v>-4.1814286313596027E-3</v>
      </c>
      <c r="W383" s="3">
        <f t="shared" si="63"/>
        <v>3.9226797669556189E-3</v>
      </c>
    </row>
    <row r="384" spans="1:23" x14ac:dyDescent="0.2">
      <c r="A384" s="5">
        <v>38321</v>
      </c>
      <c r="B384" s="49">
        <v>4.553766036190221E-2</v>
      </c>
      <c r="C384" s="49">
        <v>1.4946901053924933E-2</v>
      </c>
      <c r="D384" s="49">
        <v>4.153803356424679E-2</v>
      </c>
      <c r="E384" s="49">
        <v>3.6152696809416796E-2</v>
      </c>
      <c r="F384" s="49">
        <v>1.4493628541022874E-2</v>
      </c>
      <c r="G384" s="49">
        <v>2.0564254628226974E-2</v>
      </c>
      <c r="H384" s="49">
        <v>3.4905379339107645E-2</v>
      </c>
      <c r="I384" s="49">
        <v>1.4760633025902692E-2</v>
      </c>
      <c r="J384" s="49">
        <v>2.0549376464271685E-2</v>
      </c>
      <c r="K384" s="49">
        <v>4.1121862744554871E-2</v>
      </c>
      <c r="N384" s="3">
        <f t="shared" si="54"/>
        <v>7.582437552051343E-3</v>
      </c>
      <c r="O384" s="3">
        <f t="shared" si="55"/>
        <v>8.7165699358051595E-3</v>
      </c>
      <c r="P384" s="3">
        <f t="shared" si="56"/>
        <v>4.4113109594142965E-4</v>
      </c>
      <c r="Q384" s="3">
        <f t="shared" si="57"/>
        <v>5.8904255546007901E-3</v>
      </c>
      <c r="R384" s="3">
        <f t="shared" si="58"/>
        <v>-9.4397017717310413E-4</v>
      </c>
      <c r="S384" s="3">
        <f t="shared" si="59"/>
        <v>1.309474384377513E-3</v>
      </c>
      <c r="T384" s="3">
        <f t="shared" si="60"/>
        <v>3.8400755305357864E-3</v>
      </c>
      <c r="U384" s="3">
        <f t="shared" si="61"/>
        <v>2.3499724072483519E-3</v>
      </c>
      <c r="V384" s="3">
        <f t="shared" si="62"/>
        <v>-4.056758063454553E-3</v>
      </c>
      <c r="W384" s="3">
        <f t="shared" si="63"/>
        <v>3.9407454142676808E-3</v>
      </c>
    </row>
    <row r="385" spans="1:23" x14ac:dyDescent="0.2">
      <c r="A385" s="5">
        <v>38352</v>
      </c>
      <c r="B385" s="49">
        <v>3.226161494622759E-2</v>
      </c>
      <c r="C385" s="49">
        <v>2.6797061076090589E-2</v>
      </c>
      <c r="D385" s="49">
        <v>3.0428178799128514E-2</v>
      </c>
      <c r="E385" s="49">
        <v>4.3297871355250317E-2</v>
      </c>
      <c r="F385" s="49">
        <v>1.812426507798115E-2</v>
      </c>
      <c r="G385" s="49">
        <v>2.7998178276024355E-2</v>
      </c>
      <c r="H385" s="49">
        <v>5.4417876818375843E-2</v>
      </c>
      <c r="I385" s="49">
        <v>4.7995695357770041E-2</v>
      </c>
      <c r="J385" s="49">
        <v>2.3064711668685511E-2</v>
      </c>
      <c r="K385" s="49">
        <v>3.5053740609154449E-2</v>
      </c>
      <c r="N385" s="3">
        <f t="shared" si="54"/>
        <v>7.5631412531858106E-3</v>
      </c>
      <c r="O385" s="3">
        <f t="shared" si="55"/>
        <v>6.8585190707682042E-3</v>
      </c>
      <c r="P385" s="3">
        <f t="shared" si="56"/>
        <v>-1.0238761170178374E-3</v>
      </c>
      <c r="Q385" s="3">
        <f t="shared" si="57"/>
        <v>4.8627600302499257E-3</v>
      </c>
      <c r="R385" s="3">
        <f t="shared" si="58"/>
        <v>-1.5310610070631435E-3</v>
      </c>
      <c r="S385" s="3">
        <f t="shared" si="59"/>
        <v>7.129090986618033E-4</v>
      </c>
      <c r="T385" s="3">
        <f t="shared" si="60"/>
        <v>4.1249630143108734E-3</v>
      </c>
      <c r="U385" s="3">
        <f t="shared" si="61"/>
        <v>2.2948724864057125E-3</v>
      </c>
      <c r="V385" s="3">
        <f t="shared" si="62"/>
        <v>-4.8980631517672214E-3</v>
      </c>
      <c r="W385" s="3">
        <f t="shared" si="63"/>
        <v>2.9421578016039138E-3</v>
      </c>
    </row>
    <row r="386" spans="1:23" x14ac:dyDescent="0.2">
      <c r="A386" s="5">
        <v>38383</v>
      </c>
      <c r="B386" s="49">
        <v>1.8929885720103234E-2</v>
      </c>
      <c r="C386" s="49">
        <v>-5.4808371222722085E-3</v>
      </c>
      <c r="D386" s="49">
        <v>2.5473285450507976E-3</v>
      </c>
      <c r="E386" s="49">
        <v>1.7404473122409003E-2</v>
      </c>
      <c r="F386" s="49">
        <v>2.5456561038434078E-2</v>
      </c>
      <c r="G386" s="49">
        <v>1.0632166625767603E-2</v>
      </c>
      <c r="H386" s="49">
        <v>1.8614642536005643E-2</v>
      </c>
      <c r="I386" s="49">
        <v>-1.3831463720473169E-2</v>
      </c>
      <c r="J386" s="49">
        <v>3.8173905103935146E-2</v>
      </c>
      <c r="K386" s="49">
        <v>-2.475663530600658E-2</v>
      </c>
      <c r="N386" s="3">
        <f t="shared" si="54"/>
        <v>7.6887171039577151E-3</v>
      </c>
      <c r="O386" s="3">
        <f t="shared" si="55"/>
        <v>6.7139450385986328E-3</v>
      </c>
      <c r="P386" s="3">
        <f t="shared" si="56"/>
        <v>-1.186198529257079E-3</v>
      </c>
      <c r="Q386" s="3">
        <f t="shared" si="57"/>
        <v>5.9510431770720034E-3</v>
      </c>
      <c r="R386" s="3">
        <f t="shared" si="58"/>
        <v>-2.0721386162776321E-3</v>
      </c>
      <c r="S386" s="3">
        <f t="shared" si="59"/>
        <v>1.4049144444620515E-3</v>
      </c>
      <c r="T386" s="3">
        <f t="shared" si="60"/>
        <v>5.1205047061935981E-3</v>
      </c>
      <c r="U386" s="3">
        <f t="shared" si="61"/>
        <v>3.8311271789603116E-3</v>
      </c>
      <c r="V386" s="3">
        <f t="shared" si="62"/>
        <v>-5.1223356632426149E-3</v>
      </c>
      <c r="W386" s="3">
        <f t="shared" si="63"/>
        <v>3.7393556265962686E-3</v>
      </c>
    </row>
    <row r="387" spans="1:23" x14ac:dyDescent="0.2">
      <c r="A387" s="5">
        <v>38411</v>
      </c>
      <c r="B387" s="49">
        <v>3.0924257369988162E-2</v>
      </c>
      <c r="C387" s="49">
        <v>5.4549987475573047E-2</v>
      </c>
      <c r="D387" s="49">
        <v>2.1924171045681229E-2</v>
      </c>
      <c r="E387" s="49">
        <v>1.7659052098120798E-2</v>
      </c>
      <c r="F387" s="49">
        <v>3.0636381214955488E-2</v>
      </c>
      <c r="G387" s="49">
        <v>2.6972174801052518E-2</v>
      </c>
      <c r="H387" s="49">
        <v>1.3162884625177229E-2</v>
      </c>
      <c r="I387" s="49">
        <v>2.88086738748492E-2</v>
      </c>
      <c r="J387" s="49">
        <v>5.1998986845407158E-2</v>
      </c>
      <c r="K387" s="49">
        <v>2.085531431438481E-2</v>
      </c>
      <c r="N387" s="3">
        <f t="shared" si="54"/>
        <v>7.8533729527629145E-3</v>
      </c>
      <c r="O387" s="3">
        <f t="shared" si="55"/>
        <v>6.8664166236952328E-3</v>
      </c>
      <c r="P387" s="3">
        <f t="shared" si="56"/>
        <v>-7.6832405342608379E-4</v>
      </c>
      <c r="Q387" s="3">
        <f t="shared" si="57"/>
        <v>7.6247004837814592E-3</v>
      </c>
      <c r="R387" s="3">
        <f t="shared" si="58"/>
        <v>-4.9338595271379104E-4</v>
      </c>
      <c r="S387" s="3">
        <f t="shared" si="59"/>
        <v>2.0776957738751212E-3</v>
      </c>
      <c r="T387" s="3">
        <f t="shared" si="60"/>
        <v>5.7054703754802448E-3</v>
      </c>
      <c r="U387" s="3">
        <f t="shared" si="61"/>
        <v>5.0905974380443903E-3</v>
      </c>
      <c r="V387" s="3">
        <f t="shared" si="62"/>
        <v>-3.8934965692135029E-3</v>
      </c>
      <c r="W387" s="3">
        <f t="shared" si="63"/>
        <v>3.4433909953374541E-3</v>
      </c>
    </row>
    <row r="388" spans="1:23" x14ac:dyDescent="0.2">
      <c r="A388" s="5">
        <v>38442</v>
      </c>
      <c r="B388" s="49">
        <v>-1.4120195277039116E-2</v>
      </c>
      <c r="C388" s="49">
        <v>-1.6758371579767006E-3</v>
      </c>
      <c r="D388" s="49">
        <v>-1.7833346540526707E-3</v>
      </c>
      <c r="E388" s="49">
        <v>-1.3123466577133258E-2</v>
      </c>
      <c r="F388" s="49">
        <v>7.8600165221456297E-3</v>
      </c>
      <c r="G388" s="49">
        <v>-7.8014183298314999E-3</v>
      </c>
      <c r="H388" s="49">
        <v>1.8541303287564759E-2</v>
      </c>
      <c r="I388" s="49">
        <v>4.8509921193298222E-3</v>
      </c>
      <c r="J388" s="49">
        <v>-1.7522180278395694E-2</v>
      </c>
      <c r="K388" s="49">
        <v>-1.5971365551346928E-2</v>
      </c>
      <c r="N388" s="3">
        <f t="shared" si="54"/>
        <v>9.0415487493653579E-3</v>
      </c>
      <c r="O388" s="3">
        <f t="shared" si="55"/>
        <v>8.4208914437857961E-3</v>
      </c>
      <c r="P388" s="3">
        <f t="shared" si="56"/>
        <v>3.3703746677946685E-4</v>
      </c>
      <c r="Q388" s="3">
        <f t="shared" si="57"/>
        <v>7.854463918165069E-3</v>
      </c>
      <c r="R388" s="3">
        <f t="shared" si="58"/>
        <v>2.5313793750997293E-4</v>
      </c>
      <c r="S388" s="3">
        <f t="shared" si="59"/>
        <v>2.9834177756115168E-3</v>
      </c>
      <c r="T388" s="3">
        <f t="shared" si="60"/>
        <v>6.2664910281347887E-3</v>
      </c>
      <c r="U388" s="3">
        <f t="shared" si="61"/>
        <v>4.7259870153786299E-3</v>
      </c>
      <c r="V388" s="3">
        <f t="shared" si="62"/>
        <v>-2.3927515829743956E-3</v>
      </c>
      <c r="W388" s="3">
        <f t="shared" si="63"/>
        <v>4.5650917831277444E-3</v>
      </c>
    </row>
    <row r="389" spans="1:23" x14ac:dyDescent="0.2">
      <c r="A389" s="5">
        <v>38472</v>
      </c>
      <c r="B389" s="49">
        <v>-2.518589785164993E-2</v>
      </c>
      <c r="C389" s="49">
        <v>-1.8799261774107512E-2</v>
      </c>
      <c r="D389" s="49">
        <v>-3.6527901184216227E-2</v>
      </c>
      <c r="E389" s="49">
        <v>-2.4928398003388086E-2</v>
      </c>
      <c r="F389" s="49">
        <v>-3.6788546914750309E-2</v>
      </c>
      <c r="G389" s="49">
        <v>-2.1033411260304224E-2</v>
      </c>
      <c r="H389" s="49">
        <v>-3.428832252449332E-2</v>
      </c>
      <c r="I389" s="49">
        <v>-4.4353176608249445E-2</v>
      </c>
      <c r="J389" s="49">
        <v>-4.0307408774750919E-2</v>
      </c>
      <c r="K389" s="49">
        <v>-1.8067661115950151E-2</v>
      </c>
      <c r="N389" s="3">
        <f t="shared" si="54"/>
        <v>8.603980179914119E-3</v>
      </c>
      <c r="O389" s="3">
        <f t="shared" si="55"/>
        <v>7.5322870598333218E-3</v>
      </c>
      <c r="P389" s="3">
        <f t="shared" si="56"/>
        <v>-1.684311122985449E-3</v>
      </c>
      <c r="Q389" s="3">
        <f t="shared" si="57"/>
        <v>7.1481530470948558E-3</v>
      </c>
      <c r="R389" s="3">
        <f t="shared" si="58"/>
        <v>-7.5344068492430886E-4</v>
      </c>
      <c r="S389" s="3">
        <f t="shared" si="59"/>
        <v>1.677110294089136E-3</v>
      </c>
      <c r="T389" s="3">
        <f t="shared" si="60"/>
        <v>5.2654013742945861E-3</v>
      </c>
      <c r="U389" s="3">
        <f t="shared" si="61"/>
        <v>3.5240744333351771E-3</v>
      </c>
      <c r="V389" s="3">
        <f t="shared" si="62"/>
        <v>-5.0424353184912825E-3</v>
      </c>
      <c r="W389" s="3">
        <f t="shared" si="63"/>
        <v>3.0856447973810052E-3</v>
      </c>
    </row>
    <row r="390" spans="1:23" x14ac:dyDescent="0.2">
      <c r="A390" s="5">
        <v>38503</v>
      </c>
      <c r="B390" s="49">
        <v>2.954814787410398E-2</v>
      </c>
      <c r="C390" s="49">
        <v>2.1583190955604348E-2</v>
      </c>
      <c r="D390" s="49">
        <v>6.7276939765138044E-2</v>
      </c>
      <c r="E390" s="49">
        <v>5.0729234565073167E-2</v>
      </c>
      <c r="F390" s="49">
        <v>7.0965775207210813E-2</v>
      </c>
      <c r="G390" s="49">
        <v>3.8003472233299362E-2</v>
      </c>
      <c r="H390" s="49">
        <v>3.6155562405852937E-2</v>
      </c>
      <c r="I390" s="49">
        <v>1.7914196217843736E-2</v>
      </c>
      <c r="J390" s="49">
        <v>5.261981914670999E-2</v>
      </c>
      <c r="K390" s="49">
        <v>3.2691047098177384E-2</v>
      </c>
      <c r="N390" s="3">
        <f t="shared" si="54"/>
        <v>8.410796178643043E-3</v>
      </c>
      <c r="O390" s="3">
        <f t="shared" si="55"/>
        <v>7.6684862266232379E-3</v>
      </c>
      <c r="P390" s="3">
        <f t="shared" si="56"/>
        <v>-1.0412152767222836E-3</v>
      </c>
      <c r="Q390" s="3">
        <f t="shared" si="57"/>
        <v>6.58527015916142E-3</v>
      </c>
      <c r="R390" s="3">
        <f t="shared" si="58"/>
        <v>-4.9074020875635978E-4</v>
      </c>
      <c r="S390" s="3">
        <f t="shared" si="59"/>
        <v>1.6410100896794783E-3</v>
      </c>
      <c r="T390" s="3">
        <f t="shared" si="60"/>
        <v>4.9921807496524917E-3</v>
      </c>
      <c r="U390" s="3">
        <f t="shared" si="61"/>
        <v>1.5919762720736858E-3</v>
      </c>
      <c r="V390" s="3">
        <f t="shared" si="62"/>
        <v>-5.1830082111308674E-3</v>
      </c>
      <c r="W390" s="3">
        <f t="shared" si="63"/>
        <v>4.3853582444910938E-3</v>
      </c>
    </row>
    <row r="391" spans="1:23" x14ac:dyDescent="0.2">
      <c r="A391" s="5">
        <v>38533</v>
      </c>
      <c r="B391" s="49">
        <v>5.1689877542669516E-2</v>
      </c>
      <c r="C391" s="49">
        <v>3.6345085293969293E-2</v>
      </c>
      <c r="D391" s="49">
        <v>2.9463717839572912E-2</v>
      </c>
      <c r="E391" s="49">
        <v>3.7912403855854038E-2</v>
      </c>
      <c r="F391" s="49">
        <v>3.2029038418888378E-2</v>
      </c>
      <c r="G391" s="49">
        <v>3.2966551690118306E-2</v>
      </c>
      <c r="H391" s="49">
        <v>3.0753188708885215E-2</v>
      </c>
      <c r="I391" s="49">
        <v>2.7164710566019101E-2</v>
      </c>
      <c r="J391" s="49">
        <v>6.7281828504170527E-2</v>
      </c>
      <c r="K391" s="49">
        <v>2.5060683413744567E-3</v>
      </c>
      <c r="N391" s="3">
        <f t="shared" si="54"/>
        <v>9.0056163810165821E-3</v>
      </c>
      <c r="O391" s="3">
        <f t="shared" si="55"/>
        <v>8.4134094627161104E-3</v>
      </c>
      <c r="P391" s="3">
        <f t="shared" si="56"/>
        <v>2.043002319968882E-3</v>
      </c>
      <c r="Q391" s="3">
        <f t="shared" si="57"/>
        <v>8.8583083051512104E-3</v>
      </c>
      <c r="R391" s="3">
        <f t="shared" si="58"/>
        <v>2.3229456899306303E-3</v>
      </c>
      <c r="S391" s="3">
        <f t="shared" si="59"/>
        <v>3.2600586740443738E-3</v>
      </c>
      <c r="T391" s="3">
        <f t="shared" si="60"/>
        <v>7.4425622233585771E-3</v>
      </c>
      <c r="U391" s="3">
        <f t="shared" si="61"/>
        <v>1.3448619497040866E-3</v>
      </c>
      <c r="V391" s="3">
        <f t="shared" si="62"/>
        <v>-2.9445280698333293E-3</v>
      </c>
      <c r="W391" s="3">
        <f t="shared" si="63"/>
        <v>5.5000566086385351E-3</v>
      </c>
    </row>
    <row r="392" spans="1:23" x14ac:dyDescent="0.2">
      <c r="A392" s="5">
        <v>38564</v>
      </c>
      <c r="B392" s="49">
        <v>2.654443691890207E-2</v>
      </c>
      <c r="C392" s="49">
        <v>5.592259223742313E-2</v>
      </c>
      <c r="D392" s="49">
        <v>6.6267356309502645E-2</v>
      </c>
      <c r="E392" s="49">
        <v>4.3396292159764815E-2</v>
      </c>
      <c r="F392" s="49">
        <v>5.4081154317413116E-2</v>
      </c>
      <c r="G392" s="49">
        <v>3.1467101541057918E-2</v>
      </c>
      <c r="H392" s="49">
        <v>3.884047953587455E-2</v>
      </c>
      <c r="I392" s="49">
        <v>2.1675539767599838E-2</v>
      </c>
      <c r="J392" s="49">
        <v>1.7244732167661425E-2</v>
      </c>
      <c r="K392" s="49">
        <v>3.7573959431928428E-2</v>
      </c>
      <c r="N392" s="3">
        <f t="shared" si="54"/>
        <v>1.1546688442978601E-2</v>
      </c>
      <c r="O392" s="3">
        <f t="shared" si="55"/>
        <v>1.1109353167139782E-2</v>
      </c>
      <c r="P392" s="3">
        <f t="shared" si="56"/>
        <v>5.1289805309801323E-3</v>
      </c>
      <c r="Q392" s="3">
        <f t="shared" si="57"/>
        <v>1.3815968384866074E-2</v>
      </c>
      <c r="R392" s="3">
        <f t="shared" si="58"/>
        <v>5.4403676260641343E-3</v>
      </c>
      <c r="S392" s="3">
        <f t="shared" si="59"/>
        <v>6.4154318745538634E-3</v>
      </c>
      <c r="T392" s="3">
        <f t="shared" si="60"/>
        <v>9.5740152864607266E-3</v>
      </c>
      <c r="U392" s="3">
        <f t="shared" si="61"/>
        <v>4.4466088991863429E-3</v>
      </c>
      <c r="V392" s="3">
        <f t="shared" si="62"/>
        <v>1.2314911750494855E-3</v>
      </c>
      <c r="W392" s="3">
        <f t="shared" si="63"/>
        <v>7.6865862059762929E-3</v>
      </c>
    </row>
    <row r="393" spans="1:23" x14ac:dyDescent="0.2">
      <c r="A393" s="5">
        <v>38595</v>
      </c>
      <c r="B393" s="49">
        <v>2.2094482418925976E-2</v>
      </c>
      <c r="C393" s="49">
        <v>2.6683333023218125E-2</v>
      </c>
      <c r="D393" s="49">
        <v>-9.2429730821396161E-3</v>
      </c>
      <c r="E393" s="49">
        <v>-1.2166964402701153E-2</v>
      </c>
      <c r="F393" s="49">
        <v>-9.6274086959051708E-3</v>
      </c>
      <c r="G393" s="49">
        <v>8.217108309976684E-3</v>
      </c>
      <c r="H393" s="49">
        <v>-6.916588571752369E-3</v>
      </c>
      <c r="I393" s="49">
        <v>6.0425730064865624E-2</v>
      </c>
      <c r="J393" s="49">
        <v>-1.4284508395507989E-2</v>
      </c>
      <c r="K393" s="49">
        <v>-9.2856317851780501E-3</v>
      </c>
      <c r="N393" s="3">
        <f t="shared" si="54"/>
        <v>1.3558302362245379E-2</v>
      </c>
      <c r="O393" s="3">
        <f t="shared" si="55"/>
        <v>1.4753846211333358E-2</v>
      </c>
      <c r="P393" s="3">
        <f t="shared" si="56"/>
        <v>1.1385407270355594E-2</v>
      </c>
      <c r="Q393" s="3">
        <f t="shared" si="57"/>
        <v>1.7746947354383546E-2</v>
      </c>
      <c r="R393" s="3">
        <f t="shared" si="58"/>
        <v>1.0484121187161931E-2</v>
      </c>
      <c r="S393" s="3">
        <f t="shared" si="59"/>
        <v>9.7880043940387074E-3</v>
      </c>
      <c r="T393" s="3">
        <f t="shared" si="60"/>
        <v>1.3280025853860539E-2</v>
      </c>
      <c r="U393" s="3">
        <f t="shared" si="61"/>
        <v>6.9997145380167446E-3</v>
      </c>
      <c r="V393" s="3">
        <f t="shared" si="62"/>
        <v>6.4820316727650989E-3</v>
      </c>
      <c r="W393" s="3">
        <f t="shared" si="63"/>
        <v>1.0727201519472694E-2</v>
      </c>
    </row>
    <row r="394" spans="1:23" x14ac:dyDescent="0.2">
      <c r="A394" s="5">
        <v>38625</v>
      </c>
      <c r="B394" s="49">
        <v>5.6564385373369719E-2</v>
      </c>
      <c r="C394" s="49">
        <v>3.580398906741622E-2</v>
      </c>
      <c r="D394" s="49">
        <v>4.3085611797061718E-2</v>
      </c>
      <c r="E394" s="49">
        <v>8.2879786224795637E-2</v>
      </c>
      <c r="F394" s="49">
        <v>4.579607899941962E-2</v>
      </c>
      <c r="G394" s="49">
        <v>3.4612586285772684E-2</v>
      </c>
      <c r="H394" s="49">
        <v>3.9511319567140157E-2</v>
      </c>
      <c r="I394" s="49">
        <v>0.12557173674392197</v>
      </c>
      <c r="J394" s="49">
        <v>3.2954584809130161E-2</v>
      </c>
      <c r="K394" s="49">
        <v>8.5687403954262109E-3</v>
      </c>
      <c r="N394" s="3">
        <f t="shared" si="54"/>
        <v>1.381611732171749E-2</v>
      </c>
      <c r="O394" s="3">
        <f t="shared" si="55"/>
        <v>1.5575463988553849E-2</v>
      </c>
      <c r="P394" s="3">
        <f t="shared" si="56"/>
        <v>1.101670723977002E-2</v>
      </c>
      <c r="Q394" s="3">
        <f t="shared" si="57"/>
        <v>1.6170603310948349E-2</v>
      </c>
      <c r="R394" s="3">
        <f t="shared" si="58"/>
        <v>1.0665864799749757E-2</v>
      </c>
      <c r="S394" s="3">
        <f t="shared" si="59"/>
        <v>1.0034866908351484E-2</v>
      </c>
      <c r="T394" s="3">
        <f t="shared" si="60"/>
        <v>1.2708120616275289E-2</v>
      </c>
      <c r="U394" s="3">
        <f t="shared" si="61"/>
        <v>9.2466534696561895E-3</v>
      </c>
      <c r="V394" s="3">
        <f t="shared" si="62"/>
        <v>5.5057091269314845E-3</v>
      </c>
      <c r="W394" s="3">
        <f t="shared" si="63"/>
        <v>1.0337032319653442E-2</v>
      </c>
    </row>
    <row r="395" spans="1:23" x14ac:dyDescent="0.2">
      <c r="A395" s="5">
        <v>38656</v>
      </c>
      <c r="B395" s="49">
        <v>-4.1433195025491254E-2</v>
      </c>
      <c r="C395" s="49">
        <v>-5.6886382549537817E-2</v>
      </c>
      <c r="D395" s="49">
        <v>-2.4496475217259173E-2</v>
      </c>
      <c r="E395" s="49">
        <v>-2.9419795792831605E-2</v>
      </c>
      <c r="F395" s="49">
        <v>-3.6610809892339558E-2</v>
      </c>
      <c r="G395" s="49">
        <v>-3.1082528585636426E-2</v>
      </c>
      <c r="H395" s="49">
        <v>-6.0695942969293593E-2</v>
      </c>
      <c r="I395" s="49">
        <v>1.4736925386429123E-2</v>
      </c>
      <c r="J395" s="49">
        <v>-1.4538799357822652E-2</v>
      </c>
      <c r="K395" s="49">
        <v>-1.6405005771777281E-2</v>
      </c>
      <c r="N395" s="3">
        <f t="shared" si="54"/>
        <v>1.6530326967491325E-2</v>
      </c>
      <c r="O395" s="3">
        <f t="shared" si="55"/>
        <v>1.8368039624254758E-2</v>
      </c>
      <c r="P395" s="3">
        <f t="shared" si="56"/>
        <v>1.9138372775243578E-2</v>
      </c>
      <c r="Q395" s="3">
        <f t="shared" si="57"/>
        <v>2.3146850958552737E-2</v>
      </c>
      <c r="R395" s="3">
        <f t="shared" si="58"/>
        <v>1.6377678022630876E-2</v>
      </c>
      <c r="S395" s="3">
        <f t="shared" si="59"/>
        <v>1.4278613818463367E-2</v>
      </c>
      <c r="T395" s="3">
        <f t="shared" si="60"/>
        <v>1.7817469919981576E-2</v>
      </c>
      <c r="U395" s="3">
        <f t="shared" si="61"/>
        <v>1.3245789412306995E-2</v>
      </c>
      <c r="V395" s="3">
        <f t="shared" si="62"/>
        <v>1.1540508115722745E-2</v>
      </c>
      <c r="W395" s="3">
        <f t="shared" si="63"/>
        <v>1.3709538920736302E-2</v>
      </c>
    </row>
    <row r="396" spans="1:23" x14ac:dyDescent="0.2">
      <c r="A396" s="5">
        <v>38686</v>
      </c>
      <c r="B396" s="49">
        <v>4.7205221162729849E-2</v>
      </c>
      <c r="C396" s="49">
        <v>4.4444800240721616E-2</v>
      </c>
      <c r="D396" s="49">
        <v>5.1673553401637484E-2</v>
      </c>
      <c r="E396" s="49">
        <v>1.0973400880106565E-2</v>
      </c>
      <c r="F396" s="49">
        <v>3.3416768606737479E-2</v>
      </c>
      <c r="G396" s="49">
        <v>2.7646880025800735E-2</v>
      </c>
      <c r="H396" s="49">
        <v>4.0673714444089848E-2</v>
      </c>
      <c r="I396" s="49">
        <v>7.1803240784305222E-2</v>
      </c>
      <c r="J396" s="49">
        <v>6.8833724549633768E-2</v>
      </c>
      <c r="K396" s="49">
        <v>4.0407149418432153E-2</v>
      </c>
      <c r="N396" s="3">
        <f t="shared" si="54"/>
        <v>1.4483223100708119E-2</v>
      </c>
      <c r="O396" s="3">
        <f t="shared" si="55"/>
        <v>1.631512471348999E-2</v>
      </c>
      <c r="P396" s="3">
        <f t="shared" si="56"/>
        <v>1.4639866660349539E-2</v>
      </c>
      <c r="Q396" s="3">
        <f t="shared" si="57"/>
        <v>1.8274326174729596E-2</v>
      </c>
      <c r="R396" s="3">
        <f t="shared" si="58"/>
        <v>1.1815851272552389E-2</v>
      </c>
      <c r="S396" s="3">
        <f t="shared" si="59"/>
        <v>1.1082404750204068E-2</v>
      </c>
      <c r="T396" s="3">
        <f t="shared" si="60"/>
        <v>1.3890168480382029E-2</v>
      </c>
      <c r="U396" s="3">
        <f t="shared" si="61"/>
        <v>1.542434892335299E-2</v>
      </c>
      <c r="V396" s="3">
        <f t="shared" si="62"/>
        <v>7.5662901507687653E-3</v>
      </c>
      <c r="W396" s="3">
        <f t="shared" si="63"/>
        <v>1.07305801150002E-2</v>
      </c>
    </row>
    <row r="397" spans="1:23" x14ac:dyDescent="0.2">
      <c r="A397" s="5">
        <v>38717</v>
      </c>
      <c r="B397" s="49">
        <v>3.2630152155352699E-2</v>
      </c>
      <c r="C397" s="49">
        <v>4.4304245618739246E-2</v>
      </c>
      <c r="D397" s="49">
        <v>4.0595559775067569E-2</v>
      </c>
      <c r="E397" s="49">
        <v>1.6024851566208254E-2</v>
      </c>
      <c r="F397" s="49">
        <v>3.39504207307193E-2</v>
      </c>
      <c r="G397" s="49">
        <v>3.6984845017474344E-2</v>
      </c>
      <c r="H397" s="49">
        <v>4.5213100548653573E-2</v>
      </c>
      <c r="I397" s="49">
        <v>7.1042181942235771E-2</v>
      </c>
      <c r="J397" s="49">
        <v>4.9508803039703286E-2</v>
      </c>
      <c r="K397" s="49">
        <v>5.6145268710938723E-4</v>
      </c>
      <c r="N397" s="3">
        <f t="shared" si="54"/>
        <v>1.5339159465815041E-2</v>
      </c>
      <c r="O397" s="3">
        <f t="shared" si="55"/>
        <v>1.5899017476579343E-2</v>
      </c>
      <c r="P397" s="3">
        <f t="shared" si="56"/>
        <v>1.4632609581812664E-2</v>
      </c>
      <c r="Q397" s="3">
        <f t="shared" si="57"/>
        <v>1.5894691365312869E-2</v>
      </c>
      <c r="R397" s="3">
        <f t="shared" si="58"/>
        <v>1.169986138968707E-2</v>
      </c>
      <c r="S397" s="3">
        <f t="shared" si="59"/>
        <v>1.0858947149089379E-2</v>
      </c>
      <c r="T397" s="3">
        <f t="shared" si="60"/>
        <v>1.2560872869834483E-2</v>
      </c>
      <c r="U397" s="3">
        <f t="shared" si="61"/>
        <v>1.629098917730884E-2</v>
      </c>
      <c r="V397" s="3">
        <f t="shared" si="62"/>
        <v>7.9739758927673179E-3</v>
      </c>
      <c r="W397" s="3">
        <f t="shared" si="63"/>
        <v>1.01809405014682E-2</v>
      </c>
    </row>
    <row r="398" spans="1:23" x14ac:dyDescent="0.2">
      <c r="A398" s="5">
        <v>38748</v>
      </c>
      <c r="B398" s="49">
        <v>3.8768610556459082E-2</v>
      </c>
      <c r="C398" s="49">
        <v>6.4750965621160672E-2</v>
      </c>
      <c r="D398" s="49">
        <v>5.3936421881259689E-2</v>
      </c>
      <c r="E398" s="49">
        <v>3.5813645045659426E-2</v>
      </c>
      <c r="F398" s="49">
        <v>5.0173926803868785E-2</v>
      </c>
      <c r="G398" s="49">
        <v>2.3474664379830479E-2</v>
      </c>
      <c r="H398" s="49">
        <v>2.2002815202091242E-2</v>
      </c>
      <c r="I398" s="49">
        <v>4.1834977554319641E-2</v>
      </c>
      <c r="J398" s="49">
        <v>1.9400213333784277E-2</v>
      </c>
      <c r="K398" s="49">
        <v>2.7294789253395235E-2</v>
      </c>
      <c r="N398" s="3">
        <f t="shared" si="54"/>
        <v>1.6839397540051652E-2</v>
      </c>
      <c r="O398" s="3">
        <f t="shared" si="55"/>
        <v>1.7107228789327564E-2</v>
      </c>
      <c r="P398" s="3">
        <f t="shared" si="56"/>
        <v>1.9227810065834221E-2</v>
      </c>
      <c r="Q398" s="3">
        <f t="shared" si="57"/>
        <v>1.900013851515326E-2</v>
      </c>
      <c r="R398" s="3">
        <f t="shared" si="58"/>
        <v>1.4814190341633414E-2</v>
      </c>
      <c r="S398" s="3">
        <f t="shared" si="59"/>
        <v>1.3395717077016625E-2</v>
      </c>
      <c r="T398" s="3">
        <f t="shared" si="60"/>
        <v>1.5659830203494242E-2</v>
      </c>
      <c r="U398" s="3">
        <f t="shared" si="61"/>
        <v>1.9829007685335683E-2</v>
      </c>
      <c r="V398" s="3">
        <f t="shared" si="62"/>
        <v>1.2212139141723512E-2</v>
      </c>
      <c r="W398" s="3">
        <f t="shared" si="63"/>
        <v>1.1874028176773164E-2</v>
      </c>
    </row>
    <row r="399" spans="1:23" x14ac:dyDescent="0.2">
      <c r="A399" s="5">
        <v>38776</v>
      </c>
      <c r="B399" s="49">
        <v>4.761127591986769E-3</v>
      </c>
      <c r="C399" s="49">
        <v>-2.2626893042095864E-2</v>
      </c>
      <c r="D399" s="49">
        <v>2.3689728975649915E-2</v>
      </c>
      <c r="E399" s="49">
        <v>5.7036848991388167E-2</v>
      </c>
      <c r="F399" s="49">
        <v>7.3169301231907902E-3</v>
      </c>
      <c r="G399" s="49">
        <v>8.3445320790913602E-3</v>
      </c>
      <c r="H399" s="49">
        <v>2.7662300355230096E-2</v>
      </c>
      <c r="I399" s="49">
        <v>-1.8968713873766418E-2</v>
      </c>
      <c r="J399" s="49">
        <v>3.8942494595953336E-2</v>
      </c>
      <c r="K399" s="49">
        <v>1.0147090448902052E-3</v>
      </c>
      <c r="N399" s="3">
        <f t="shared" si="54"/>
        <v>1.8530815152068433E-2</v>
      </c>
      <c r="O399" s="3">
        <f t="shared" si="55"/>
        <v>1.8993572524865127E-2</v>
      </c>
      <c r="P399" s="3">
        <f t="shared" si="56"/>
        <v>2.1993665885691755E-2</v>
      </c>
      <c r="Q399" s="3">
        <f t="shared" si="57"/>
        <v>2.0288839738000199E-2</v>
      </c>
      <c r="R399" s="3">
        <f t="shared" si="58"/>
        <v>1.773752428558634E-2</v>
      </c>
      <c r="S399" s="3">
        <f t="shared" si="59"/>
        <v>1.6537751941664718E-2</v>
      </c>
      <c r="T399" s="3">
        <f t="shared" si="60"/>
        <v>1.7306019668854422E-2</v>
      </c>
      <c r="U399" s="3">
        <f t="shared" si="61"/>
        <v>2.1831326562176418E-2</v>
      </c>
      <c r="V399" s="3">
        <f t="shared" si="62"/>
        <v>1.507654072132771E-2</v>
      </c>
      <c r="W399" s="3">
        <f t="shared" si="63"/>
        <v>1.330302822850454E-2</v>
      </c>
    </row>
    <row r="400" spans="1:23" x14ac:dyDescent="0.2">
      <c r="A400" s="5">
        <v>38807</v>
      </c>
      <c r="B400" s="49">
        <v>4.7072519254088618E-2</v>
      </c>
      <c r="C400" s="49">
        <v>4.1176392882067869E-2</v>
      </c>
      <c r="D400" s="49">
        <v>2.8642981818970181E-2</v>
      </c>
      <c r="E400" s="49">
        <v>4.904534682956152E-3</v>
      </c>
      <c r="F400" s="49">
        <v>4.3356244718459225E-2</v>
      </c>
      <c r="G400" s="49">
        <v>3.8581263739586147E-2</v>
      </c>
      <c r="H400" s="49">
        <v>9.0489668248312505E-3</v>
      </c>
      <c r="I400" s="49">
        <v>4.4764576514995769E-2</v>
      </c>
      <c r="J400" s="49">
        <v>2.7947279788497204E-2</v>
      </c>
      <c r="K400" s="49">
        <v>1.2825596925102767E-2</v>
      </c>
      <c r="N400" s="3">
        <f t="shared" si="54"/>
        <v>1.995581196777256E-2</v>
      </c>
      <c r="O400" s="3">
        <f t="shared" si="55"/>
        <v>1.8168901871915E-2</v>
      </c>
      <c r="P400" s="3">
        <f t="shared" si="56"/>
        <v>2.4677143694011461E-2</v>
      </c>
      <c r="Q400" s="3">
        <f t="shared" si="57"/>
        <v>2.1595954134832854E-2</v>
      </c>
      <c r="R400" s="3">
        <f t="shared" si="58"/>
        <v>1.9407434366132598E-2</v>
      </c>
      <c r="S400" s="3">
        <f t="shared" si="59"/>
        <v>1.6026736171980544E-2</v>
      </c>
      <c r="T400" s="3">
        <f t="shared" si="60"/>
        <v>1.732547789433311E-2</v>
      </c>
      <c r="U400" s="3">
        <f t="shared" si="61"/>
        <v>2.1540167588522778E-2</v>
      </c>
      <c r="V400" s="3">
        <f t="shared" si="62"/>
        <v>1.8312522455917427E-2</v>
      </c>
      <c r="W400" s="3">
        <f t="shared" si="63"/>
        <v>1.3753997587218299E-2</v>
      </c>
    </row>
    <row r="401" spans="1:23" x14ac:dyDescent="0.2">
      <c r="A401" s="5">
        <v>38837</v>
      </c>
      <c r="B401" s="49">
        <v>2.6059420261553168E-2</v>
      </c>
      <c r="C401" s="49">
        <v>7.4265575072742784E-3</v>
      </c>
      <c r="D401" s="49">
        <v>8.9064196203665347E-3</v>
      </c>
      <c r="E401" s="49">
        <v>4.6864086658933157E-3</v>
      </c>
      <c r="F401" s="49">
        <v>-6.5469278340675174E-3</v>
      </c>
      <c r="G401" s="49">
        <v>1.0897814390207428E-2</v>
      </c>
      <c r="H401" s="49">
        <v>5.0504283864867272E-3</v>
      </c>
      <c r="I401" s="49">
        <v>-3.9479311743998435E-3</v>
      </c>
      <c r="J401" s="49">
        <v>-1.6541051252439987E-3</v>
      </c>
      <c r="K401" s="49">
        <v>1.3182285847151087E-2</v>
      </c>
      <c r="N401" s="3">
        <f t="shared" si="54"/>
        <v>2.0097724045330227E-2</v>
      </c>
      <c r="O401" s="3">
        <f t="shared" si="55"/>
        <v>2.0011342810122783E-2</v>
      </c>
      <c r="P401" s="3">
        <f t="shared" si="56"/>
        <v>2.6847279747441711E-2</v>
      </c>
      <c r="Q401" s="3">
        <f t="shared" si="57"/>
        <v>2.2282920834095381E-2</v>
      </c>
      <c r="R401" s="3">
        <f t="shared" si="58"/>
        <v>2.1969353977027345E-2</v>
      </c>
      <c r="S401" s="3">
        <f t="shared" si="59"/>
        <v>1.7222796842119005E-2</v>
      </c>
      <c r="T401" s="3">
        <f t="shared" si="60"/>
        <v>2.0082044071740093E-2</v>
      </c>
      <c r="U401" s="3">
        <f t="shared" si="61"/>
        <v>2.3930057968603122E-2</v>
      </c>
      <c r="V401" s="3">
        <f t="shared" si="62"/>
        <v>2.0212928674823941E-2</v>
      </c>
      <c r="W401" s="3">
        <f t="shared" si="63"/>
        <v>1.385158688929319E-2</v>
      </c>
    </row>
    <row r="402" spans="1:23" x14ac:dyDescent="0.2">
      <c r="A402" s="5">
        <v>38868</v>
      </c>
      <c r="B402" s="49">
        <v>-4.9000969583643639E-2</v>
      </c>
      <c r="C402" s="49">
        <v>-4.3358881542575056E-2</v>
      </c>
      <c r="D402" s="49">
        <v>-5.5435275977646636E-2</v>
      </c>
      <c r="E402" s="49">
        <v>-4.282495933395658E-2</v>
      </c>
      <c r="F402" s="49">
        <v>-3.3212901049184951E-2</v>
      </c>
      <c r="G402" s="49">
        <v>-4.7343019528731434E-2</v>
      </c>
      <c r="H402" s="49">
        <v>-1.926116234211761E-2</v>
      </c>
      <c r="I402" s="49">
        <v>-7.933984387902282E-2</v>
      </c>
      <c r="J402" s="49">
        <v>-5.8893872410533676E-2</v>
      </c>
      <c r="K402" s="49">
        <v>-2.9590274511249848E-2</v>
      </c>
      <c r="N402" s="3">
        <f t="shared" si="54"/>
        <v>1.9635127647214326E-2</v>
      </c>
      <c r="O402" s="3">
        <f t="shared" si="55"/>
        <v>1.9178282647747878E-2</v>
      </c>
      <c r="P402" s="3">
        <f t="shared" si="56"/>
        <v>2.1276920041237813E-2</v>
      </c>
      <c r="Q402" s="3">
        <f t="shared" si="57"/>
        <v>1.919450897093097E-2</v>
      </c>
      <c r="R402" s="3">
        <f t="shared" si="58"/>
        <v>1.8128736514449385E-2</v>
      </c>
      <c r="S402" s="3">
        <f t="shared" si="59"/>
        <v>1.497380346487848E-2</v>
      </c>
      <c r="T402" s="3">
        <f t="shared" si="60"/>
        <v>1.7125088798042448E-2</v>
      </c>
      <c r="U402" s="3">
        <f t="shared" si="61"/>
        <v>2.3878931140975924E-2</v>
      </c>
      <c r="V402" s="3">
        <f t="shared" si="62"/>
        <v>1.7215810081421385E-2</v>
      </c>
      <c r="W402" s="3">
        <f t="shared" si="63"/>
        <v>1.1896964942349215E-2</v>
      </c>
    </row>
    <row r="403" spans="1:23" x14ac:dyDescent="0.2">
      <c r="A403" s="5">
        <v>38898</v>
      </c>
      <c r="B403" s="49">
        <v>2.272112979847063E-2</v>
      </c>
      <c r="C403" s="49">
        <v>-5.594860600413365E-3</v>
      </c>
      <c r="D403" s="49">
        <v>-5.0000304138102525E-3</v>
      </c>
      <c r="E403" s="49">
        <v>1.8071393453022999E-2</v>
      </c>
      <c r="F403" s="49">
        <v>1.6125935434045058E-2</v>
      </c>
      <c r="G403" s="49">
        <v>2.1871913206668925E-2</v>
      </c>
      <c r="H403" s="49">
        <v>1.0351701555958881E-2</v>
      </c>
      <c r="I403" s="49">
        <v>8.3890610948471611E-3</v>
      </c>
      <c r="J403" s="49">
        <v>3.296434140232618E-3</v>
      </c>
      <c r="K403" s="49">
        <v>1.1216877463300357E-3</v>
      </c>
      <c r="N403" s="3">
        <f t="shared" si="54"/>
        <v>1.8472025412193574E-2</v>
      </c>
      <c r="O403" s="3">
        <f t="shared" si="55"/>
        <v>1.6877433993746555E-2</v>
      </c>
      <c r="P403" s="3">
        <f t="shared" si="56"/>
        <v>1.9389074654775188E-2</v>
      </c>
      <c r="Q403" s="3">
        <f t="shared" si="57"/>
        <v>1.8161514845107793E-2</v>
      </c>
      <c r="R403" s="3">
        <f t="shared" si="58"/>
        <v>1.6685378415637622E-2</v>
      </c>
      <c r="S403" s="3">
        <f t="shared" si="59"/>
        <v>1.2675236873395295E-2</v>
      </c>
      <c r="T403" s="3">
        <f t="shared" si="60"/>
        <v>1.4962161674740484E-2</v>
      </c>
      <c r="U403" s="3">
        <f t="shared" si="61"/>
        <v>2.0240977495939491E-2</v>
      </c>
      <c r="V403" s="3">
        <f t="shared" si="62"/>
        <v>1.5320255336498279E-2</v>
      </c>
      <c r="W403" s="3">
        <f t="shared" si="63"/>
        <v>9.5845728823720378E-3</v>
      </c>
    </row>
    <row r="404" spans="1:23" x14ac:dyDescent="0.2">
      <c r="A404" s="5">
        <v>38929</v>
      </c>
      <c r="B404" s="49">
        <v>-1.864433723082648E-2</v>
      </c>
      <c r="C404" s="49">
        <v>1.9464880706754784E-2</v>
      </c>
      <c r="D404" s="49">
        <v>-1.4933195209150263E-3</v>
      </c>
      <c r="E404" s="49">
        <v>3.4591284635342223E-2</v>
      </c>
      <c r="F404" s="49">
        <v>8.5075942189316578E-3</v>
      </c>
      <c r="G404" s="49">
        <v>1.3317783942689676E-2</v>
      </c>
      <c r="H404" s="49">
        <v>6.5323008668907168E-3</v>
      </c>
      <c r="I404" s="49">
        <v>-4.4881365902020853E-3</v>
      </c>
      <c r="J404" s="49">
        <v>2.6954700263023712E-2</v>
      </c>
      <c r="K404" s="49">
        <v>3.3390690809245172E-3</v>
      </c>
      <c r="N404" s="3">
        <f t="shared" si="54"/>
        <v>1.878900963689584E-2</v>
      </c>
      <c r="O404" s="3">
        <f t="shared" si="55"/>
        <v>1.6278436726432526E-2</v>
      </c>
      <c r="P404" s="3">
        <f t="shared" si="56"/>
        <v>1.710472849767131E-2</v>
      </c>
      <c r="Q404" s="3">
        <f t="shared" si="57"/>
        <v>1.707476054045165E-2</v>
      </c>
      <c r="R404" s="3">
        <f t="shared" si="58"/>
        <v>1.5992929120505942E-2</v>
      </c>
      <c r="S404" s="3">
        <f t="shared" si="59"/>
        <v>1.3245058357096499E-2</v>
      </c>
      <c r="T404" s="3">
        <f t="shared" si="60"/>
        <v>1.4992413634409427E-2</v>
      </c>
      <c r="U404" s="3">
        <f t="shared" si="61"/>
        <v>1.8307937918183772E-2</v>
      </c>
      <c r="V404" s="3">
        <f t="shared" si="62"/>
        <v>1.4522048020628378E-2</v>
      </c>
      <c r="W404" s="3">
        <f t="shared" si="63"/>
        <v>9.2714404925547788E-3</v>
      </c>
    </row>
    <row r="405" spans="1:23" x14ac:dyDescent="0.2">
      <c r="A405" s="5">
        <v>38960</v>
      </c>
      <c r="B405" s="49">
        <v>3.4366640229066103E-2</v>
      </c>
      <c r="C405" s="49">
        <v>2.1680348030114871E-2</v>
      </c>
      <c r="D405" s="49">
        <v>3.3278973205837392E-2</v>
      </c>
      <c r="E405" s="49">
        <v>3.0443795506211124E-2</v>
      </c>
      <c r="F405" s="49">
        <v>2.9784277258074088E-2</v>
      </c>
      <c r="G405" s="49">
        <v>5.4329019569421266E-3</v>
      </c>
      <c r="H405" s="49">
        <v>3.8175524938818928E-2</v>
      </c>
      <c r="I405" s="49">
        <v>4.0295387928954929E-2</v>
      </c>
      <c r="J405" s="49">
        <v>4.7243137296623328E-2</v>
      </c>
      <c r="K405" s="49">
        <v>2.4156805201289044E-2</v>
      </c>
      <c r="N405" s="3">
        <f t="shared" si="54"/>
        <v>1.7394486949449065E-2</v>
      </c>
      <c r="O405" s="3">
        <f t="shared" si="55"/>
        <v>1.5710383465902374E-2</v>
      </c>
      <c r="P405" s="3">
        <f t="shared" si="56"/>
        <v>1.4822283029546392E-2</v>
      </c>
      <c r="Q405" s="3">
        <f t="shared" si="57"/>
        <v>1.6920891272337042E-2</v>
      </c>
      <c r="R405" s="3">
        <f t="shared" si="58"/>
        <v>1.5164582740452119E-2</v>
      </c>
      <c r="S405" s="3">
        <f t="shared" si="59"/>
        <v>1.2699402171236844E-2</v>
      </c>
      <c r="T405" s="3">
        <f t="shared" si="60"/>
        <v>1.4683813845892254E-2</v>
      </c>
      <c r="U405" s="3">
        <f t="shared" si="61"/>
        <v>1.6942671680951222E-2</v>
      </c>
      <c r="V405" s="3">
        <f t="shared" si="62"/>
        <v>1.3437125815673258E-2</v>
      </c>
      <c r="W405" s="3">
        <f t="shared" si="63"/>
        <v>8.8483618035121517E-3</v>
      </c>
    </row>
    <row r="406" spans="1:23" x14ac:dyDescent="0.2">
      <c r="A406" s="5">
        <v>38990</v>
      </c>
      <c r="B406" s="49">
        <v>1.0021378768089173E-2</v>
      </c>
      <c r="C406" s="49">
        <v>-2.4595710486375322E-2</v>
      </c>
      <c r="D406" s="49">
        <v>2.5720581906013118E-2</v>
      </c>
      <c r="E406" s="49">
        <v>6.4441121220242037E-2</v>
      </c>
      <c r="F406" s="49">
        <v>1.9538708533649807E-2</v>
      </c>
      <c r="G406" s="49">
        <v>1.3200206053455732E-2</v>
      </c>
      <c r="H406" s="49">
        <v>9.027603227213854E-3</v>
      </c>
      <c r="I406" s="49">
        <v>-9.5440783085070091E-3</v>
      </c>
      <c r="J406" s="49">
        <v>4.2153800342142667E-2</v>
      </c>
      <c r="K406" s="49">
        <v>2.5457426166028085E-2</v>
      </c>
      <c r="N406" s="3">
        <f t="shared" si="54"/>
        <v>1.7613925391867232E-2</v>
      </c>
      <c r="O406" s="3">
        <f t="shared" si="55"/>
        <v>1.5292500142069307E-2</v>
      </c>
      <c r="P406" s="3">
        <f t="shared" si="56"/>
        <v>1.5521074926949778E-2</v>
      </c>
      <c r="Q406" s="3">
        <f t="shared" si="57"/>
        <v>1.7491874553832817E-2</v>
      </c>
      <c r="R406" s="3">
        <f t="shared" si="58"/>
        <v>1.5083841008881315E-2</v>
      </c>
      <c r="S406" s="3">
        <f t="shared" si="59"/>
        <v>1.2591447107388362E-2</v>
      </c>
      <c r="T406" s="3">
        <f t="shared" si="60"/>
        <v>1.5967155670288433E-2</v>
      </c>
      <c r="U406" s="3">
        <f t="shared" si="61"/>
        <v>1.6118958035261796E-2</v>
      </c>
      <c r="V406" s="3">
        <f t="shared" si="62"/>
        <v>1.3414812045062693E-2</v>
      </c>
      <c r="W406" s="3">
        <f t="shared" si="63"/>
        <v>8.9981645356553997E-3</v>
      </c>
    </row>
    <row r="407" spans="1:23" x14ac:dyDescent="0.2">
      <c r="A407" s="5">
        <v>39021</v>
      </c>
      <c r="B407" s="49">
        <v>4.3942135056517229E-2</v>
      </c>
      <c r="C407" s="49">
        <v>5.2564516830818642E-2</v>
      </c>
      <c r="D407" s="49">
        <v>4.2193572103770727E-2</v>
      </c>
      <c r="E407" s="49">
        <v>6.6088193749531232E-2</v>
      </c>
      <c r="F407" s="49">
        <v>1.9279246496302527E-2</v>
      </c>
      <c r="G407" s="49">
        <v>2.8293446037312542E-2</v>
      </c>
      <c r="H407" s="49">
        <v>3.3212403881995423E-2</v>
      </c>
      <c r="I407" s="49">
        <v>9.5678318290681741E-3</v>
      </c>
      <c r="J407" s="49">
        <v>-3.1411278240546237E-3</v>
      </c>
      <c r="K407" s="49">
        <v>3.4173983970259059E-2</v>
      </c>
      <c r="N407" s="3">
        <f t="shared" si="54"/>
        <v>1.8031183962856849E-2</v>
      </c>
      <c r="O407" s="3">
        <f t="shared" si="55"/>
        <v>1.4891498729803535E-2</v>
      </c>
      <c r="P407" s="3">
        <f t="shared" si="56"/>
        <v>1.8016914740384134E-2</v>
      </c>
      <c r="Q407" s="3">
        <f t="shared" si="57"/>
        <v>2.0972534812772767E-2</v>
      </c>
      <c r="R407" s="3">
        <f t="shared" si="58"/>
        <v>1.7104440375537915E-2</v>
      </c>
      <c r="S407" s="3">
        <f t="shared" si="59"/>
        <v>1.3354871345658964E-2</v>
      </c>
      <c r="T407" s="3">
        <f t="shared" si="60"/>
        <v>1.680394685677283E-2</v>
      </c>
      <c r="U407" s="3">
        <f t="shared" si="61"/>
        <v>1.5448603582114881E-2</v>
      </c>
      <c r="V407" s="3">
        <f t="shared" si="62"/>
        <v>1.652166321368366E-2</v>
      </c>
      <c r="W407" s="3">
        <f t="shared" si="63"/>
        <v>1.0025974705460258E-2</v>
      </c>
    </row>
    <row r="408" spans="1:23" x14ac:dyDescent="0.2">
      <c r="A408" s="5">
        <v>39051</v>
      </c>
      <c r="B408" s="49">
        <v>2.0594104477949182E-2</v>
      </c>
      <c r="C408" s="49">
        <v>4.8750327607657296E-2</v>
      </c>
      <c r="D408" s="49">
        <v>7.1376562385836451E-3</v>
      </c>
      <c r="E408" s="49">
        <v>8.7680933472771283E-3</v>
      </c>
      <c r="F408" s="49">
        <v>1.1231901600066152E-3</v>
      </c>
      <c r="G408" s="49">
        <v>-6.6935052726379007E-3</v>
      </c>
      <c r="H408" s="49">
        <v>1.6919984659760301E-2</v>
      </c>
      <c r="I408" s="49">
        <v>-5.7907364250090465E-3</v>
      </c>
      <c r="J408" s="49">
        <v>-1.0266001642521783E-2</v>
      </c>
      <c r="K408" s="49">
        <v>1.984410592108321E-2</v>
      </c>
      <c r="N408" s="3">
        <f t="shared" si="54"/>
        <v>1.8286196915086976E-2</v>
      </c>
      <c r="O408" s="3">
        <f t="shared" si="55"/>
        <v>1.5164120796925005E-2</v>
      </c>
      <c r="P408" s="3">
        <f t="shared" si="56"/>
        <v>1.5826931260918661E-2</v>
      </c>
      <c r="Q408" s="3">
        <f t="shared" si="57"/>
        <v>2.083610160406528E-2</v>
      </c>
      <c r="R408" s="3">
        <f t="shared" si="58"/>
        <v>1.5688784630747219E-2</v>
      </c>
      <c r="S408" s="3">
        <f t="shared" si="59"/>
        <v>1.2875205517966568E-2</v>
      </c>
      <c r="T408" s="3">
        <f t="shared" si="60"/>
        <v>1.6316629780555279E-2</v>
      </c>
      <c r="U408" s="3">
        <f t="shared" si="61"/>
        <v>1.4905673402554474E-2</v>
      </c>
      <c r="V408" s="3">
        <f t="shared" si="62"/>
        <v>1.4681952702247326E-2</v>
      </c>
      <c r="W408" s="3">
        <f t="shared" si="63"/>
        <v>9.3896202787116523E-3</v>
      </c>
    </row>
    <row r="409" spans="1:23" x14ac:dyDescent="0.2">
      <c r="A409" s="5">
        <v>39082</v>
      </c>
      <c r="B409" s="49">
        <v>3.5150522891024938E-2</v>
      </c>
      <c r="C409" s="49">
        <v>1.2421532577260752E-2</v>
      </c>
      <c r="D409" s="49">
        <v>4.6779672889013302E-2</v>
      </c>
      <c r="E409" s="49">
        <v>2.1794784414836066E-2</v>
      </c>
      <c r="F409" s="49">
        <v>4.0842160729746224E-2</v>
      </c>
      <c r="G409" s="49">
        <v>3.0582080341957418E-2</v>
      </c>
      <c r="H409" s="49">
        <v>2.5695359617597502E-2</v>
      </c>
      <c r="I409" s="49">
        <v>5.5898846798675628E-2</v>
      </c>
      <c r="J409" s="49">
        <v>4.3992238331176381E-2</v>
      </c>
      <c r="K409" s="49">
        <v>1.2145003986996361E-2</v>
      </c>
      <c r="N409" s="3">
        <f t="shared" si="54"/>
        <v>1.9446061403117679E-2</v>
      </c>
      <c r="O409" s="3">
        <f t="shared" si="55"/>
        <v>1.6079050857657668E-2</v>
      </c>
      <c r="P409" s="3">
        <f t="shared" si="56"/>
        <v>1.543153200748984E-2</v>
      </c>
      <c r="Q409" s="3">
        <f t="shared" si="57"/>
        <v>2.0564586445288035E-2</v>
      </c>
      <c r="R409" s="3">
        <f t="shared" si="58"/>
        <v>1.5167986103023827E-2</v>
      </c>
      <c r="S409" s="3">
        <f t="shared" si="59"/>
        <v>1.2244979649078903E-2</v>
      </c>
      <c r="T409" s="3">
        <f t="shared" si="60"/>
        <v>1.546405522026317E-2</v>
      </c>
      <c r="U409" s="3">
        <f t="shared" si="61"/>
        <v>1.5703653016952052E-2</v>
      </c>
      <c r="V409" s="3">
        <f t="shared" si="62"/>
        <v>1.4290032472406658E-2</v>
      </c>
      <c r="W409" s="3">
        <f t="shared" si="63"/>
        <v>9.6719110034989442E-3</v>
      </c>
    </row>
    <row r="410" spans="1:23" x14ac:dyDescent="0.2">
      <c r="A410" s="5">
        <v>39113</v>
      </c>
      <c r="B410" s="49">
        <v>1.9848016083126918E-2</v>
      </c>
      <c r="C410" s="49">
        <v>1.1685536172217903E-2</v>
      </c>
      <c r="D410" s="49">
        <v>2.9530988538908121E-2</v>
      </c>
      <c r="E410" s="49">
        <v>3.542312685997806E-2</v>
      </c>
      <c r="F410" s="49">
        <v>1.1698017982726183E-2</v>
      </c>
      <c r="G410" s="49">
        <v>-1.6881422175404337E-3</v>
      </c>
      <c r="H410" s="49">
        <v>1.4152826864645585E-2</v>
      </c>
      <c r="I410" s="49">
        <v>2.3739550572339008E-2</v>
      </c>
      <c r="J410" s="49">
        <v>1.747100900080456E-2</v>
      </c>
      <c r="K410" s="49">
        <v>1.8122333800171475E-2</v>
      </c>
      <c r="N410" s="3">
        <f t="shared" si="54"/>
        <v>1.9251229589568677E-2</v>
      </c>
      <c r="O410" s="3">
        <f t="shared" si="55"/>
        <v>1.5075680136279086E-2</v>
      </c>
      <c r="P410" s="3">
        <f t="shared" si="56"/>
        <v>1.5104026424192566E-2</v>
      </c>
      <c r="Q410" s="3">
        <f t="shared" si="57"/>
        <v>1.9190193402727568E-2</v>
      </c>
      <c r="R410" s="3">
        <f t="shared" si="58"/>
        <v>1.5294536773474365E-2</v>
      </c>
      <c r="S410" s="3">
        <f t="shared" si="59"/>
        <v>1.2185663554975504E-2</v>
      </c>
      <c r="T410" s="3">
        <f t="shared" si="60"/>
        <v>1.6320205598581508E-2</v>
      </c>
      <c r="U410" s="3">
        <f t="shared" si="61"/>
        <v>1.5966549572227373E-2</v>
      </c>
      <c r="V410" s="3">
        <f t="shared" si="62"/>
        <v>1.4467205284867786E-2</v>
      </c>
      <c r="W410" s="3">
        <f t="shared" si="63"/>
        <v>8.5658505110776037E-3</v>
      </c>
    </row>
    <row r="411" spans="1:23" x14ac:dyDescent="0.2">
      <c r="A411" s="5">
        <v>39141</v>
      </c>
      <c r="B411" s="49">
        <v>1.8350745635484778E-2</v>
      </c>
      <c r="C411" s="49">
        <v>7.0109363966053273E-4</v>
      </c>
      <c r="D411" s="49">
        <v>-7.3361392835821215E-3</v>
      </c>
      <c r="E411" s="49">
        <v>-2.1457363746499758E-2</v>
      </c>
      <c r="F411" s="49">
        <v>-1.5734837509202793E-2</v>
      </c>
      <c r="G411" s="49">
        <v>-2.5572684894339393E-3</v>
      </c>
      <c r="H411" s="49">
        <v>-2.6891966609832174E-2</v>
      </c>
      <c r="I411" s="49">
        <v>1.8955424356524198E-2</v>
      </c>
      <c r="J411" s="49">
        <v>-1.5012934297732095E-2</v>
      </c>
      <c r="K411" s="49">
        <v>-1.8289468233324113E-2</v>
      </c>
      <c r="N411" s="3">
        <f t="shared" si="54"/>
        <v>2.0118181590453321E-2</v>
      </c>
      <c r="O411" s="3">
        <f t="shared" si="55"/>
        <v>1.4272355836791996E-2</v>
      </c>
      <c r="P411" s="3">
        <f t="shared" si="56"/>
        <v>1.5175524082355153E-2</v>
      </c>
      <c r="Q411" s="3">
        <f t="shared" si="57"/>
        <v>1.9433470998513211E-2</v>
      </c>
      <c r="R411" s="3">
        <f t="shared" si="58"/>
        <v>1.498069840299979E-2</v>
      </c>
      <c r="S411" s="3">
        <f t="shared" si="59"/>
        <v>1.2681412063458717E-2</v>
      </c>
      <c r="T411" s="3">
        <f t="shared" si="60"/>
        <v>1.5711789456282675E-2</v>
      </c>
      <c r="U411" s="3">
        <f t="shared" si="61"/>
        <v>1.6471699393040835E-2</v>
      </c>
      <c r="V411" s="3">
        <f t="shared" si="62"/>
        <v>1.4645361752854968E-2</v>
      </c>
      <c r="W411" s="3">
        <f t="shared" si="63"/>
        <v>8.5659974817327445E-3</v>
      </c>
    </row>
    <row r="412" spans="1:23" x14ac:dyDescent="0.2">
      <c r="A412" s="5">
        <v>39172</v>
      </c>
      <c r="B412" s="49">
        <v>2.9412844016085016E-2</v>
      </c>
      <c r="C412" s="49">
        <v>1.1345113761518588E-2</v>
      </c>
      <c r="D412" s="49">
        <v>3.5841495992876116E-2</v>
      </c>
      <c r="E412" s="49">
        <v>2.2332125398976777E-2</v>
      </c>
      <c r="F412" s="49">
        <v>2.2938415341420271E-2</v>
      </c>
      <c r="G412" s="49">
        <v>3.2335920077092073E-2</v>
      </c>
      <c r="H412" s="49">
        <v>1.2713096486914655E-2</v>
      </c>
      <c r="I412" s="49">
        <v>-1.6248756832844102E-2</v>
      </c>
      <c r="J412" s="49">
        <v>6.4037767768350351E-2</v>
      </c>
      <c r="K412" s="49">
        <v>1.0815259964015667E-2</v>
      </c>
      <c r="N412" s="3">
        <f t="shared" si="54"/>
        <v>1.9703632177916409E-2</v>
      </c>
      <c r="O412" s="3">
        <f t="shared" si="55"/>
        <v>1.343981401850928E-2</v>
      </c>
      <c r="P412" s="3">
        <f t="shared" si="56"/>
        <v>1.5206701520909159E-2</v>
      </c>
      <c r="Q412" s="3">
        <f t="shared" si="57"/>
        <v>1.7736981332152166E-2</v>
      </c>
      <c r="R412" s="3">
        <f t="shared" si="58"/>
        <v>1.3841468241389357E-2</v>
      </c>
      <c r="S412" s="3">
        <f t="shared" si="59"/>
        <v>1.189662392462946E-2</v>
      </c>
      <c r="T412" s="3">
        <f t="shared" si="60"/>
        <v>1.4664769358091865E-2</v>
      </c>
      <c r="U412" s="3">
        <f t="shared" si="61"/>
        <v>1.6187133379482188E-2</v>
      </c>
      <c r="V412" s="3">
        <f t="shared" si="62"/>
        <v>1.3795397646559071E-2</v>
      </c>
      <c r="W412" s="3">
        <f t="shared" si="63"/>
        <v>7.7209158824752362E-3</v>
      </c>
    </row>
    <row r="413" spans="1:23" x14ac:dyDescent="0.2">
      <c r="A413" s="5">
        <v>39202</v>
      </c>
      <c r="B413" s="49">
        <v>2.8707582246477514E-2</v>
      </c>
      <c r="C413" s="49">
        <v>1.6170506318265776E-2</v>
      </c>
      <c r="D413" s="49">
        <v>6.9711056569629948E-2</v>
      </c>
      <c r="E413" s="49">
        <v>-1.1912574143323029E-2</v>
      </c>
      <c r="F413" s="49">
        <v>5.5228905581544918E-2</v>
      </c>
      <c r="G413" s="49">
        <v>2.4211658339021724E-2</v>
      </c>
      <c r="H413" s="49">
        <v>5.1522830291283794E-2</v>
      </c>
      <c r="I413" s="49">
        <v>-7.5625379043775531E-3</v>
      </c>
      <c r="J413" s="49">
        <v>6.7205782564315086E-2</v>
      </c>
      <c r="K413" s="49">
        <v>4.2866060397392047E-2</v>
      </c>
      <c r="N413" s="3">
        <f t="shared" si="54"/>
        <v>1.9785659014524389E-2</v>
      </c>
      <c r="O413" s="3">
        <f t="shared" si="55"/>
        <v>1.4446495435489053E-2</v>
      </c>
      <c r="P413" s="3">
        <f t="shared" si="56"/>
        <v>1.7221529602401611E-2</v>
      </c>
      <c r="Q413" s="3">
        <f t="shared" si="57"/>
        <v>1.9225557386143757E-2</v>
      </c>
      <c r="R413" s="3">
        <f t="shared" si="58"/>
        <v>1.5168631424063843E-2</v>
      </c>
      <c r="S413" s="3">
        <f t="shared" si="59"/>
        <v>1.3181381923800186E-2</v>
      </c>
      <c r="T413" s="3">
        <f t="shared" si="60"/>
        <v>1.5672105977545113E-2</v>
      </c>
      <c r="U413" s="3">
        <f t="shared" si="61"/>
        <v>1.3503179653509188E-2</v>
      </c>
      <c r="V413" s="3">
        <f t="shared" si="62"/>
        <v>1.6655993847083231E-2</v>
      </c>
      <c r="W413" s="3">
        <f t="shared" si="63"/>
        <v>8.4625159843878684E-3</v>
      </c>
    </row>
    <row r="414" spans="1:23" x14ac:dyDescent="0.2">
      <c r="A414" s="5">
        <v>39233</v>
      </c>
      <c r="B414" s="49">
        <v>2.1530438527739948E-2</v>
      </c>
      <c r="C414" s="49">
        <v>5.0463574926172372E-2</v>
      </c>
      <c r="D414" s="49">
        <v>5.951901591490194E-2</v>
      </c>
      <c r="E414" s="49">
        <v>7.2819959412719015E-2</v>
      </c>
      <c r="F414" s="49">
        <v>4.0138444061656342E-2</v>
      </c>
      <c r="G414" s="49">
        <v>2.8258778018583008E-2</v>
      </c>
      <c r="H414" s="49">
        <v>6.3800331765373475E-3</v>
      </c>
      <c r="I414" s="49">
        <v>3.5980485777529436E-2</v>
      </c>
      <c r="J414" s="49">
        <v>9.3305218982067117E-3</v>
      </c>
      <c r="K414" s="49">
        <v>3.5019792192513055E-2</v>
      </c>
      <c r="N414" s="3">
        <f t="shared" si="54"/>
        <v>2.0727034523747905E-2</v>
      </c>
      <c r="O414" s="3">
        <f t="shared" si="55"/>
        <v>1.6022558694193126E-2</v>
      </c>
      <c r="P414" s="3">
        <f t="shared" si="56"/>
        <v>1.8266924257983159E-2</v>
      </c>
      <c r="Q414" s="3">
        <f t="shared" si="57"/>
        <v>1.8500624171062734E-2</v>
      </c>
      <c r="R414" s="3">
        <f t="shared" si="58"/>
        <v>1.6329477567973771E-2</v>
      </c>
      <c r="S414" s="3">
        <f t="shared" si="59"/>
        <v>1.3046524932432064E-2</v>
      </c>
      <c r="T414" s="3">
        <f t="shared" si="60"/>
        <v>1.5999351568759378E-2</v>
      </c>
      <c r="U414" s="3">
        <f t="shared" si="61"/>
        <v>1.3202705024962604E-2</v>
      </c>
      <c r="V414" s="3">
        <f t="shared" si="62"/>
        <v>1.785162167806666E-2</v>
      </c>
      <c r="W414" s="3">
        <f t="shared" si="63"/>
        <v>1.0079729040095723E-2</v>
      </c>
    </row>
    <row r="415" spans="1:23" x14ac:dyDescent="0.2">
      <c r="A415" s="5">
        <v>39263</v>
      </c>
      <c r="B415" s="49">
        <v>1.8775260409815697E-3</v>
      </c>
      <c r="C415" s="49">
        <v>-6.1705502105581234E-3</v>
      </c>
      <c r="D415" s="49">
        <v>1.514357192937732E-2</v>
      </c>
      <c r="E415" s="49">
        <v>-2.795419445485392E-2</v>
      </c>
      <c r="F415" s="49">
        <v>-7.6797871718182753E-3</v>
      </c>
      <c r="G415" s="49">
        <v>-1.2832824056596692E-3</v>
      </c>
      <c r="H415" s="49">
        <v>-2.0319425288137238E-2</v>
      </c>
      <c r="I415" s="49">
        <v>1.0752549200447437E-2</v>
      </c>
      <c r="J415" s="49">
        <v>-6.1392086116673905E-3</v>
      </c>
      <c r="K415" s="49">
        <v>-1.6720505173402511E-2</v>
      </c>
      <c r="N415" s="3">
        <f t="shared" si="54"/>
        <v>2.0804121935873943E-2</v>
      </c>
      <c r="O415" s="3">
        <f t="shared" si="55"/>
        <v>1.6894823232440383E-2</v>
      </c>
      <c r="P415" s="3">
        <f t="shared" si="56"/>
        <v>2.0306209103819146E-2</v>
      </c>
      <c r="Q415" s="3">
        <f t="shared" si="57"/>
        <v>2.088710498403594E-2</v>
      </c>
      <c r="R415" s="3">
        <f t="shared" si="58"/>
        <v>1.7074991415334143E-2</v>
      </c>
      <c r="S415" s="3">
        <f t="shared" si="59"/>
        <v>1.4155792087499643E-2</v>
      </c>
      <c r="T415" s="3">
        <f t="shared" si="60"/>
        <v>1.6295651239894446E-2</v>
      </c>
      <c r="U415" s="3">
        <f t="shared" si="61"/>
        <v>1.5135301169562484E-2</v>
      </c>
      <c r="V415" s="3">
        <f t="shared" si="62"/>
        <v>1.8047259577159729E-2</v>
      </c>
      <c r="W415" s="3">
        <f t="shared" si="63"/>
        <v>1.0683002221848073E-2</v>
      </c>
    </row>
    <row r="416" spans="1:23" x14ac:dyDescent="0.2">
      <c r="A416" s="5">
        <v>39294</v>
      </c>
      <c r="B416" s="49">
        <v>-2.3334227034078947E-2</v>
      </c>
      <c r="C416" s="49">
        <v>1.4377268850196412E-3</v>
      </c>
      <c r="D416" s="49">
        <v>-4.9305916914090919E-2</v>
      </c>
      <c r="E416" s="49">
        <v>6.0373416425769655E-3</v>
      </c>
      <c r="F416" s="49">
        <v>-4.8006645666053616E-2</v>
      </c>
      <c r="G416" s="49">
        <v>-3.7373229059136648E-2</v>
      </c>
      <c r="H416" s="49">
        <v>-4.165673573662243E-2</v>
      </c>
      <c r="I416" s="49">
        <v>-3.7408746523890257E-2</v>
      </c>
      <c r="J416" s="49">
        <v>-1.3475585973333426E-2</v>
      </c>
      <c r="K416" s="49">
        <v>-3.0953187847526098E-2</v>
      </c>
      <c r="N416" s="3">
        <f t="shared" si="54"/>
        <v>2.0183027203453927E-2</v>
      </c>
      <c r="O416" s="3">
        <f t="shared" si="55"/>
        <v>1.6039642749840502E-2</v>
      </c>
      <c r="P416" s="3">
        <f t="shared" si="56"/>
        <v>1.9798800554956739E-2</v>
      </c>
      <c r="Q416" s="3">
        <f t="shared" si="57"/>
        <v>1.9649182218361934E-2</v>
      </c>
      <c r="R416" s="3">
        <f t="shared" si="58"/>
        <v>1.6213848116999115E-2</v>
      </c>
      <c r="S416" s="3">
        <f t="shared" si="59"/>
        <v>1.3809468509063758E-2</v>
      </c>
      <c r="T416" s="3">
        <f t="shared" si="60"/>
        <v>1.458471369740204E-2</v>
      </c>
      <c r="U416" s="3">
        <f t="shared" si="61"/>
        <v>1.4310804763571709E-2</v>
      </c>
      <c r="V416" s="3">
        <f t="shared" si="62"/>
        <v>1.725666288265508E-2</v>
      </c>
      <c r="W416" s="3">
        <f t="shared" si="63"/>
        <v>9.6937855006434693E-3</v>
      </c>
    </row>
    <row r="417" spans="1:23" x14ac:dyDescent="0.2">
      <c r="A417" s="5">
        <v>39325</v>
      </c>
      <c r="B417" s="49">
        <v>3.5662472871219819E-2</v>
      </c>
      <c r="C417" s="49">
        <v>-8.7242586315092741E-3</v>
      </c>
      <c r="D417" s="49">
        <v>5.7714613577917184E-3</v>
      </c>
      <c r="E417" s="49">
        <v>-1.5775120289706956E-2</v>
      </c>
      <c r="F417" s="49">
        <v>-1.4430541520801476E-2</v>
      </c>
      <c r="G417" s="49">
        <v>-9.7515449581353497E-4</v>
      </c>
      <c r="H417" s="49">
        <v>-2.9405265834214767E-4</v>
      </c>
      <c r="I417" s="49">
        <v>-5.5043804649541506E-2</v>
      </c>
      <c r="J417" s="49">
        <v>-2.0036194504755689E-2</v>
      </c>
      <c r="K417" s="49">
        <v>1.5184767805164645E-2</v>
      </c>
      <c r="N417" s="3">
        <f t="shared" si="54"/>
        <v>1.9592255518008087E-2</v>
      </c>
      <c r="O417" s="3">
        <f t="shared" si="55"/>
        <v>1.6293029116147953E-2</v>
      </c>
      <c r="P417" s="3">
        <f t="shared" si="56"/>
        <v>1.9513657879041357E-2</v>
      </c>
      <c r="Q417" s="3">
        <f t="shared" si="57"/>
        <v>2.0151764418263059E-2</v>
      </c>
      <c r="R417" s="3">
        <f t="shared" si="58"/>
        <v>1.5457323180075651E-2</v>
      </c>
      <c r="S417" s="3">
        <f t="shared" si="59"/>
        <v>1.3122453923950542E-2</v>
      </c>
      <c r="T417" s="3">
        <f t="shared" si="60"/>
        <v>1.3819692962959904E-2</v>
      </c>
      <c r="U417" s="3">
        <f t="shared" si="61"/>
        <v>1.4357909882692955E-2</v>
      </c>
      <c r="V417" s="3">
        <f t="shared" si="62"/>
        <v>1.7856691911947845E-2</v>
      </c>
      <c r="W417" s="3">
        <f t="shared" si="63"/>
        <v>9.7797696474309637E-3</v>
      </c>
    </row>
    <row r="418" spans="1:23" x14ac:dyDescent="0.2">
      <c r="A418" s="5">
        <v>39355</v>
      </c>
      <c r="B418" s="49">
        <v>5.700119090499034E-2</v>
      </c>
      <c r="C418" s="49">
        <v>3.1742142084607128E-2</v>
      </c>
      <c r="D418" s="49">
        <v>2.9835524371745414E-2</v>
      </c>
      <c r="E418" s="49">
        <v>9.1737028679879096E-3</v>
      </c>
      <c r="F418" s="49">
        <v>7.9807011943473505E-3</v>
      </c>
      <c r="G418" s="49">
        <v>2.5795410940548713E-2</v>
      </c>
      <c r="H418" s="49">
        <v>-5.5244592749987831E-3</v>
      </c>
      <c r="I418" s="49">
        <v>1.5499887539361046E-2</v>
      </c>
      <c r="J418" s="49">
        <v>3.5744288319331297E-2</v>
      </c>
      <c r="K418" s="49">
        <v>3.795807744731472E-2</v>
      </c>
      <c r="N418" s="3">
        <f t="shared" si="54"/>
        <v>2.0250351166131265E-2</v>
      </c>
      <c r="O418" s="3">
        <f t="shared" si="55"/>
        <v>1.6271569438058638E-2</v>
      </c>
      <c r="P418" s="3">
        <f t="shared" si="56"/>
        <v>2.0449603932175552E-2</v>
      </c>
      <c r="Q418" s="3">
        <f t="shared" si="57"/>
        <v>1.9927510521750357E-2</v>
      </c>
      <c r="R418" s="3">
        <f t="shared" si="58"/>
        <v>1.5362448291572193E-2</v>
      </c>
      <c r="S418" s="3">
        <f t="shared" si="59"/>
        <v>1.2633367996314879E-2</v>
      </c>
      <c r="T418" s="3">
        <f t="shared" si="60"/>
        <v>1.4340357729348453E-2</v>
      </c>
      <c r="U418" s="3">
        <f t="shared" si="61"/>
        <v>1.3056689037454629E-2</v>
      </c>
      <c r="V418" s="3">
        <f t="shared" si="62"/>
        <v>1.7597563775219902E-2</v>
      </c>
      <c r="W418" s="3">
        <f t="shared" si="63"/>
        <v>1.0059340419527517E-2</v>
      </c>
    </row>
    <row r="419" spans="1:23" x14ac:dyDescent="0.2">
      <c r="A419" s="5">
        <v>39386</v>
      </c>
      <c r="B419" s="49">
        <v>2.6965251863599216E-2</v>
      </c>
      <c r="C419" s="49">
        <v>4.5605219597793401E-2</v>
      </c>
      <c r="D419" s="49">
        <v>2.8747186952160497E-2</v>
      </c>
      <c r="E419" s="49">
        <v>9.7228510389830936E-2</v>
      </c>
      <c r="F419" s="49">
        <v>2.0649113575715861E-2</v>
      </c>
      <c r="G419" s="49">
        <v>3.9819305383869352E-2</v>
      </c>
      <c r="H419" s="49">
        <v>2.029721924723682E-2</v>
      </c>
      <c r="I419" s="49">
        <v>-1.4585000263017678E-3</v>
      </c>
      <c r="J419" s="49">
        <v>1.8366053691254436E-3</v>
      </c>
      <c r="K419" s="49">
        <v>1.6852285573870862E-2</v>
      </c>
      <c r="N419" s="3">
        <f t="shared" si="54"/>
        <v>2.0725333385508683E-2</v>
      </c>
      <c r="O419" s="3">
        <f t="shared" si="55"/>
        <v>1.622134268307017E-2</v>
      </c>
      <c r="P419" s="3">
        <f t="shared" si="56"/>
        <v>2.044053210496756E-2</v>
      </c>
      <c r="Q419" s="3">
        <f t="shared" si="57"/>
        <v>1.9707317154969664E-2</v>
      </c>
      <c r="R419" s="3">
        <f t="shared" si="58"/>
        <v>1.5257432935484209E-2</v>
      </c>
      <c r="S419" s="3">
        <f t="shared" si="59"/>
        <v>1.2624347142566978E-2</v>
      </c>
      <c r="T419" s="3">
        <f t="shared" si="60"/>
        <v>1.3236469659229866E-2</v>
      </c>
      <c r="U419" s="3">
        <f t="shared" si="61"/>
        <v>1.4016877183430873E-2</v>
      </c>
      <c r="V419" s="3">
        <f t="shared" si="62"/>
        <v>1.8601537328498913E-2</v>
      </c>
      <c r="W419" s="3">
        <f t="shared" si="63"/>
        <v>1.0808721205631887E-2</v>
      </c>
    </row>
    <row r="420" spans="1:23" x14ac:dyDescent="0.2">
      <c r="A420" s="5">
        <v>39416</v>
      </c>
      <c r="B420" s="49">
        <v>-2.9869166242385781E-2</v>
      </c>
      <c r="C420" s="49">
        <v>-6.4221880883164606E-2</v>
      </c>
      <c r="D420" s="49">
        <v>-2.6619416260172613E-2</v>
      </c>
      <c r="E420" s="49">
        <v>-1.0321915268599602E-2</v>
      </c>
      <c r="F420" s="49">
        <v>-2.9865603469609425E-2</v>
      </c>
      <c r="G420" s="49">
        <v>-4.4015559690179784E-2</v>
      </c>
      <c r="H420" s="49">
        <v>-2.9143257341461726E-2</v>
      </c>
      <c r="I420" s="49">
        <v>-5.5443509816001546E-2</v>
      </c>
      <c r="J420" s="49">
        <v>-5.1199266054349879E-2</v>
      </c>
      <c r="K420" s="49">
        <v>-4.2210976524733712E-2</v>
      </c>
      <c r="N420" s="3">
        <f t="shared" si="54"/>
        <v>2.0695137692123767E-2</v>
      </c>
      <c r="O420" s="3">
        <f t="shared" si="55"/>
        <v>1.6801504113156215E-2</v>
      </c>
      <c r="P420" s="3">
        <f t="shared" si="56"/>
        <v>2.079348319058974E-2</v>
      </c>
      <c r="Q420" s="3">
        <f t="shared" si="57"/>
        <v>2.0736724893806516E-2</v>
      </c>
      <c r="R420" s="3">
        <f t="shared" si="58"/>
        <v>1.5357041517624721E-2</v>
      </c>
      <c r="S420" s="3">
        <f t="shared" si="59"/>
        <v>1.3407001074352847E-2</v>
      </c>
      <c r="T420" s="3">
        <f t="shared" si="60"/>
        <v>1.2880171984017523E-2</v>
      </c>
      <c r="U420" s="3">
        <f t="shared" si="61"/>
        <v>1.429006690282082E-2</v>
      </c>
      <c r="V420" s="3">
        <f t="shared" si="62"/>
        <v>1.8125411614293215E-2</v>
      </c>
      <c r="W420" s="3">
        <f t="shared" si="63"/>
        <v>1.0852045557463129E-2</v>
      </c>
    </row>
    <row r="421" spans="1:23" x14ac:dyDescent="0.2">
      <c r="A421" s="5">
        <v>39447</v>
      </c>
      <c r="B421" s="49">
        <v>-2.8263667513892199E-2</v>
      </c>
      <c r="C421" s="49">
        <v>1.4738666450252458E-2</v>
      </c>
      <c r="D421" s="49">
        <v>2.0824942651513689E-2</v>
      </c>
      <c r="E421" s="49">
        <v>-2.8981082502325894E-2</v>
      </c>
      <c r="F421" s="49">
        <v>-1.0090308015807792E-2</v>
      </c>
      <c r="G421" s="49">
        <v>5.0999977300039134E-3</v>
      </c>
      <c r="H421" s="49">
        <v>-1.0692207188427894E-2</v>
      </c>
      <c r="I421" s="49">
        <v>-3.2700305515960371E-2</v>
      </c>
      <c r="J421" s="49">
        <v>5.5194889104051015E-3</v>
      </c>
      <c r="K421" s="49">
        <v>-5.7099236386967123E-3</v>
      </c>
      <c r="N421" s="3">
        <f t="shared" si="54"/>
        <v>1.8600503619782435E-2</v>
      </c>
      <c r="O421" s="3">
        <f t="shared" si="55"/>
        <v>1.4602371281570397E-2</v>
      </c>
      <c r="P421" s="3">
        <f t="shared" si="56"/>
        <v>1.8900220695466978E-2</v>
      </c>
      <c r="Q421" s="3">
        <f t="shared" si="57"/>
        <v>1.9445763447194949E-2</v>
      </c>
      <c r="R421" s="3">
        <f t="shared" si="58"/>
        <v>1.412484062844049E-2</v>
      </c>
      <c r="S421" s="3">
        <f t="shared" si="59"/>
        <v>1.1613117343285993E-2</v>
      </c>
      <c r="T421" s="3">
        <f t="shared" si="60"/>
        <v>1.1101043187335041E-2</v>
      </c>
      <c r="U421" s="3">
        <f t="shared" si="61"/>
        <v>1.2339951823879036E-2</v>
      </c>
      <c r="V421" s="3">
        <f t="shared" si="62"/>
        <v>1.6132393766553725E-2</v>
      </c>
      <c r="W421" s="3">
        <f t="shared" si="63"/>
        <v>8.5372444666495587E-3</v>
      </c>
    </row>
    <row r="422" spans="1:23" x14ac:dyDescent="0.2">
      <c r="A422" s="5">
        <v>39478</v>
      </c>
      <c r="B422" s="49">
        <v>-0.1067263666911783</v>
      </c>
      <c r="C422" s="49">
        <v>-4.3356394122102127E-2</v>
      </c>
      <c r="D422" s="49">
        <v>-0.14866151923852877</v>
      </c>
      <c r="E422" s="49">
        <v>-0.13022772109298986</v>
      </c>
      <c r="F422" s="49">
        <v>-0.13159563237204541</v>
      </c>
      <c r="G422" s="49">
        <v>-8.811472803761955E-2</v>
      </c>
      <c r="H422" s="49">
        <v>-0.10847925959213689</v>
      </c>
      <c r="I422" s="49">
        <v>-9.1742896541008645E-2</v>
      </c>
      <c r="J422" s="49">
        <v>-0.12939232226051989</v>
      </c>
      <c r="K422" s="49">
        <v>-6.0690118088994605E-2</v>
      </c>
      <c r="N422" s="3">
        <f t="shared" si="54"/>
        <v>1.6919245773667997E-2</v>
      </c>
      <c r="O422" s="3">
        <f t="shared" si="55"/>
        <v>1.4267415875297115E-2</v>
      </c>
      <c r="P422" s="3">
        <f t="shared" si="56"/>
        <v>1.8633464135811011E-2</v>
      </c>
      <c r="Q422" s="3">
        <f t="shared" si="57"/>
        <v>1.7438014728928943E-2</v>
      </c>
      <c r="R422" s="3">
        <f t="shared" si="58"/>
        <v>1.3341102486946354E-2</v>
      </c>
      <c r="S422" s="3">
        <f t="shared" si="59"/>
        <v>1.0977056772563202E-2</v>
      </c>
      <c r="T422" s="3">
        <f t="shared" si="60"/>
        <v>9.2924297427016047E-3</v>
      </c>
      <c r="U422" s="3">
        <f t="shared" si="61"/>
        <v>1.0098396244053192E-2</v>
      </c>
      <c r="V422" s="3">
        <f t="shared" si="62"/>
        <v>1.5645026467712604E-2</v>
      </c>
      <c r="W422" s="3">
        <f t="shared" si="63"/>
        <v>7.4049204597648032E-3</v>
      </c>
    </row>
    <row r="423" spans="1:23" x14ac:dyDescent="0.2">
      <c r="A423" s="5">
        <v>39507</v>
      </c>
      <c r="B423" s="49">
        <v>-1.5324373376619627E-2</v>
      </c>
      <c r="C423" s="49">
        <v>3.1709151764339749E-2</v>
      </c>
      <c r="D423" s="49">
        <v>-1.1864654375368988E-2</v>
      </c>
      <c r="E423" s="49">
        <v>-5.6696778063438646E-3</v>
      </c>
      <c r="F423" s="49">
        <v>-8.5565381045956679E-3</v>
      </c>
      <c r="G423" s="49">
        <v>3.562618808564233E-3</v>
      </c>
      <c r="H423" s="49">
        <v>-2.6721022416886897E-2</v>
      </c>
      <c r="I423" s="49">
        <v>-1.4114379801241306E-2</v>
      </c>
      <c r="J423" s="49">
        <v>-1.7922047249745443E-3</v>
      </c>
      <c r="K423" s="49">
        <v>-3.1089474545285101E-2</v>
      </c>
      <c r="N423" s="3">
        <f t="shared" ref="N423:N486" si="64">AVERAGE(B387:B422)</f>
        <v>1.3428794317799066E-2</v>
      </c>
      <c r="O423" s="3">
        <f t="shared" ref="O423:O486" si="65">AVERAGE(C387:C422)</f>
        <v>1.3215317069746284E-2</v>
      </c>
      <c r="P423" s="3">
        <f t="shared" ref="P423:P486" si="66">AVERAGE(D387:D422)</f>
        <v>1.4433218364044912E-2</v>
      </c>
      <c r="Q423" s="3">
        <f t="shared" ref="Q423:Q486" si="67">AVERAGE(E387:E422)</f>
        <v>1.3337120445167864E-2</v>
      </c>
      <c r="R423" s="3">
        <f t="shared" ref="R423:R486" si="68">AVERAGE(F387:F422)</f>
        <v>8.9785415588774786E-3</v>
      </c>
      <c r="S423" s="3">
        <f t="shared" ref="S423:S486" si="69">AVERAGE(G387:G422)</f>
        <v>8.2340874763580027E-3</v>
      </c>
      <c r="T423" s="3">
        <f t="shared" ref="T423:T486" si="70">AVERAGE(H387:H422)</f>
        <v>5.7620435724754226E-3</v>
      </c>
      <c r="U423" s="3">
        <f t="shared" ref="U423:U486" si="71">AVERAGE(I387:I422)</f>
        <v>7.9341897768160953E-3</v>
      </c>
      <c r="V423" s="3">
        <f t="shared" ref="V423:V486" si="72">AVERAGE(J387:J422)</f>
        <v>1.0990409040922185E-2</v>
      </c>
      <c r="W423" s="3">
        <f t="shared" ref="W423:W486" si="73">AVERAGE(K387:K422)</f>
        <v>6.4067681602373583E-3</v>
      </c>
    </row>
    <row r="424" spans="1:23" x14ac:dyDescent="0.2">
      <c r="A424" s="5">
        <v>39538</v>
      </c>
      <c r="B424" s="49">
        <v>-3.0906194369210827E-2</v>
      </c>
      <c r="C424" s="49">
        <v>-9.6324405282542935E-3</v>
      </c>
      <c r="D424" s="49">
        <v>-3.1413881891033779E-2</v>
      </c>
      <c r="E424" s="49">
        <v>8.0522862444343257E-3</v>
      </c>
      <c r="F424" s="49">
        <v>-1.7678621498980363E-2</v>
      </c>
      <c r="G424" s="49">
        <v>-2.0684047614569323E-2</v>
      </c>
      <c r="H424" s="49">
        <v>-6.1237697274481806E-2</v>
      </c>
      <c r="I424" s="49">
        <v>-8.2090138989240669E-2</v>
      </c>
      <c r="J424" s="49">
        <v>-7.5195980135972507E-3</v>
      </c>
      <c r="K424" s="49">
        <v>-3.6834962940743843E-3</v>
      </c>
      <c r="N424" s="3">
        <f t="shared" si="64"/>
        <v>1.2144110130393293E-2</v>
      </c>
      <c r="O424" s="3">
        <f t="shared" si="65"/>
        <v>1.2580849411100915E-2</v>
      </c>
      <c r="P424" s="3">
        <f t="shared" si="66"/>
        <v>1.3494639880126851E-2</v>
      </c>
      <c r="Q424" s="3">
        <f t="shared" si="67"/>
        <v>1.2689100170043845E-2</v>
      </c>
      <c r="R424" s="3">
        <f t="shared" si="68"/>
        <v>7.8898493555566128E-3</v>
      </c>
      <c r="S424" s="3">
        <f t="shared" si="69"/>
        <v>7.5838220321222177E-3</v>
      </c>
      <c r="T424" s="3">
        <f t="shared" si="70"/>
        <v>4.654157265751419E-3</v>
      </c>
      <c r="U424" s="3">
        <f t="shared" si="71"/>
        <v>6.7418827302580253E-3</v>
      </c>
      <c r="V424" s="3">
        <f t="shared" si="72"/>
        <v>9.4962092750782504E-3</v>
      </c>
      <c r="W424" s="3">
        <f t="shared" si="73"/>
        <v>4.9638573585798606E-3</v>
      </c>
    </row>
    <row r="425" spans="1:23" x14ac:dyDescent="0.2">
      <c r="A425" s="5">
        <v>39568</v>
      </c>
      <c r="B425" s="49">
        <v>5.0636386152910884E-2</v>
      </c>
      <c r="C425" s="49">
        <v>5.1169428741971501E-2</v>
      </c>
      <c r="D425" s="49">
        <v>6.5024289252872958E-2</v>
      </c>
      <c r="E425" s="49">
        <v>5.0195128377884757E-2</v>
      </c>
      <c r="F425" s="49">
        <v>6.4267635617504704E-2</v>
      </c>
      <c r="G425" s="49">
        <v>6.8455433798232601E-2</v>
      </c>
      <c r="H425" s="49">
        <v>8.1428006930301722E-2</v>
      </c>
      <c r="I425" s="49">
        <v>0.12628364123985691</v>
      </c>
      <c r="J425" s="49">
        <v>6.2913690313513904E-2</v>
      </c>
      <c r="K425" s="49">
        <v>4.9497511513076242E-2</v>
      </c>
      <c r="N425" s="3">
        <f t="shared" si="64"/>
        <v>1.1677832377832967E-2</v>
      </c>
      <c r="O425" s="3">
        <f t="shared" si="65"/>
        <v>1.2359832650815425E-2</v>
      </c>
      <c r="P425" s="3">
        <f t="shared" si="66"/>
        <v>1.2671569123544042E-2</v>
      </c>
      <c r="Q425" s="3">
        <f t="shared" si="67"/>
        <v>1.3277315526198501E-2</v>
      </c>
      <c r="R425" s="3">
        <f t="shared" si="68"/>
        <v>7.1804427438586687E-3</v>
      </c>
      <c r="S425" s="3">
        <f t="shared" si="69"/>
        <v>7.2259712186572784E-3</v>
      </c>
      <c r="T425" s="3">
        <f t="shared" si="70"/>
        <v>2.4380739168056811E-3</v>
      </c>
      <c r="U425" s="3">
        <f t="shared" si="71"/>
        <v>4.326851310575512E-3</v>
      </c>
      <c r="V425" s="3">
        <f t="shared" si="72"/>
        <v>9.7740587824337623E-3</v>
      </c>
      <c r="W425" s="3">
        <f t="shared" si="73"/>
        <v>5.3051870601707645E-3</v>
      </c>
    </row>
    <row r="426" spans="1:23" x14ac:dyDescent="0.2">
      <c r="A426" s="5">
        <v>39599</v>
      </c>
      <c r="B426" s="49">
        <v>1.2620637487367192E-2</v>
      </c>
      <c r="C426" s="49">
        <v>6.1884215169222268E-2</v>
      </c>
      <c r="D426" s="49">
        <v>2.1132825468648697E-2</v>
      </c>
      <c r="E426" s="49">
        <v>-5.6861853580726374E-3</v>
      </c>
      <c r="F426" s="49">
        <v>2.8351003735754166E-2</v>
      </c>
      <c r="G426" s="49">
        <v>-3.7278268494899125E-3</v>
      </c>
      <c r="H426" s="49">
        <v>1.011583033287522E-2</v>
      </c>
      <c r="I426" s="49">
        <v>3.5530032984259163E-2</v>
      </c>
      <c r="J426" s="49">
        <v>7.1110766907394041E-3</v>
      </c>
      <c r="K426" s="49">
        <v>1.5956646358580961E-2</v>
      </c>
      <c r="N426" s="3">
        <f t="shared" si="64"/>
        <v>1.3784006933515213E-2</v>
      </c>
      <c r="O426" s="3">
        <f t="shared" si="65"/>
        <v>1.4303407387373176E-2</v>
      </c>
      <c r="P426" s="3">
        <f t="shared" si="66"/>
        <v>1.5492463302352075E-2</v>
      </c>
      <c r="Q426" s="3">
        <f t="shared" si="67"/>
        <v>1.5364080147900524E-2</v>
      </c>
      <c r="R426" s="3">
        <f t="shared" si="68"/>
        <v>9.9875589253101971E-3</v>
      </c>
      <c r="S426" s="3">
        <f t="shared" si="69"/>
        <v>9.7117724702833006E-3</v>
      </c>
      <c r="T426" s="3">
        <f t="shared" si="70"/>
        <v>5.6524164016610989E-3</v>
      </c>
      <c r="U426" s="3">
        <f t="shared" si="71"/>
        <v>9.0667629174673546E-3</v>
      </c>
      <c r="V426" s="3">
        <f t="shared" si="72"/>
        <v>1.2641311534885562E-2</v>
      </c>
      <c r="W426" s="3">
        <f t="shared" si="73"/>
        <v>7.1819974109770535E-3</v>
      </c>
    </row>
    <row r="427" spans="1:23" x14ac:dyDescent="0.2">
      <c r="A427" s="5">
        <v>39629</v>
      </c>
      <c r="B427" s="49">
        <v>-6.7583844879037125E-2</v>
      </c>
      <c r="C427" s="49">
        <v>-1.5412517874244136E-2</v>
      </c>
      <c r="D427" s="49">
        <v>-9.1893349687918069E-2</v>
      </c>
      <c r="E427" s="49">
        <v>-0.11661848238863282</v>
      </c>
      <c r="F427" s="49">
        <v>-0.11077236741035434</v>
      </c>
      <c r="G427" s="49">
        <v>-6.9235661411317984E-2</v>
      </c>
      <c r="H427" s="49">
        <v>-0.11835615980944858</v>
      </c>
      <c r="I427" s="49">
        <v>-6.4243864698575348E-2</v>
      </c>
      <c r="J427" s="49">
        <v>-0.14035390458525676</v>
      </c>
      <c r="K427" s="49">
        <v>-8.1506218053273294E-2</v>
      </c>
      <c r="N427" s="3">
        <f t="shared" si="64"/>
        <v>1.3313798311661414E-2</v>
      </c>
      <c r="O427" s="3">
        <f t="shared" si="65"/>
        <v>1.5422880282195897E-2</v>
      </c>
      <c r="P427" s="3">
        <f t="shared" si="66"/>
        <v>1.4210682349671815E-2</v>
      </c>
      <c r="Q427" s="3">
        <f t="shared" si="67"/>
        <v>1.3796985150035364E-2</v>
      </c>
      <c r="R427" s="3">
        <f t="shared" si="68"/>
        <v>8.8038152733252908E-3</v>
      </c>
      <c r="S427" s="3">
        <f t="shared" si="69"/>
        <v>8.5525697179835991E-3</v>
      </c>
      <c r="T427" s="3">
        <f t="shared" si="70"/>
        <v>4.929090510745051E-3</v>
      </c>
      <c r="U427" s="3">
        <f t="shared" si="71"/>
        <v>9.5560917165344508E-3</v>
      </c>
      <c r="V427" s="3">
        <f t="shared" si="72"/>
        <v>1.1377179799997491E-2</v>
      </c>
      <c r="W427" s="3">
        <f t="shared" si="73"/>
        <v>6.717152945988264E-3</v>
      </c>
    </row>
    <row r="428" spans="1:23" x14ac:dyDescent="0.2">
      <c r="A428" s="5">
        <v>39660</v>
      </c>
      <c r="B428" s="49">
        <v>-5.1254671649759831E-2</v>
      </c>
      <c r="C428" s="49">
        <v>-5.9394867435509702E-2</v>
      </c>
      <c r="D428" s="49">
        <v>-7.7758199614264001E-4</v>
      </c>
      <c r="E428" s="49">
        <v>1.1610833571269463E-3</v>
      </c>
      <c r="F428" s="49">
        <v>-1.0045532477906072E-2</v>
      </c>
      <c r="G428" s="49">
        <v>-3.6521529550880838E-2</v>
      </c>
      <c r="H428" s="49">
        <v>-3.5867876686085265E-2</v>
      </c>
      <c r="I428" s="49">
        <v>-1.5125896907634995E-2</v>
      </c>
      <c r="J428" s="49">
        <v>-3.0351471137852637E-2</v>
      </c>
      <c r="K428" s="49">
        <v>-1.1436625257193134E-2</v>
      </c>
      <c r="N428" s="3">
        <f t="shared" si="64"/>
        <v>1.0000639355502895E-2</v>
      </c>
      <c r="O428" s="3">
        <f t="shared" si="65"/>
        <v>1.3985169083078857E-2</v>
      </c>
      <c r="P428" s="3">
        <f t="shared" si="66"/>
        <v>1.08396526961304E-2</v>
      </c>
      <c r="Q428" s="3">
        <f t="shared" si="67"/>
        <v>9.5044605321329498E-3</v>
      </c>
      <c r="R428" s="3">
        <f t="shared" si="68"/>
        <v>4.8371095558463256E-3</v>
      </c>
      <c r="S428" s="3">
        <f t="shared" si="69"/>
        <v>5.7136193540548129E-3</v>
      </c>
      <c r="T428" s="3">
        <f t="shared" si="70"/>
        <v>7.87164163013557E-4</v>
      </c>
      <c r="U428" s="3">
        <f t="shared" si="71"/>
        <v>7.0169646258512706E-3</v>
      </c>
      <c r="V428" s="3">
        <f t="shared" si="72"/>
        <v>5.609520547513399E-3</v>
      </c>
      <c r="W428" s="3">
        <f t="shared" si="73"/>
        <v>4.383478323914715E-3</v>
      </c>
    </row>
    <row r="429" spans="1:23" x14ac:dyDescent="0.2">
      <c r="A429" s="5">
        <v>39691</v>
      </c>
      <c r="B429" s="49">
        <v>4.7689047877115254E-2</v>
      </c>
      <c r="C429" s="49">
        <v>1.3464764840714238E-2</v>
      </c>
      <c r="D429" s="49">
        <v>-4.9643973340910419E-3</v>
      </c>
      <c r="E429" s="49">
        <v>-1.3989032639803223E-2</v>
      </c>
      <c r="F429" s="49">
        <v>2.2811690004010066E-2</v>
      </c>
      <c r="G429" s="49">
        <v>5.1108116344462884E-2</v>
      </c>
      <c r="H429" s="49">
        <v>1.3909962357465444E-2</v>
      </c>
      <c r="I429" s="49">
        <v>-3.5859852614556154E-2</v>
      </c>
      <c r="J429" s="49">
        <v>7.5123053411001672E-2</v>
      </c>
      <c r="K429" s="49">
        <v>1.3696790782057322E-2</v>
      </c>
      <c r="N429" s="3">
        <f t="shared" si="64"/>
        <v>7.8395530063733974E-3</v>
      </c>
      <c r="O429" s="3">
        <f t="shared" si="65"/>
        <v>1.0781906314386278E-2</v>
      </c>
      <c r="P429" s="3">
        <f t="shared" si="66"/>
        <v>8.977293298751363E-3</v>
      </c>
      <c r="Q429" s="3">
        <f t="shared" si="67"/>
        <v>8.331260287615232E-3</v>
      </c>
      <c r="R429" s="3">
        <f t="shared" si="68"/>
        <v>3.0558127004207927E-3</v>
      </c>
      <c r="S429" s="3">
        <f t="shared" si="69"/>
        <v>3.8250462681676256E-3</v>
      </c>
      <c r="T429" s="3">
        <f t="shared" si="70"/>
        <v>-1.2880679542631045E-3</v>
      </c>
      <c r="U429" s="3">
        <f t="shared" si="71"/>
        <v>5.9947024959836372E-3</v>
      </c>
      <c r="V429" s="3">
        <f t="shared" si="72"/>
        <v>4.287403789026898E-3</v>
      </c>
      <c r="W429" s="3">
        <f t="shared" si="73"/>
        <v>3.0220731936613388E-3</v>
      </c>
    </row>
    <row r="430" spans="1:23" x14ac:dyDescent="0.2">
      <c r="A430" s="5">
        <v>39721</v>
      </c>
      <c r="B430" s="49">
        <v>-9.7021534482813365E-2</v>
      </c>
      <c r="C430" s="49">
        <v>-0.13914167277296552</v>
      </c>
      <c r="D430" s="49">
        <v>-0.10380475644500875</v>
      </c>
      <c r="E430" s="49">
        <v>-5.6701531334159228E-2</v>
      </c>
      <c r="F430" s="49">
        <v>-0.1014162303860825</v>
      </c>
      <c r="G430" s="49">
        <v>-0.12865026077014152</v>
      </c>
      <c r="H430" s="49">
        <v>-0.10556258860594181</v>
      </c>
      <c r="I430" s="49">
        <v>-0.13089836401983701</v>
      </c>
      <c r="J430" s="49">
        <v>-0.14949391216987673</v>
      </c>
      <c r="K430" s="49">
        <v>-9.1725851529144475E-2</v>
      </c>
      <c r="N430" s="3">
        <f t="shared" si="64"/>
        <v>8.5505131579897663E-3</v>
      </c>
      <c r="O430" s="3">
        <f t="shared" si="65"/>
        <v>1.041472386487228E-2</v>
      </c>
      <c r="P430" s="3">
        <f t="shared" si="66"/>
        <v>9.0961426250860469E-3</v>
      </c>
      <c r="Q430" s="3">
        <f t="shared" si="67"/>
        <v>8.2806472810290632E-3</v>
      </c>
      <c r="R430" s="3">
        <f t="shared" si="68"/>
        <v>3.9568987754184382E-3</v>
      </c>
      <c r="S430" s="3">
        <f t="shared" si="69"/>
        <v>5.0164631580144649E-3</v>
      </c>
      <c r="T430" s="3">
        <f t="shared" si="70"/>
        <v>-7.0955265067372075E-4</v>
      </c>
      <c r="U430" s="3">
        <f t="shared" si="71"/>
        <v>3.3201029771108095E-3</v>
      </c>
      <c r="V430" s="3">
        <f t="shared" si="72"/>
        <v>6.7709471725410546E-3</v>
      </c>
      <c r="W430" s="3">
        <f t="shared" si="73"/>
        <v>3.6604738205289877E-3</v>
      </c>
    </row>
    <row r="431" spans="1:23" x14ac:dyDescent="0.2">
      <c r="A431" s="5">
        <v>39752</v>
      </c>
      <c r="B431" s="49">
        <v>-0.10939140355375598</v>
      </c>
      <c r="C431" s="49">
        <v>-0.16453520219467144</v>
      </c>
      <c r="D431" s="49">
        <v>-0.14670669101039902</v>
      </c>
      <c r="E431" s="49">
        <v>-0.17218078942492143</v>
      </c>
      <c r="F431" s="49">
        <v>-0.14056411954329306</v>
      </c>
      <c r="G431" s="49">
        <v>-0.10599711341562124</v>
      </c>
      <c r="H431" s="49">
        <v>-0.15370512618740628</v>
      </c>
      <c r="I431" s="49">
        <v>-0.21054953055261316</v>
      </c>
      <c r="J431" s="49">
        <v>-0.17043967554363437</v>
      </c>
      <c r="K431" s="49">
        <v>-0.17101587276095165</v>
      </c>
      <c r="N431" s="3">
        <f t="shared" si="64"/>
        <v>4.2842376064291254E-3</v>
      </c>
      <c r="O431" s="3">
        <f t="shared" si="65"/>
        <v>5.5551221470838998E-3</v>
      </c>
      <c r="P431" s="3">
        <f t="shared" si="66"/>
        <v>5.0158546183618662E-3</v>
      </c>
      <c r="Q431" s="3">
        <f t="shared" si="67"/>
        <v>4.4033884599469835E-3</v>
      </c>
      <c r="R431" s="3">
        <f t="shared" si="68"/>
        <v>-1.3233204084550952E-4</v>
      </c>
      <c r="S431" s="3">
        <f t="shared" si="69"/>
        <v>4.8138407312795878E-4</v>
      </c>
      <c r="T431" s="3">
        <f t="shared" si="70"/>
        <v>-4.739383433259331E-3</v>
      </c>
      <c r="U431" s="3">
        <f t="shared" si="71"/>
        <v>-3.8040664885491621E-3</v>
      </c>
      <c r="V431" s="3">
        <f t="shared" si="72"/>
        <v>1.7029333675686413E-3</v>
      </c>
      <c r="W431" s="3">
        <f t="shared" si="73"/>
        <v>8.7451293373535773E-4</v>
      </c>
    </row>
    <row r="432" spans="1:23" x14ac:dyDescent="0.2">
      <c r="A432" s="5">
        <v>39782</v>
      </c>
      <c r="B432" s="49">
        <v>-6.1342490282634499E-2</v>
      </c>
      <c r="C432" s="49">
        <v>-3.6792835092267384E-2</v>
      </c>
      <c r="D432" s="49">
        <v>-9.0119148279999339E-2</v>
      </c>
      <c r="E432" s="49">
        <v>-1.5196281097520359E-2</v>
      </c>
      <c r="F432" s="49">
        <v>-5.5336448547327222E-2</v>
      </c>
      <c r="G432" s="49">
        <v>-1.4726788139374669E-2</v>
      </c>
      <c r="H432" s="49">
        <v>-5.5910166341723189E-2</v>
      </c>
      <c r="I432" s="49">
        <v>-4.3647538004274455E-2</v>
      </c>
      <c r="J432" s="49">
        <v>-5.8400694301203759E-2</v>
      </c>
      <c r="K432" s="49">
        <v>-7.3785177908098798E-2</v>
      </c>
      <c r="N432" s="3">
        <f t="shared" si="64"/>
        <v>2.3965095917551052E-3</v>
      </c>
      <c r="O432" s="3">
        <f t="shared" si="65"/>
        <v>2.5648771569412986E-3</v>
      </c>
      <c r="P432" s="3">
        <f t="shared" si="66"/>
        <v>1.6211264018857598E-3</v>
      </c>
      <c r="Q432" s="3">
        <f t="shared" si="67"/>
        <v>4.3780530350004399E-4</v>
      </c>
      <c r="R432" s="3">
        <f t="shared" si="68"/>
        <v>-3.0199239755942181E-3</v>
      </c>
      <c r="S432" s="3">
        <f t="shared" si="69"/>
        <v>-1.5995766165938414E-3</v>
      </c>
      <c r="T432" s="3">
        <f t="shared" si="70"/>
        <v>-7.3229718559846835E-3</v>
      </c>
      <c r="U432" s="3">
        <f t="shared" si="71"/>
        <v>-1.0062023597967004E-2</v>
      </c>
      <c r="V432" s="3">
        <f t="shared" si="72"/>
        <v>-2.6276465264816842E-3</v>
      </c>
      <c r="W432" s="3">
        <f t="shared" si="73"/>
        <v>-3.4202333715194857E-3</v>
      </c>
    </row>
    <row r="433" spans="1:23" x14ac:dyDescent="0.2">
      <c r="A433" s="5">
        <v>39813</v>
      </c>
      <c r="B433" s="49">
        <v>-6.7230807798226433E-3</v>
      </c>
      <c r="C433" s="49">
        <v>-3.2922157349844272E-2</v>
      </c>
      <c r="D433" s="49">
        <v>2.9741091643515682E-2</v>
      </c>
      <c r="E433" s="49">
        <v>3.2618802252918355E-2</v>
      </c>
      <c r="F433" s="49">
        <v>-9.00415844056357E-3</v>
      </c>
      <c r="G433" s="49">
        <v>3.6580958712291833E-2</v>
      </c>
      <c r="H433" s="49">
        <v>-2.5127980161098518E-2</v>
      </c>
      <c r="I433" s="49">
        <v>2.9176154780869323E-2</v>
      </c>
      <c r="J433" s="49">
        <v>-2.7656307477381681E-3</v>
      </c>
      <c r="K433" s="49">
        <v>1.2966197271478075E-2</v>
      </c>
      <c r="N433" s="3">
        <f t="shared" si="64"/>
        <v>-6.1870461506057114E-4</v>
      </c>
      <c r="O433" s="3">
        <f t="shared" si="65"/>
        <v>3.0827617546938215E-4</v>
      </c>
      <c r="P433" s="3">
        <f t="shared" si="66"/>
        <v>-2.3175597559374852E-3</v>
      </c>
      <c r="Q433" s="3">
        <f t="shared" si="67"/>
        <v>-2.8913030698959278E-4</v>
      </c>
      <c r="R433" s="3">
        <f t="shared" si="68"/>
        <v>-5.4852911187626818E-3</v>
      </c>
      <c r="S433" s="3">
        <f t="shared" si="69"/>
        <v>-2.7766229545153807E-3</v>
      </c>
      <c r="T433" s="3">
        <f t="shared" si="70"/>
        <v>-1.0005857433368379E-2</v>
      </c>
      <c r="U433" s="3">
        <f t="shared" si="71"/>
        <v>-1.3268989675427549E-2</v>
      </c>
      <c r="V433" s="3">
        <f t="shared" si="72"/>
        <v>-6.1619359390049488E-3</v>
      </c>
      <c r="W433" s="3">
        <f t="shared" si="73"/>
        <v>-6.5922424639231238E-3</v>
      </c>
    </row>
    <row r="434" spans="1:23" x14ac:dyDescent="0.2">
      <c r="A434" s="5">
        <v>39844</v>
      </c>
      <c r="B434" s="49">
        <v>-4.8163215150108241E-2</v>
      </c>
      <c r="C434" s="49">
        <v>-3.0727769270248784E-2</v>
      </c>
      <c r="D434" s="49">
        <v>-9.6690346879067635E-2</v>
      </c>
      <c r="E434" s="49">
        <v>-7.7696010059459031E-2</v>
      </c>
      <c r="F434" s="49">
        <v>-6.9974011232681543E-2</v>
      </c>
      <c r="G434" s="49">
        <v>-6.4768216994866346E-2</v>
      </c>
      <c r="H434" s="49">
        <v>-6.6293603236614929E-2</v>
      </c>
      <c r="I434" s="49">
        <v>-7.6602968904476598E-2</v>
      </c>
      <c r="J434" s="49">
        <v>-5.4163033606519084E-3</v>
      </c>
      <c r="K434" s="49">
        <v>-8.146631439454366E-2</v>
      </c>
      <c r="N434" s="3">
        <f t="shared" si="64"/>
        <v>-1.7118499743709974E-3</v>
      </c>
      <c r="O434" s="3">
        <f t="shared" si="65"/>
        <v>-1.8369016847690489E-3</v>
      </c>
      <c r="P434" s="3">
        <f t="shared" si="66"/>
        <v>-2.6190727595917043E-3</v>
      </c>
      <c r="Q434" s="3">
        <f t="shared" si="67"/>
        <v>1.7181276764124335E-4</v>
      </c>
      <c r="R434" s="3">
        <f t="shared" si="68"/>
        <v>-6.6784738735205396E-3</v>
      </c>
      <c r="S434" s="3">
        <f t="shared" si="69"/>
        <v>-2.7878420185482281E-3</v>
      </c>
      <c r="T434" s="3">
        <f t="shared" si="70"/>
        <v>-1.1959776341972603E-2</v>
      </c>
      <c r="U434" s="3">
        <f t="shared" si="71"/>
        <v>-1.4431934874354395E-2</v>
      </c>
      <c r="V434" s="3">
        <f t="shared" si="72"/>
        <v>-7.614003544211656E-3</v>
      </c>
      <c r="W434" s="3">
        <f t="shared" si="73"/>
        <v>-6.247666225468438E-3</v>
      </c>
    </row>
    <row r="435" spans="1:23" x14ac:dyDescent="0.2">
      <c r="A435" s="5">
        <v>39872</v>
      </c>
      <c r="B435" s="49">
        <v>-4.1476192993536665E-2</v>
      </c>
      <c r="C435" s="49">
        <v>-6.4080473841481411E-2</v>
      </c>
      <c r="D435" s="49">
        <v>-0.11748240165631474</v>
      </c>
      <c r="E435" s="49">
        <v>-9.7763079692418375E-2</v>
      </c>
      <c r="F435" s="49">
        <v>-8.6755747291029084E-2</v>
      </c>
      <c r="G435" s="49">
        <v>-7.1180127989276976E-2</v>
      </c>
      <c r="H435" s="49">
        <v>-0.12971811544892908</v>
      </c>
      <c r="I435" s="49">
        <v>-4.5402191152205895E-2</v>
      </c>
      <c r="J435" s="49">
        <v>-0.11681941766487225</v>
      </c>
      <c r="K435" s="49">
        <v>-0.10249014500404652</v>
      </c>
      <c r="N435" s="3">
        <f t="shared" si="64"/>
        <v>-4.1266229106645342E-3</v>
      </c>
      <c r="O435" s="3">
        <f t="shared" si="65"/>
        <v>-4.4890887650859785E-3</v>
      </c>
      <c r="P435" s="3">
        <f t="shared" si="66"/>
        <v>-6.8031496696007963E-3</v>
      </c>
      <c r="Q435" s="3">
        <f t="shared" si="67"/>
        <v>-2.9812332075009359E-3</v>
      </c>
      <c r="R435" s="3">
        <f t="shared" si="68"/>
        <v>-1.0015916596758049E-2</v>
      </c>
      <c r="S435" s="3">
        <f t="shared" si="69"/>
        <v>-5.2390331678453623E-3</v>
      </c>
      <c r="T435" s="3">
        <f t="shared" si="70"/>
        <v>-1.4412454631936664E-2</v>
      </c>
      <c r="U435" s="3">
        <f t="shared" si="71"/>
        <v>-1.7721877831543179E-2</v>
      </c>
      <c r="V435" s="3">
        <f t="shared" si="72"/>
        <v>-8.3033512301682166E-3</v>
      </c>
      <c r="W435" s="3">
        <f t="shared" si="73"/>
        <v>-9.2688079934667399E-3</v>
      </c>
    </row>
    <row r="436" spans="1:23" x14ac:dyDescent="0.2">
      <c r="A436" s="5">
        <v>39903</v>
      </c>
      <c r="B436" s="49">
        <v>8.3089020737059593E-2</v>
      </c>
      <c r="C436" s="49">
        <v>8.5167279523268524E-2</v>
      </c>
      <c r="D436" s="49">
        <v>5.7984787630821932E-2</v>
      </c>
      <c r="E436" s="49">
        <v>2.7666990237293021E-2</v>
      </c>
      <c r="F436" s="49">
        <v>3.5935841911425959E-2</v>
      </c>
      <c r="G436" s="49">
        <v>3.1428680805856368E-2</v>
      </c>
      <c r="H436" s="49">
        <v>2.3302593232615187E-2</v>
      </c>
      <c r="I436" s="49">
        <v>3.1313515803988778E-2</v>
      </c>
      <c r="J436" s="49">
        <v>-2.9811722267637508E-3</v>
      </c>
      <c r="K436" s="49">
        <v>8.5688949935867065E-2</v>
      </c>
      <c r="N436" s="3">
        <f t="shared" si="64"/>
        <v>-5.4109929269290742E-3</v>
      </c>
      <c r="O436" s="3">
        <f t="shared" si="65"/>
        <v>-5.6405771206244661E-3</v>
      </c>
      <c r="P436" s="3">
        <f t="shared" si="66"/>
        <v>-1.0724597742710926E-2</v>
      </c>
      <c r="Q436" s="3">
        <f t="shared" si="67"/>
        <v>-7.2812312264955619E-3</v>
      </c>
      <c r="R436" s="3">
        <f t="shared" si="68"/>
        <v>-1.2629046524930822E-2</v>
      </c>
      <c r="S436" s="3">
        <f t="shared" si="69"/>
        <v>-7.4480515030778162E-3</v>
      </c>
      <c r="T436" s="3">
        <f t="shared" si="70"/>
        <v>-1.8784132848718865E-2</v>
      </c>
      <c r="U436" s="3">
        <f t="shared" si="71"/>
        <v>-1.8456141089277608E-2</v>
      </c>
      <c r="V436" s="3">
        <f t="shared" si="72"/>
        <v>-1.263007101519115E-2</v>
      </c>
      <c r="W436" s="3">
        <f t="shared" si="73"/>
        <v>-1.2143942828159428E-2</v>
      </c>
    </row>
    <row r="437" spans="1:23" x14ac:dyDescent="0.2">
      <c r="A437" s="5">
        <v>39933</v>
      </c>
      <c r="B437" s="49">
        <v>5.2128154241769309E-2</v>
      </c>
      <c r="C437" s="49">
        <v>7.6179904762535555E-2</v>
      </c>
      <c r="D437" s="49">
        <v>0.17405622114316222</v>
      </c>
      <c r="E437" s="49">
        <v>0.16680968422679454</v>
      </c>
      <c r="F437" s="49">
        <v>0.13547933551118563</v>
      </c>
      <c r="G437" s="49">
        <v>8.9247862648494491E-2</v>
      </c>
      <c r="H437" s="49">
        <v>0.19390960887135655</v>
      </c>
      <c r="I437" s="49">
        <v>9.1981958768869276E-2</v>
      </c>
      <c r="J437" s="49">
        <v>0.1301434348101167</v>
      </c>
      <c r="K437" s="49">
        <v>9.6018021658586417E-2</v>
      </c>
      <c r="N437" s="3">
        <f t="shared" si="64"/>
        <v>-4.4105345524021022E-3</v>
      </c>
      <c r="O437" s="3">
        <f t="shared" si="65"/>
        <v>-4.4186080472577811E-3</v>
      </c>
      <c r="P437" s="3">
        <f t="shared" si="66"/>
        <v>-9.9095475812705988E-3</v>
      </c>
      <c r="Q437" s="3">
        <f t="shared" si="67"/>
        <v>-6.6489407944306488E-3</v>
      </c>
      <c r="R437" s="3">
        <f t="shared" si="68"/>
        <v>-1.2835168825126191E-2</v>
      </c>
      <c r="S437" s="3">
        <f t="shared" si="69"/>
        <v>-7.6467343623480878E-3</v>
      </c>
      <c r="T437" s="3">
        <f t="shared" si="70"/>
        <v>-1.8388198781835976E-2</v>
      </c>
      <c r="U437" s="3">
        <f t="shared" si="71"/>
        <v>-1.8829781664583361E-2</v>
      </c>
      <c r="V437" s="3">
        <f t="shared" si="72"/>
        <v>-1.3489194682281732E-2</v>
      </c>
      <c r="W437" s="3">
        <f t="shared" si="73"/>
        <v>-1.0119960800082642E-2</v>
      </c>
    </row>
    <row r="438" spans="1:23" x14ac:dyDescent="0.2">
      <c r="A438" s="5">
        <v>39964</v>
      </c>
      <c r="B438" s="49">
        <v>9.0004814317627968E-3</v>
      </c>
      <c r="C438" s="49">
        <v>0.11842764398916206</v>
      </c>
      <c r="D438" s="49">
        <v>3.2210099489434985E-2</v>
      </c>
      <c r="E438" s="49">
        <v>5.9254520623934992E-2</v>
      </c>
      <c r="F438" s="49">
        <v>5.5321863055127762E-2</v>
      </c>
      <c r="G438" s="49">
        <v>4.6390601598328862E-2</v>
      </c>
      <c r="H438" s="49">
        <v>6.2166609482329882E-2</v>
      </c>
      <c r="I438" s="49">
        <v>7.020594537600755E-2</v>
      </c>
      <c r="J438" s="49">
        <v>5.5012087678262933E-2</v>
      </c>
      <c r="K438" s="49">
        <v>5.5018969775672888E-2</v>
      </c>
      <c r="N438" s="3">
        <f t="shared" si="64"/>
        <v>-3.6864030529516539E-3</v>
      </c>
      <c r="O438" s="3">
        <f t="shared" si="65"/>
        <v>-2.5087928457227454E-3</v>
      </c>
      <c r="P438" s="3">
        <f t="shared" si="66"/>
        <v>-5.322053094526275E-3</v>
      </c>
      <c r="Q438" s="3">
        <f t="shared" si="67"/>
        <v>-2.1455164732945039E-3</v>
      </c>
      <c r="R438" s="3">
        <f t="shared" si="68"/>
        <v>-8.8899948433136047E-3</v>
      </c>
      <c r="S438" s="3">
        <f t="shared" si="69"/>
        <v>-5.4703441329512249E-3</v>
      </c>
      <c r="T438" s="3">
        <f t="shared" si="70"/>
        <v>-1.3142110435034037E-2</v>
      </c>
      <c r="U438" s="3">
        <f t="shared" si="71"/>
        <v>-1.6165062499492552E-2</v>
      </c>
      <c r="V438" s="3">
        <f t="shared" si="72"/>
        <v>-9.8281519062994906E-3</v>
      </c>
      <c r="W438" s="3">
        <f t="shared" si="73"/>
        <v>-7.8189681386538826E-3</v>
      </c>
    </row>
    <row r="439" spans="1:23" x14ac:dyDescent="0.2">
      <c r="A439" s="5">
        <v>39994</v>
      </c>
      <c r="B439" s="49">
        <v>3.9629660672071854E-2</v>
      </c>
      <c r="C439" s="49">
        <v>2.6376548114528386E-3</v>
      </c>
      <c r="D439" s="49">
        <v>-2.5498807997429096E-2</v>
      </c>
      <c r="E439" s="49">
        <v>4.9937746216542012E-2</v>
      </c>
      <c r="F439" s="49">
        <v>-3.2490103358009836E-2</v>
      </c>
      <c r="G439" s="49">
        <v>-3.3291935755921931E-2</v>
      </c>
      <c r="H439" s="49">
        <v>-2.8941252579802401E-2</v>
      </c>
      <c r="I439" s="49">
        <v>2.8594157817583676E-2</v>
      </c>
      <c r="J439" s="49">
        <v>-3.7816684342072415E-3</v>
      </c>
      <c r="K439" s="49">
        <v>2.2632108052305089E-3</v>
      </c>
      <c r="N439" s="3">
        <f t="shared" si="64"/>
        <v>-2.0752516358570308E-3</v>
      </c>
      <c r="O439" s="3">
        <f t="shared" si="65"/>
        <v>1.985277307936619E-3</v>
      </c>
      <c r="P439" s="3">
        <f t="shared" si="66"/>
        <v>-2.8874593315517858E-3</v>
      </c>
      <c r="Q439" s="3">
        <f t="shared" si="67"/>
        <v>6.9002463664692855E-4</v>
      </c>
      <c r="R439" s="3">
        <f t="shared" si="68"/>
        <v>-6.4306958404160286E-3</v>
      </c>
      <c r="S439" s="3">
        <f t="shared" si="69"/>
        <v>-2.8666324349773276E-3</v>
      </c>
      <c r="T439" s="3">
        <f t="shared" si="70"/>
        <v>-1.0880227884354939E-2</v>
      </c>
      <c r="U439" s="3">
        <f t="shared" si="71"/>
        <v>-1.2011012797963929E-2</v>
      </c>
      <c r="V439" s="3">
        <f t="shared" si="72"/>
        <v>-6.6640974593884733E-3</v>
      </c>
      <c r="W439" s="3">
        <f t="shared" si="73"/>
        <v>-5.4687113529060284E-3</v>
      </c>
    </row>
    <row r="440" spans="1:23" x14ac:dyDescent="0.2">
      <c r="A440" s="5">
        <v>40025</v>
      </c>
      <c r="B440" s="49">
        <v>7.2020071382399076E-2</v>
      </c>
      <c r="C440" s="49">
        <v>4.2861966003528984E-2</v>
      </c>
      <c r="D440" s="49">
        <v>0.10588416028840464</v>
      </c>
      <c r="E440" s="49">
        <v>0.12986307212018944</v>
      </c>
      <c r="F440" s="49">
        <v>9.3827961034332663E-2</v>
      </c>
      <c r="G440" s="49">
        <v>8.5421820358448475E-2</v>
      </c>
      <c r="H440" s="49">
        <v>7.1866417803718052E-2</v>
      </c>
      <c r="I440" s="49">
        <v>2.8849783957322739E-2</v>
      </c>
      <c r="J440" s="49">
        <v>0.13168945218875239</v>
      </c>
      <c r="K440" s="49">
        <v>7.5376818271572388E-2</v>
      </c>
      <c r="N440" s="3">
        <f t="shared" si="64"/>
        <v>-1.6055702227014412E-3</v>
      </c>
      <c r="O440" s="3">
        <f t="shared" si="65"/>
        <v>2.213958291599569E-3</v>
      </c>
      <c r="P440" s="3">
        <f t="shared" si="66"/>
        <v>-3.4568698199856423E-3</v>
      </c>
      <c r="Q440" s="3">
        <f t="shared" si="67"/>
        <v>1.5752011023002345E-3</v>
      </c>
      <c r="R440" s="3">
        <f t="shared" si="68"/>
        <v>-7.7811413624175535E-3</v>
      </c>
      <c r="S440" s="3">
        <f t="shared" si="69"/>
        <v>-4.3989615728270738E-3</v>
      </c>
      <c r="T440" s="3">
        <f t="shared" si="70"/>
        <v>-1.1971698832570531E-2</v>
      </c>
      <c r="U440" s="3">
        <f t="shared" si="71"/>
        <v>-1.1449760111221249E-2</v>
      </c>
      <c r="V440" s="3">
        <f t="shared" si="72"/>
        <v>-6.8607114197895801E-3</v>
      </c>
      <c r="W440" s="3">
        <f t="shared" si="73"/>
        <v>-5.4370023790476819E-3</v>
      </c>
    </row>
    <row r="441" spans="1:23" x14ac:dyDescent="0.2">
      <c r="A441" s="5">
        <v>40056</v>
      </c>
      <c r="B441" s="49">
        <v>6.707880602207883E-2</v>
      </c>
      <c r="C441" s="49">
        <v>1.4225367885107865E-3</v>
      </c>
      <c r="D441" s="49">
        <v>2.9142014300276076E-2</v>
      </c>
      <c r="E441" s="49">
        <v>4.9353437728618221E-2</v>
      </c>
      <c r="F441" s="49">
        <v>6.647155052844278E-2</v>
      </c>
      <c r="G441" s="49">
        <v>7.3512464478631356E-2</v>
      </c>
      <c r="H441" s="49">
        <v>8.0173761329828119E-2</v>
      </c>
      <c r="I441" s="49">
        <v>1.283651508980288E-2</v>
      </c>
      <c r="J441" s="49">
        <v>4.7251946643688703E-2</v>
      </c>
      <c r="K441" s="49">
        <v>3.4779781395150255E-2</v>
      </c>
      <c r="N441" s="3">
        <f t="shared" si="64"/>
        <v>9.1288557211037979E-4</v>
      </c>
      <c r="O441" s="3">
        <f t="shared" si="65"/>
        <v>2.8638773276210747E-3</v>
      </c>
      <c r="P441" s="3">
        <f t="shared" si="66"/>
        <v>-4.7416204750454064E-4</v>
      </c>
      <c r="Q441" s="3">
        <f t="shared" si="67"/>
        <v>4.2216396435459901E-3</v>
      </c>
      <c r="R441" s="3">
        <f t="shared" si="68"/>
        <v>-5.4111311731008587E-3</v>
      </c>
      <c r="S441" s="3">
        <f t="shared" si="69"/>
        <v>-2.3960716723893292E-3</v>
      </c>
      <c r="T441" s="3">
        <f t="shared" si="70"/>
        <v>-1.0156862250991994E-2</v>
      </c>
      <c r="U441" s="3">
        <f t="shared" si="71"/>
        <v>-1.0523706762678893E-2</v>
      </c>
      <c r="V441" s="3">
        <f t="shared" si="72"/>
        <v>-3.9514127551860062E-3</v>
      </c>
      <c r="W441" s="3">
        <f t="shared" si="73"/>
        <v>-3.4359537904185742E-3</v>
      </c>
    </row>
    <row r="442" spans="1:23" x14ac:dyDescent="0.2">
      <c r="A442" s="5">
        <v>40086</v>
      </c>
      <c r="B442" s="49">
        <v>6.6471866893661913E-2</v>
      </c>
      <c r="C442" s="49">
        <v>4.8437327243765926E-2</v>
      </c>
      <c r="D442" s="49">
        <v>3.9075163928033563E-2</v>
      </c>
      <c r="E442" s="49">
        <v>3.2178672771155492E-2</v>
      </c>
      <c r="F442" s="49">
        <v>4.184418484705299E-2</v>
      </c>
      <c r="G442" s="49">
        <v>4.7441019124097261E-2</v>
      </c>
      <c r="H442" s="49">
        <v>5.3779207265159501E-2</v>
      </c>
      <c r="I442" s="49">
        <v>-5.0996449326928817E-2</v>
      </c>
      <c r="J442" s="49">
        <v>6.3008274853819657E-2</v>
      </c>
      <c r="K442" s="49">
        <v>3.8789377405635594E-2</v>
      </c>
      <c r="N442" s="3">
        <f t="shared" si="64"/>
        <v>1.821556844138511E-3</v>
      </c>
      <c r="O442" s="3">
        <f t="shared" si="65"/>
        <v>2.3011603486876278E-3</v>
      </c>
      <c r="P442" s="3">
        <f t="shared" si="66"/>
        <v>-5.8907757265902168E-4</v>
      </c>
      <c r="Q442" s="3">
        <f t="shared" si="67"/>
        <v>4.7469074830572989E-3</v>
      </c>
      <c r="R442" s="3">
        <f t="shared" si="68"/>
        <v>-4.3920402489239507E-3</v>
      </c>
      <c r="S442" s="3">
        <f t="shared" si="69"/>
        <v>-5.0497271345351709E-4</v>
      </c>
      <c r="T442" s="3">
        <f t="shared" si="70"/>
        <v>-8.99024457346396E-3</v>
      </c>
      <c r="U442" s="3">
        <f t="shared" si="71"/>
        <v>-1.1286453230433115E-2</v>
      </c>
      <c r="V442" s="3">
        <f t="shared" si="72"/>
        <v>-3.9511680511008567E-3</v>
      </c>
      <c r="W442" s="3">
        <f t="shared" si="73"/>
        <v>-3.1408711183668735E-3</v>
      </c>
    </row>
    <row r="443" spans="1:23" x14ac:dyDescent="0.2">
      <c r="A443" s="5">
        <v>40117</v>
      </c>
      <c r="B443" s="49">
        <v>-2.2646093507567855E-2</v>
      </c>
      <c r="C443" s="49">
        <v>-4.778158501947638E-2</v>
      </c>
      <c r="D443" s="49">
        <v>-4.8748747130524683E-2</v>
      </c>
      <c r="E443" s="49">
        <v>-1.6623373493780291E-2</v>
      </c>
      <c r="F443" s="49">
        <v>-4.8911394426010446E-2</v>
      </c>
      <c r="G443" s="49">
        <v>-1.7240929767583624E-2</v>
      </c>
      <c r="H443" s="49">
        <v>-5.8125744920076383E-2</v>
      </c>
      <c r="I443" s="49">
        <v>-1.4355664692758729E-2</v>
      </c>
      <c r="J443" s="49">
        <v>-2.8779235133828518E-2</v>
      </c>
      <c r="K443" s="49">
        <v>-1.9370006085676739E-2</v>
      </c>
      <c r="N443" s="3">
        <f t="shared" si="64"/>
        <v>3.389625958737754E-3</v>
      </c>
      <c r="O443" s="3">
        <f t="shared" si="65"/>
        <v>4.329855841191551E-3</v>
      </c>
      <c r="P443" s="3">
        <f t="shared" si="66"/>
        <v>-2.1811696093623149E-4</v>
      </c>
      <c r="Q443" s="3">
        <f t="shared" si="67"/>
        <v>3.8507283594715613E-3</v>
      </c>
      <c r="R443" s="3">
        <f t="shared" si="68"/>
        <v>-3.7724436846627513E-3</v>
      </c>
      <c r="S443" s="3">
        <f t="shared" si="69"/>
        <v>4.4616098295319206E-4</v>
      </c>
      <c r="T443" s="3">
        <f t="shared" si="70"/>
        <v>-7.7471444612988039E-3</v>
      </c>
      <c r="U443" s="3">
        <f t="shared" si="71"/>
        <v>-1.2437907980944832E-2</v>
      </c>
      <c r="V443" s="3">
        <f t="shared" si="72"/>
        <v>-3.3718770924431626E-3</v>
      </c>
      <c r="W443" s="3">
        <f t="shared" si="73"/>
        <v>-2.7705391394888873E-3</v>
      </c>
    </row>
    <row r="444" spans="1:23" x14ac:dyDescent="0.2">
      <c r="A444" s="5">
        <v>40147</v>
      </c>
      <c r="B444" s="49">
        <v>1.7851876833943514E-2</v>
      </c>
      <c r="C444" s="49">
        <v>5.160547295682627E-2</v>
      </c>
      <c r="D444" s="49">
        <v>3.3250990841168004E-2</v>
      </c>
      <c r="E444" s="49">
        <v>2.6811806865169263E-2</v>
      </c>
      <c r="F444" s="49">
        <v>2.1803653212459029E-2</v>
      </c>
      <c r="G444" s="49">
        <v>3.3623188780924629E-2</v>
      </c>
      <c r="H444" s="49">
        <v>-3.5473674177826098E-3</v>
      </c>
      <c r="I444" s="49">
        <v>-5.8097538167712126E-2</v>
      </c>
      <c r="J444" s="49">
        <v>3.0327840660593353E-3</v>
      </c>
      <c r="K444" s="49">
        <v>5.9493502373588081E-2</v>
      </c>
      <c r="N444" s="3">
        <f t="shared" si="64"/>
        <v>1.5399529430687236E-3</v>
      </c>
      <c r="O444" s="3">
        <f t="shared" si="65"/>
        <v>1.5424641231278008E-3</v>
      </c>
      <c r="P444" s="3">
        <f t="shared" si="66"/>
        <v>-2.744292495222215E-3</v>
      </c>
      <c r="Q444" s="3">
        <f t="shared" si="67"/>
        <v>1.5531848249351302E-3</v>
      </c>
      <c r="R444" s="3">
        <f t="shared" si="68"/>
        <v>-5.6666281547270003E-3</v>
      </c>
      <c r="S444" s="3">
        <f t="shared" si="69"/>
        <v>-8.1868278940503477E-4</v>
      </c>
      <c r="T444" s="3">
        <f t="shared" si="70"/>
        <v>-1.0284315261356354E-2</v>
      </c>
      <c r="U444" s="3">
        <f t="shared" si="71"/>
        <v>-1.3102449550995579E-2</v>
      </c>
      <c r="V444" s="3">
        <f t="shared" si="72"/>
        <v>-4.0840467399368818E-3</v>
      </c>
      <c r="W444" s="3">
        <f t="shared" si="73"/>
        <v>-4.2578721965982154E-3</v>
      </c>
    </row>
    <row r="445" spans="1:23" x14ac:dyDescent="0.2">
      <c r="A445" s="5">
        <v>40178</v>
      </c>
      <c r="B445" s="49">
        <v>3.5351872008707819E-2</v>
      </c>
      <c r="C445" s="49">
        <v>2.5948832717973325E-2</v>
      </c>
      <c r="D445" s="49">
        <v>5.9082786743688498E-2</v>
      </c>
      <c r="E445" s="49">
        <v>2.4960774156092214E-2</v>
      </c>
      <c r="F445" s="49">
        <v>7.1603870885005527E-2</v>
      </c>
      <c r="G445" s="49">
        <v>4.3009320188549749E-2</v>
      </c>
      <c r="H445" s="49">
        <v>5.7664267908376754E-2</v>
      </c>
      <c r="I445" s="49">
        <v>8.9072538789263911E-2</v>
      </c>
      <c r="J445" s="49">
        <v>8.5481113165585265E-2</v>
      </c>
      <c r="K445" s="49">
        <v>2.0599572845050318E-2</v>
      </c>
      <c r="N445" s="3">
        <f t="shared" si="64"/>
        <v>1.4637799529574553E-3</v>
      </c>
      <c r="O445" s="3">
        <f t="shared" si="65"/>
        <v>1.6217737161602723E-3</v>
      </c>
      <c r="P445" s="3">
        <f t="shared" si="66"/>
        <v>-2.0189220895948717E-3</v>
      </c>
      <c r="Q445" s="3">
        <f t="shared" si="67"/>
        <v>2.054399089321023E-3</v>
      </c>
      <c r="R445" s="3">
        <f t="shared" si="68"/>
        <v>-5.0921708477144334E-3</v>
      </c>
      <c r="S445" s="3">
        <f t="shared" si="69"/>
        <v>3.0122537874947993E-4</v>
      </c>
      <c r="T445" s="3">
        <f t="shared" si="70"/>
        <v>-1.0852852819065879E-2</v>
      </c>
      <c r="U445" s="3">
        <f t="shared" si="71"/>
        <v>-1.4555416266070665E-2</v>
      </c>
      <c r="V445" s="3">
        <f t="shared" si="72"/>
        <v>-3.7146360258096286E-3</v>
      </c>
      <c r="W445" s="3">
        <f t="shared" si="73"/>
        <v>-3.156500072917524E-3</v>
      </c>
    </row>
    <row r="446" spans="1:23" x14ac:dyDescent="0.2">
      <c r="A446" s="5">
        <v>40209</v>
      </c>
      <c r="B446" s="49">
        <v>-5.8989398636357437E-2</v>
      </c>
      <c r="C446" s="49">
        <v>-5.8532169245714805E-2</v>
      </c>
      <c r="D446" s="49">
        <v>-5.6844458125688058E-2</v>
      </c>
      <c r="E446" s="49">
        <v>-8.8751365427149564E-2</v>
      </c>
      <c r="F446" s="49">
        <v>-4.4062196113261121E-2</v>
      </c>
      <c r="G446" s="49">
        <v>-4.0725120979344664E-2</v>
      </c>
      <c r="H446" s="49">
        <v>-5.5116438891116615E-2</v>
      </c>
      <c r="I446" s="49">
        <v>-7.7225632691058088E-3</v>
      </c>
      <c r="J446" s="49">
        <v>-4.3554606159890152E-3</v>
      </c>
      <c r="K446" s="49">
        <v>-3.5079998857926342E-2</v>
      </c>
      <c r="N446" s="3">
        <f t="shared" si="64"/>
        <v>1.4693729840042019E-3</v>
      </c>
      <c r="O446" s="3">
        <f t="shared" si="65"/>
        <v>1.997532053402288E-3</v>
      </c>
      <c r="P446" s="3">
        <f t="shared" si="66"/>
        <v>-1.6771689269650053E-3</v>
      </c>
      <c r="Q446" s="3">
        <f t="shared" si="67"/>
        <v>2.1423432488003602E-3</v>
      </c>
      <c r="R446" s="3">
        <f t="shared" si="68"/>
        <v>-4.2376788989572306E-3</v>
      </c>
      <c r="S446" s="3">
        <f t="shared" si="69"/>
        <v>6.4642648559926693E-4</v>
      </c>
      <c r="T446" s="3">
        <f t="shared" si="70"/>
        <v>-9.9648275887664547E-3</v>
      </c>
      <c r="U446" s="3">
        <f t="shared" si="71"/>
        <v>-1.3633924821887657E-2</v>
      </c>
      <c r="V446" s="3">
        <f t="shared" si="72"/>
        <v>-2.5621672804093821E-3</v>
      </c>
      <c r="W446" s="3">
        <f t="shared" si="73"/>
        <v>-2.9216509379715811E-3</v>
      </c>
    </row>
    <row r="447" spans="1:23" x14ac:dyDescent="0.2">
      <c r="A447" s="5">
        <v>40237</v>
      </c>
      <c r="B447" s="49">
        <v>2.6510279443720863E-2</v>
      </c>
      <c r="C447" s="49">
        <v>4.9324576846134782E-2</v>
      </c>
      <c r="D447" s="49">
        <v>-4.1565052423835347E-3</v>
      </c>
      <c r="E447" s="49">
        <v>-5.5061271256494071E-2</v>
      </c>
      <c r="F447" s="49">
        <v>-4.8285600376876125E-3</v>
      </c>
      <c r="G447" s="49">
        <v>3.7338370733190684E-2</v>
      </c>
      <c r="H447" s="49">
        <v>-3.8412648944181171E-2</v>
      </c>
      <c r="I447" s="49">
        <v>-8.7500243299530878E-3</v>
      </c>
      <c r="J447" s="49">
        <v>-2.7806632266567322E-2</v>
      </c>
      <c r="K447" s="49">
        <v>3.0861947039589221E-2</v>
      </c>
      <c r="N447" s="3">
        <f t="shared" si="64"/>
        <v>-7.2055520264814133E-4</v>
      </c>
      <c r="O447" s="3">
        <f t="shared" si="65"/>
        <v>4.7040236237490728E-5</v>
      </c>
      <c r="P447" s="3">
        <f t="shared" si="66"/>
        <v>-4.0764868898704549E-3</v>
      </c>
      <c r="Q447" s="3">
        <f t="shared" si="67"/>
        <v>-1.3069482036198515E-3</v>
      </c>
      <c r="R447" s="3">
        <f t="shared" si="68"/>
        <v>-5.7865737349568781E-3</v>
      </c>
      <c r="S447" s="3">
        <f t="shared" si="69"/>
        <v>-4.379340355619617E-4</v>
      </c>
      <c r="T447" s="3">
        <f t="shared" si="70"/>
        <v>-1.1888973859759851E-2</v>
      </c>
      <c r="U447" s="3">
        <f t="shared" si="71"/>
        <v>-1.4507872428594458E-2</v>
      </c>
      <c r="V447" s="3">
        <f t="shared" si="72"/>
        <v>-3.1684581030980924E-3</v>
      </c>
      <c r="W447" s="3">
        <f t="shared" si="73"/>
        <v>-4.3994935118076318E-3</v>
      </c>
    </row>
    <row r="448" spans="1:23" x14ac:dyDescent="0.2">
      <c r="A448" s="5">
        <v>40268</v>
      </c>
      <c r="B448" s="49">
        <v>5.7107851424275102E-2</v>
      </c>
      <c r="C448" s="49">
        <v>3.9837495698566761E-2</v>
      </c>
      <c r="D448" s="49">
        <v>9.9811680531286529E-2</v>
      </c>
      <c r="E448" s="49">
        <v>4.3995219487931836E-2</v>
      </c>
      <c r="F448" s="49">
        <v>7.1264513826881704E-2</v>
      </c>
      <c r="G448" s="49">
        <v>6.3511202806715294E-2</v>
      </c>
      <c r="H448" s="49">
        <v>8.2015301033710353E-2</v>
      </c>
      <c r="I448" s="49">
        <v>0.10463217773518996</v>
      </c>
      <c r="J448" s="49">
        <v>8.4635242164504909E-2</v>
      </c>
      <c r="K448" s="49">
        <v>5.9885484232422348E-2</v>
      </c>
      <c r="N448" s="3">
        <f t="shared" si="64"/>
        <v>-4.9390148575269451E-4</v>
      </c>
      <c r="O448" s="3">
        <f t="shared" si="65"/>
        <v>1.3976925475284421E-3</v>
      </c>
      <c r="P448" s="3">
        <f t="shared" si="66"/>
        <v>-3.9881637220593831E-3</v>
      </c>
      <c r="Q448" s="3">
        <f t="shared" si="67"/>
        <v>-2.2403900788974715E-3</v>
      </c>
      <c r="R448" s="3">
        <f t="shared" si="68"/>
        <v>-5.4836215829703449E-3</v>
      </c>
      <c r="S448" s="3">
        <f t="shared" si="69"/>
        <v>6.7027816506650003E-4</v>
      </c>
      <c r="T448" s="3">
        <f t="shared" si="70"/>
        <v>-1.2208992813491767E-2</v>
      </c>
      <c r="U448" s="3">
        <f t="shared" si="71"/>
        <v>-1.527746822544105E-2</v>
      </c>
      <c r="V448" s="3">
        <f t="shared" si="72"/>
        <v>-3.5238386022324042E-3</v>
      </c>
      <c r="W448" s="3">
        <f t="shared" si="73"/>
        <v>-3.0341764208933722E-3</v>
      </c>
    </row>
    <row r="449" spans="1:23" x14ac:dyDescent="0.2">
      <c r="A449" s="5">
        <v>40298</v>
      </c>
      <c r="B449" s="49">
        <v>-1.949501240865259E-2</v>
      </c>
      <c r="C449" s="49">
        <v>1.3067982995227378E-2</v>
      </c>
      <c r="D449" s="49">
        <v>-6.2821490318998308E-5</v>
      </c>
      <c r="E449" s="49">
        <v>-3.100201893362009E-2</v>
      </c>
      <c r="F449" s="49">
        <v>-3.3818784166989801E-2</v>
      </c>
      <c r="G449" s="49">
        <v>-2.0123477110158827E-2</v>
      </c>
      <c r="H449" s="49">
        <v>-5.2252098834323024E-2</v>
      </c>
      <c r="I449" s="49">
        <v>4.5577279619453126E-3</v>
      </c>
      <c r="J449" s="49">
        <v>1.3863481023284274E-2</v>
      </c>
      <c r="K449" s="49">
        <v>1.6023200222421652E-2</v>
      </c>
      <c r="N449" s="3">
        <f t="shared" si="64"/>
        <v>2.7540427558591897E-4</v>
      </c>
      <c r="O449" s="3">
        <f t="shared" si="65"/>
        <v>2.1891476013353359E-3</v>
      </c>
      <c r="P449" s="3">
        <f t="shared" si="66"/>
        <v>-2.2112141515479825E-3</v>
      </c>
      <c r="Q449" s="3">
        <f t="shared" si="67"/>
        <v>-1.6386374653153863E-3</v>
      </c>
      <c r="R449" s="3">
        <f t="shared" si="68"/>
        <v>-4.141229958374194E-3</v>
      </c>
      <c r="S449" s="3">
        <f t="shared" si="69"/>
        <v>1.5362582408893672E-3</v>
      </c>
      <c r="T449" s="3">
        <f t="shared" si="70"/>
        <v>-1.0283931576080775E-2</v>
      </c>
      <c r="U449" s="3">
        <f t="shared" si="71"/>
        <v>-1.1919664487440104E-2</v>
      </c>
      <c r="V449" s="3">
        <f t="shared" si="72"/>
        <v>-2.9516865356725552E-3</v>
      </c>
      <c r="W449" s="3">
        <f t="shared" si="73"/>
        <v>-1.6711146356598533E-3</v>
      </c>
    </row>
    <row r="450" spans="1:23" x14ac:dyDescent="0.2">
      <c r="A450" s="5">
        <v>40329</v>
      </c>
      <c r="B450" s="49">
        <v>-7.5494252341093748E-2</v>
      </c>
      <c r="C450" s="49">
        <v>-3.4836611614741719E-2</v>
      </c>
      <c r="D450" s="49">
        <v>-2.9245509457913266E-2</v>
      </c>
      <c r="E450" s="49">
        <v>-9.3534473231180026E-2</v>
      </c>
      <c r="F450" s="49">
        <v>-5.3583333416079792E-2</v>
      </c>
      <c r="G450" s="49">
        <v>-6.1090350901564228E-2</v>
      </c>
      <c r="H450" s="49">
        <v>-7.2646357173912102E-2</v>
      </c>
      <c r="I450" s="49">
        <v>-0.10995089581950901</v>
      </c>
      <c r="J450" s="49">
        <v>-4.6861341145224999E-2</v>
      </c>
      <c r="K450" s="49">
        <v>-8.062717168478839E-2</v>
      </c>
      <c r="N450" s="3">
        <f t="shared" si="64"/>
        <v>-1.0635566870565839E-3</v>
      </c>
      <c r="O450" s="3">
        <f t="shared" si="65"/>
        <v>2.1029663979176025E-3</v>
      </c>
      <c r="P450" s="3">
        <f t="shared" si="66"/>
        <v>-4.1493774309910086E-3</v>
      </c>
      <c r="Q450" s="3">
        <f t="shared" si="67"/>
        <v>-2.168899820601416E-3</v>
      </c>
      <c r="R450" s="3">
        <f t="shared" si="68"/>
        <v>-6.6147768958334918E-3</v>
      </c>
      <c r="S450" s="3">
        <f t="shared" si="69"/>
        <v>3.0472670063435198E-4</v>
      </c>
      <c r="T450" s="3">
        <f t="shared" si="70"/>
        <v>-1.3166568496236521E-2</v>
      </c>
      <c r="U450" s="3">
        <f t="shared" si="71"/>
        <v>-1.1582990435597802E-2</v>
      </c>
      <c r="V450" s="3">
        <f t="shared" si="72"/>
        <v>-4.4334171340345225E-3</v>
      </c>
      <c r="W450" s="3">
        <f t="shared" si="73"/>
        <v>-2.4167496405201419E-3</v>
      </c>
    </row>
    <row r="451" spans="1:23" x14ac:dyDescent="0.2">
      <c r="A451" s="5">
        <v>40359</v>
      </c>
      <c r="B451" s="49">
        <v>-2.8467848818418906E-2</v>
      </c>
      <c r="C451" s="49">
        <v>-3.9565187065191298E-2</v>
      </c>
      <c r="D451" s="49">
        <v>-2.5555373017172034E-4</v>
      </c>
      <c r="E451" s="49">
        <v>6.0578342413220021E-4</v>
      </c>
      <c r="F451" s="49">
        <v>-1.2781892410014262E-2</v>
      </c>
      <c r="G451" s="49">
        <v>-5.0491936356881983E-2</v>
      </c>
      <c r="H451" s="49">
        <v>-6.4913440096602271E-3</v>
      </c>
      <c r="I451" s="49">
        <v>-4.7432448820948436E-2</v>
      </c>
      <c r="J451" s="49">
        <v>-5.106204070187248E-3</v>
      </c>
      <c r="K451" s="49">
        <v>-5.3175999821256315E-2</v>
      </c>
      <c r="N451" s="3">
        <f t="shared" si="64"/>
        <v>-3.7586869889686312E-3</v>
      </c>
      <c r="O451" s="3">
        <f t="shared" si="65"/>
        <v>-2.6648322821890003E-4</v>
      </c>
      <c r="P451" s="3">
        <f t="shared" si="66"/>
        <v>-6.6150586913469867E-3</v>
      </c>
      <c r="Q451" s="3">
        <f t="shared" si="67"/>
        <v>-6.7898562829319447E-3</v>
      </c>
      <c r="R451" s="3">
        <f t="shared" si="68"/>
        <v>-9.218159603548385E-3</v>
      </c>
      <c r="S451" s="3">
        <f t="shared" si="69"/>
        <v>-2.1771935471475157E-3</v>
      </c>
      <c r="T451" s="3">
        <f t="shared" si="70"/>
        <v>-1.5361746005971226E-2</v>
      </c>
      <c r="U451" s="3">
        <f t="shared" si="71"/>
        <v>-1.5636639924404425E-2</v>
      </c>
      <c r="V451" s="3">
        <f t="shared" si="72"/>
        <v>-5.9943022185742923E-3</v>
      </c>
      <c r="W451" s="3">
        <f t="shared" si="73"/>
        <v>-5.6291653037785156E-3</v>
      </c>
    </row>
    <row r="452" spans="1:23" x14ac:dyDescent="0.2">
      <c r="A452" s="5">
        <v>40390</v>
      </c>
      <c r="B452" s="49">
        <v>4.6774225436740702E-2</v>
      </c>
      <c r="C452" s="49">
        <v>3.8994325460941059E-2</v>
      </c>
      <c r="D452" s="49">
        <v>2.948361077959949E-2</v>
      </c>
      <c r="E452" s="49">
        <v>0.14792611848002868</v>
      </c>
      <c r="F452" s="49">
        <v>5.7041269495788693E-2</v>
      </c>
      <c r="G452" s="49">
        <v>7.1238950578633053E-2</v>
      </c>
      <c r="H452" s="49">
        <v>8.9019988707731867E-2</v>
      </c>
      <c r="I452" s="49">
        <v>1.4209057648117307E-2</v>
      </c>
      <c r="J452" s="49">
        <v>4.3693550884111643E-2</v>
      </c>
      <c r="K452" s="49">
        <v>6.9889677448897514E-2</v>
      </c>
      <c r="N452" s="3">
        <f t="shared" si="64"/>
        <v>-4.6016140683964217E-3</v>
      </c>
      <c r="O452" s="3">
        <f t="shared" si="65"/>
        <v>-1.1941120297364882E-3</v>
      </c>
      <c r="P452" s="3">
        <f t="shared" si="66"/>
        <v>-7.0428121818900159E-3</v>
      </c>
      <c r="Q452" s="3">
        <f t="shared" si="67"/>
        <v>-5.9965235640712196E-3</v>
      </c>
      <c r="R452" s="3">
        <f t="shared" si="68"/>
        <v>-9.3598847490538283E-3</v>
      </c>
      <c r="S452" s="3">
        <f t="shared" si="69"/>
        <v>-3.5441006013481355E-3</v>
      </c>
      <c r="T452" s="3">
        <f t="shared" si="70"/>
        <v>-1.4977632637124642E-2</v>
      </c>
      <c r="U452" s="3">
        <f t="shared" si="71"/>
        <v>-1.7252889869443198E-2</v>
      </c>
      <c r="V452" s="3">
        <f t="shared" si="72"/>
        <v>-5.9656076479776216E-3</v>
      </c>
      <c r="W452" s="3">
        <f t="shared" si="73"/>
        <v>-6.6418179328855652E-3</v>
      </c>
    </row>
    <row r="453" spans="1:23" x14ac:dyDescent="0.2">
      <c r="A453" s="5">
        <v>40421</v>
      </c>
      <c r="B453" s="49">
        <v>-1.3993875575140091E-2</v>
      </c>
      <c r="C453" s="49">
        <v>1.5569297147429939E-2</v>
      </c>
      <c r="D453" s="49">
        <v>-3.5709275984661337E-2</v>
      </c>
      <c r="E453" s="49">
        <v>-3.0708575310503416E-2</v>
      </c>
      <c r="F453" s="49">
        <v>-3.6926077065040697E-2</v>
      </c>
      <c r="G453" s="49">
        <v>-1.1274350736919514E-3</v>
      </c>
      <c r="H453" s="49">
        <v>-5.1276782941103938E-2</v>
      </c>
      <c r="I453" s="49">
        <v>-5.3153790907912279E-2</v>
      </c>
      <c r="J453" s="49">
        <v>-5.0290270959188588E-2</v>
      </c>
      <c r="K453" s="49">
        <v>-4.4419283926525277E-2</v>
      </c>
      <c r="N453" s="3">
        <f t="shared" si="64"/>
        <v>-2.6541570553180985E-3</v>
      </c>
      <c r="O453" s="3">
        <f t="shared" si="65"/>
        <v>-1.5087318040533771E-4</v>
      </c>
      <c r="P453" s="3">
        <f t="shared" si="66"/>
        <v>-4.8542141903986152E-3</v>
      </c>
      <c r="Q453" s="3">
        <f t="shared" si="67"/>
        <v>-2.0551686519197829E-3</v>
      </c>
      <c r="R453" s="3">
        <f t="shared" si="68"/>
        <v>-6.44188710566932E-3</v>
      </c>
      <c r="S453" s="3">
        <f t="shared" si="69"/>
        <v>-5.2709561141008824E-4</v>
      </c>
      <c r="T453" s="3">
        <f t="shared" si="70"/>
        <v>-1.1347723624781468E-2</v>
      </c>
      <c r="U453" s="3">
        <f t="shared" si="71"/>
        <v>-1.5819061975776323E-2</v>
      </c>
      <c r="V453" s="3">
        <f t="shared" si="72"/>
        <v>-4.3775760686041477E-3</v>
      </c>
      <c r="W453" s="3">
        <f t="shared" si="73"/>
        <v>-3.8406272302071321E-3</v>
      </c>
    </row>
    <row r="454" spans="1:23" x14ac:dyDescent="0.2">
      <c r="A454" s="5">
        <v>40451</v>
      </c>
      <c r="B454" s="49">
        <v>4.5315214548773852E-2</v>
      </c>
      <c r="C454" s="49">
        <v>3.7255884977765774E-2</v>
      </c>
      <c r="D454" s="49">
        <v>5.4338314879652572E-2</v>
      </c>
      <c r="E454" s="49">
        <v>2.9556475236919066E-2</v>
      </c>
      <c r="F454" s="49">
        <v>6.5806152299809906E-2</v>
      </c>
      <c r="G454" s="49">
        <v>6.2803277220347953E-2</v>
      </c>
      <c r="H454" s="49">
        <v>4.1731079485102018E-2</v>
      </c>
      <c r="I454" s="49">
        <v>4.1013063194739408E-2</v>
      </c>
      <c r="J454" s="49">
        <v>5.3259892371949835E-2</v>
      </c>
      <c r="K454" s="49">
        <v>9.0916634883718261E-2</v>
      </c>
      <c r="N454" s="3">
        <f t="shared" si="64"/>
        <v>-4.0335000677169846E-3</v>
      </c>
      <c r="O454" s="3">
        <f t="shared" si="65"/>
        <v>5.2394781345408488E-4</v>
      </c>
      <c r="P454" s="3">
        <f t="shared" si="66"/>
        <v>-6.0064568943556445E-3</v>
      </c>
      <c r="Q454" s="3">
        <f t="shared" si="67"/>
        <v>-2.4699868469419068E-3</v>
      </c>
      <c r="R454" s="3">
        <f t="shared" si="68"/>
        <v>-7.0667630930092984E-3</v>
      </c>
      <c r="S454" s="3">
        <f t="shared" si="69"/>
        <v>-5.3132562746226652E-4</v>
      </c>
      <c r="T454" s="3">
        <f t="shared" si="70"/>
        <v>-1.2763910577080408E-2</v>
      </c>
      <c r="U454" s="3">
        <f t="shared" si="71"/>
        <v>-1.57665615940644E-2</v>
      </c>
      <c r="V454" s="3">
        <f t="shared" si="72"/>
        <v>-5.2179670812272832E-3</v>
      </c>
      <c r="W454" s="3">
        <f t="shared" si="73"/>
        <v>-5.4962953338651855E-3</v>
      </c>
    </row>
    <row r="455" spans="1:23" x14ac:dyDescent="0.2">
      <c r="A455" s="5">
        <v>40482</v>
      </c>
      <c r="B455" s="49">
        <v>1.614332536926355E-2</v>
      </c>
      <c r="C455" s="49">
        <v>2.3366639170051995E-2</v>
      </c>
      <c r="D455" s="49">
        <v>5.8921604024280594E-2</v>
      </c>
      <c r="E455" s="49">
        <v>2.9001834931374315E-2</v>
      </c>
      <c r="F455" s="49">
        <v>3.2187205476118974E-2</v>
      </c>
      <c r="G455" s="49">
        <v>2.4494280720928963E-2</v>
      </c>
      <c r="H455" s="49">
        <v>4.527654438631834E-2</v>
      </c>
      <c r="I455" s="49">
        <v>-1.6122802622238974E-2</v>
      </c>
      <c r="J455" s="49">
        <v>-9.3125031263407987E-4</v>
      </c>
      <c r="K455" s="49">
        <v>3.9379487564412008E-2</v>
      </c>
      <c r="N455" s="3">
        <f t="shared" si="64"/>
        <v>-4.3581105220563314E-3</v>
      </c>
      <c r="O455" s="3">
        <f t="shared" si="65"/>
        <v>6.7710733826404723E-4</v>
      </c>
      <c r="P455" s="3">
        <f t="shared" si="66"/>
        <v>-5.3258238246915567E-3</v>
      </c>
      <c r="Q455" s="3">
        <f t="shared" si="67"/>
        <v>-1.9037987255827078E-3</v>
      </c>
      <c r="R455" s="3">
        <f t="shared" si="68"/>
        <v>-5.4605005623020054E-3</v>
      </c>
      <c r="S455" s="3">
        <f t="shared" si="69"/>
        <v>4.9667065808771242E-4</v>
      </c>
      <c r="T455" s="3">
        <f t="shared" si="70"/>
        <v>-1.1451256722633162E-2</v>
      </c>
      <c r="U455" s="3">
        <f t="shared" si="71"/>
        <v>-1.5057862270303889E-2</v>
      </c>
      <c r="V455" s="3">
        <f t="shared" si="72"/>
        <v>-4.7314225242101014E-3</v>
      </c>
      <c r="W455" s="3">
        <f t="shared" si="73"/>
        <v>-4.0252242939650866E-3</v>
      </c>
    </row>
    <row r="456" spans="1:23" x14ac:dyDescent="0.2">
      <c r="A456" s="5">
        <v>40512</v>
      </c>
      <c r="B456" s="49">
        <v>-1.3311151674248789E-2</v>
      </c>
      <c r="C456" s="49">
        <v>2.0099209198117585E-2</v>
      </c>
      <c r="D456" s="49">
        <v>1.3475573837598231E-2</v>
      </c>
      <c r="E456" s="49">
        <v>-0.14885565226588848</v>
      </c>
      <c r="F456" s="49">
        <v>-4.8048364937090748E-2</v>
      </c>
      <c r="G456" s="49">
        <v>-2.3802441275456832E-2</v>
      </c>
      <c r="H456" s="49">
        <v>-9.8615975867027306E-2</v>
      </c>
      <c r="I456" s="49">
        <v>6.1849413537184983E-2</v>
      </c>
      <c r="J456" s="49">
        <v>-3.535249697638565E-2</v>
      </c>
      <c r="K456" s="49">
        <v>1.1152362303950003E-3</v>
      </c>
      <c r="N456" s="3">
        <f t="shared" si="64"/>
        <v>-4.6587195913434338E-3</v>
      </c>
      <c r="O456" s="3">
        <f t="shared" si="65"/>
        <v>5.9368993049008223E-5</v>
      </c>
      <c r="P456" s="3">
        <f t="shared" si="66"/>
        <v>-4.4876455726882208E-3</v>
      </c>
      <c r="Q456" s="3">
        <f t="shared" si="67"/>
        <v>-3.7989841549842807E-3</v>
      </c>
      <c r="R456" s="3">
        <f t="shared" si="68"/>
        <v>-5.1399980095130299E-3</v>
      </c>
      <c r="S456" s="3">
        <f t="shared" si="69"/>
        <v>7.0975528561590455E-5</v>
      </c>
      <c r="T456" s="3">
        <f t="shared" si="70"/>
        <v>-1.0757386579880897E-2</v>
      </c>
      <c r="U456" s="3">
        <f t="shared" si="71"/>
        <v>-1.5465204009079922E-2</v>
      </c>
      <c r="V456" s="3">
        <f t="shared" si="72"/>
        <v>-4.8083074042589774E-3</v>
      </c>
      <c r="W456" s="3">
        <f t="shared" si="73"/>
        <v>-3.3994686831167217E-3</v>
      </c>
    </row>
    <row r="457" spans="1:23" x14ac:dyDescent="0.2">
      <c r="A457" s="5">
        <v>40543</v>
      </c>
      <c r="B457" s="49">
        <v>3.4804479095995822E-2</v>
      </c>
      <c r="C457" s="49">
        <v>4.2325785622345347E-2</v>
      </c>
      <c r="D457" s="49">
        <v>3.8263715326863679E-2</v>
      </c>
      <c r="E457" s="49">
        <v>6.4112588621810573E-2</v>
      </c>
      <c r="F457" s="49">
        <v>5.5153369059270263E-2</v>
      </c>
      <c r="G457" s="49">
        <v>6.7299167986756281E-2</v>
      </c>
      <c r="H457" s="49">
        <v>5.5646944180915314E-2</v>
      </c>
      <c r="I457" s="49">
        <v>4.2007016323794E-2</v>
      </c>
      <c r="J457" s="49">
        <v>7.585784843780341E-2</v>
      </c>
      <c r="K457" s="49">
        <v>6.6876668146504725E-2</v>
      </c>
      <c r="N457" s="3">
        <f t="shared" si="64"/>
        <v>-4.1987747422285171E-3</v>
      </c>
      <c r="O457" s="3">
        <f t="shared" si="65"/>
        <v>2.4016214953068468E-3</v>
      </c>
      <c r="P457" s="3">
        <f t="shared" si="66"/>
        <v>-3.3738958477501418E-3</v>
      </c>
      <c r="Q457" s="3">
        <f t="shared" si="67"/>
        <v>-7.6471435160200829E-3</v>
      </c>
      <c r="R457" s="3">
        <f t="shared" si="68"/>
        <v>-5.6450747169430665E-3</v>
      </c>
      <c r="S457" s="3">
        <f t="shared" si="69"/>
        <v>6.3245104008167248E-4</v>
      </c>
      <c r="T457" s="3">
        <f t="shared" si="70"/>
        <v>-1.2687184316702163E-2</v>
      </c>
      <c r="U457" s="3">
        <f t="shared" si="71"/>
        <v>-1.2207067249269185E-2</v>
      </c>
      <c r="V457" s="3">
        <f t="shared" si="72"/>
        <v>-4.3681193743155267E-3</v>
      </c>
      <c r="W457" s="3">
        <f t="shared" si="73"/>
        <v>-2.1959627732520354E-3</v>
      </c>
    </row>
    <row r="458" spans="1:23" x14ac:dyDescent="0.2">
      <c r="A458" s="5">
        <v>40574</v>
      </c>
      <c r="B458" s="49">
        <v>4.6780475414958111E-3</v>
      </c>
      <c r="C458" s="49">
        <v>1.1141254081573626E-2</v>
      </c>
      <c r="D458" s="49">
        <v>2.137005563947425E-2</v>
      </c>
      <c r="E458" s="49">
        <v>0.11308976785313085</v>
      </c>
      <c r="F458" s="49">
        <v>4.6456494144260008E-2</v>
      </c>
      <c r="G458" s="49">
        <v>-3.247635409067362E-3</v>
      </c>
      <c r="H458" s="49">
        <v>8.7408946049377878E-2</v>
      </c>
      <c r="I458" s="49">
        <v>1.1457064774416326E-2</v>
      </c>
      <c r="J458" s="49">
        <v>2.1238871742355947E-2</v>
      </c>
      <c r="K458" s="49">
        <v>2.3976285096163119E-2</v>
      </c>
      <c r="N458" s="3">
        <f t="shared" si="64"/>
        <v>-2.4468817808427387E-3</v>
      </c>
      <c r="O458" s="3">
        <f t="shared" si="65"/>
        <v>3.1679303611983158E-3</v>
      </c>
      <c r="P458" s="3">
        <f t="shared" si="66"/>
        <v>-2.8894854956570868E-3</v>
      </c>
      <c r="Q458" s="3">
        <f t="shared" si="67"/>
        <v>-5.0612082070162923E-3</v>
      </c>
      <c r="R458" s="3">
        <f t="shared" si="68"/>
        <v>-3.8327503537464538E-3</v>
      </c>
      <c r="S458" s="3">
        <f t="shared" si="69"/>
        <v>2.3602057694359049E-3</v>
      </c>
      <c r="T458" s="3">
        <f t="shared" si="70"/>
        <v>-1.0844430111998185E-2</v>
      </c>
      <c r="U458" s="3">
        <f t="shared" si="71"/>
        <v>-1.0131863864831565E-2</v>
      </c>
      <c r="V458" s="3">
        <f t="shared" si="72"/>
        <v>-2.414276054110018E-3</v>
      </c>
      <c r="W458" s="3">
        <f t="shared" si="73"/>
        <v>-1.7966855699643982E-4</v>
      </c>
    </row>
    <row r="459" spans="1:23" x14ac:dyDescent="0.2">
      <c r="A459" s="5">
        <v>40602</v>
      </c>
      <c r="B459" s="49">
        <v>2.4233905148013823E-2</v>
      </c>
      <c r="C459" s="49">
        <v>4.5430835891967947E-2</v>
      </c>
      <c r="D459" s="49">
        <v>2.7293405502621937E-2</v>
      </c>
      <c r="E459" s="49">
        <v>1.1457483733887663E-3</v>
      </c>
      <c r="F459" s="49">
        <v>2.7290959053901442E-2</v>
      </c>
      <c r="G459" s="49">
        <v>2.730613287429251E-2</v>
      </c>
      <c r="H459" s="49">
        <v>2.0428425903903591E-2</v>
      </c>
      <c r="I459" s="49">
        <v>4.5625797546070324E-2</v>
      </c>
      <c r="J459" s="49">
        <v>3.1442247579200888E-2</v>
      </c>
      <c r="K459" s="49">
        <v>3.3527164805351228E-2</v>
      </c>
      <c r="N459" s="3">
        <f t="shared" si="64"/>
        <v>6.4768528117598652E-4</v>
      </c>
      <c r="O459" s="3">
        <f t="shared" si="65"/>
        <v>4.6817539224115311E-3</v>
      </c>
      <c r="P459" s="3">
        <f t="shared" si="66"/>
        <v>1.833613806509664E-3</v>
      </c>
      <c r="Q459" s="3">
        <f t="shared" si="67"/>
        <v>1.6976109303759497E-3</v>
      </c>
      <c r="R459" s="3">
        <f t="shared" si="68"/>
        <v>1.1131420494842521E-3</v>
      </c>
      <c r="S459" s="3">
        <f t="shared" si="69"/>
        <v>4.71762500911791E-3</v>
      </c>
      <c r="T459" s="3">
        <f t="shared" si="70"/>
        <v>-5.4030910664005539E-3</v>
      </c>
      <c r="U459" s="3">
        <f t="shared" si="71"/>
        <v>-7.2651982727364268E-3</v>
      </c>
      <c r="V459" s="3">
        <f t="shared" si="72"/>
        <v>1.7699237793031995E-3</v>
      </c>
      <c r="W459" s="3">
        <f t="shared" si="73"/>
        <v>2.1721759759246082E-3</v>
      </c>
    </row>
    <row r="460" spans="1:23" x14ac:dyDescent="0.2">
      <c r="A460" s="5">
        <v>40633</v>
      </c>
      <c r="B460" s="49">
        <v>6.4658775100818744E-3</v>
      </c>
      <c r="C460" s="49">
        <v>-1.6539839271263457E-3</v>
      </c>
      <c r="D460" s="49">
        <v>-3.0780937946638387E-2</v>
      </c>
      <c r="E460" s="49">
        <v>-3.4604396901278589E-2</v>
      </c>
      <c r="F460" s="49">
        <v>-2.7614912295194638E-2</v>
      </c>
      <c r="G460" s="49">
        <v>-1.0015337817466774E-2</v>
      </c>
      <c r="H460" s="49">
        <v>-3.0752795750349504E-2</v>
      </c>
      <c r="I460" s="49">
        <v>-8.0670109635840648E-2</v>
      </c>
      <c r="J460" s="49">
        <v>-7.9765010489327715E-3</v>
      </c>
      <c r="K460" s="49">
        <v>1.1900943671294684E-3</v>
      </c>
      <c r="N460" s="3">
        <f t="shared" si="64"/>
        <v>1.7465263513046934E-3</v>
      </c>
      <c r="O460" s="3">
        <f t="shared" si="65"/>
        <v>5.0629118148456482E-3</v>
      </c>
      <c r="P460" s="3">
        <f t="shared" si="66"/>
        <v>2.921337692009412E-3</v>
      </c>
      <c r="Q460" s="3">
        <f t="shared" si="67"/>
        <v>1.8869283242574117E-3</v>
      </c>
      <c r="R460" s="3">
        <f t="shared" si="68"/>
        <v>2.1089058594425053E-3</v>
      </c>
      <c r="S460" s="3">
        <f t="shared" si="69"/>
        <v>5.377167066499251E-3</v>
      </c>
      <c r="T460" s="3">
        <f t="shared" si="70"/>
        <v>-4.0933841686008176E-3</v>
      </c>
      <c r="U460" s="3">
        <f t="shared" si="71"/>
        <v>-5.6057489019777701E-3</v>
      </c>
      <c r="V460" s="3">
        <f t="shared" si="72"/>
        <v>2.6931030099747394E-3</v>
      </c>
      <c r="W460" s="3">
        <f t="shared" si="73"/>
        <v>3.9670826245533954E-3</v>
      </c>
    </row>
    <row r="461" spans="1:23" x14ac:dyDescent="0.2">
      <c r="A461" s="5">
        <v>40663</v>
      </c>
      <c r="B461" s="49">
        <v>-4.7009615653759163E-4</v>
      </c>
      <c r="C461" s="49">
        <v>-1.2671452758575286E-2</v>
      </c>
      <c r="D461" s="49">
        <v>6.5151167390687714E-2</v>
      </c>
      <c r="E461" s="49">
        <v>3.320704471179714E-2</v>
      </c>
      <c r="F461" s="49">
        <v>3.2948425007768067E-2</v>
      </c>
      <c r="G461" s="49">
        <v>2.9065966749281191E-2</v>
      </c>
      <c r="H461" s="49">
        <v>3.7504064610288879E-2</v>
      </c>
      <c r="I461" s="49">
        <v>-1.7418001461609101E-2</v>
      </c>
      <c r="J461" s="49">
        <v>-9.2686790552475307E-3</v>
      </c>
      <c r="K461" s="49">
        <v>3.0599883894406821E-2</v>
      </c>
      <c r="N461" s="3">
        <f t="shared" si="64"/>
        <v>2.784639459062824E-3</v>
      </c>
      <c r="O461" s="3">
        <f t="shared" si="65"/>
        <v>5.284535609321424E-3</v>
      </c>
      <c r="P461" s="3">
        <f t="shared" si="66"/>
        <v>2.9389194682426173E-3</v>
      </c>
      <c r="Q461" s="3">
        <f t="shared" si="67"/>
        <v>7.0202045909871968E-4</v>
      </c>
      <c r="R461" s="3">
        <f t="shared" si="68"/>
        <v>1.8328977817698865E-3</v>
      </c>
      <c r="S461" s="3">
        <f t="shared" si="69"/>
        <v>5.6735201164187666E-3</v>
      </c>
      <c r="T461" s="3">
        <f t="shared" si="70"/>
        <v>-3.2465813484860318E-3</v>
      </c>
      <c r="U461" s="3">
        <f t="shared" si="71"/>
        <v>-5.5663036421611028E-3</v>
      </c>
      <c r="V461" s="3">
        <f t="shared" si="72"/>
        <v>2.6804112589931973E-3</v>
      </c>
      <c r="W461" s="3">
        <f t="shared" si="73"/>
        <v>4.1024601429201684E-3</v>
      </c>
    </row>
    <row r="462" spans="1:23" x14ac:dyDescent="0.2">
      <c r="A462" s="5">
        <v>40694</v>
      </c>
      <c r="B462" s="49">
        <v>-2.4485984601560928E-2</v>
      </c>
      <c r="C462" s="49">
        <v>-9.7405714935939747E-3</v>
      </c>
      <c r="D462" s="49">
        <v>-2.7860396690493894E-2</v>
      </c>
      <c r="E462" s="49">
        <v>-2.2054959085494041E-2</v>
      </c>
      <c r="F462" s="49">
        <v>-1.0144202720263618E-3</v>
      </c>
      <c r="G462" s="49">
        <v>-8.6407987209177195E-3</v>
      </c>
      <c r="H462" s="49">
        <v>-3.850005648749788E-2</v>
      </c>
      <c r="I462" s="49">
        <v>-1.505184233506307E-2</v>
      </c>
      <c r="J462" s="49">
        <v>-1.7442663650767298E-2</v>
      </c>
      <c r="K462" s="49">
        <v>-1.0840293094330988E-2</v>
      </c>
      <c r="N462" s="3">
        <f t="shared" si="64"/>
        <v>1.3650149504670331E-3</v>
      </c>
      <c r="O462" s="3">
        <f t="shared" si="65"/>
        <v>3.5111777898617913E-3</v>
      </c>
      <c r="P462" s="3">
        <f t="shared" si="66"/>
        <v>2.9424438609596936E-3</v>
      </c>
      <c r="Q462" s="3">
        <f t="shared" si="67"/>
        <v>2.301292461518414E-4</v>
      </c>
      <c r="R462" s="3">
        <f t="shared" si="68"/>
        <v>9.6291970927720209E-4</v>
      </c>
      <c r="S462" s="3">
        <f t="shared" si="69"/>
        <v>4.5793682539478943E-3</v>
      </c>
      <c r="T462" s="3">
        <f t="shared" si="70"/>
        <v>-4.4666908573752773E-3</v>
      </c>
      <c r="U462" s="3">
        <f t="shared" si="71"/>
        <v>-9.5580159394240485E-3</v>
      </c>
      <c r="V462" s="3">
        <f t="shared" si="72"/>
        <v>6.7534544319426833E-4</v>
      </c>
      <c r="W462" s="3">
        <f t="shared" si="73"/>
        <v>3.5775260424015737E-3</v>
      </c>
    </row>
    <row r="463" spans="1:23" x14ac:dyDescent="0.2">
      <c r="A463" s="5">
        <v>40724</v>
      </c>
      <c r="B463" s="49">
        <v>-1.4927356535288205E-2</v>
      </c>
      <c r="C463" s="49">
        <v>-3.1658338528644858E-2</v>
      </c>
      <c r="D463" s="49">
        <v>1.1289724544056856E-2</v>
      </c>
      <c r="E463" s="49">
        <v>-1.1107270867366958E-2</v>
      </c>
      <c r="F463" s="49">
        <v>-1.6812648969651844E-3</v>
      </c>
      <c r="G463" s="49">
        <v>-4.2910810369387598E-3</v>
      </c>
      <c r="H463" s="49">
        <v>-3.6689159455973508E-2</v>
      </c>
      <c r="I463" s="49">
        <v>8.6895466598186921E-3</v>
      </c>
      <c r="J463" s="49">
        <v>-3.6944935443236071E-2</v>
      </c>
      <c r="K463" s="49">
        <v>-1.6955379485793065E-2</v>
      </c>
      <c r="N463" s="3">
        <f t="shared" si="64"/>
        <v>3.3427544799680749E-4</v>
      </c>
      <c r="O463" s="3">
        <f t="shared" si="65"/>
        <v>1.5216003825613402E-3</v>
      </c>
      <c r="P463" s="3">
        <f t="shared" si="66"/>
        <v>1.5815210232057329E-3</v>
      </c>
      <c r="Q463" s="3">
        <f t="shared" si="67"/>
        <v>-2.245589129431976E-4</v>
      </c>
      <c r="R463" s="3">
        <f t="shared" si="68"/>
        <v>1.4721348683885416E-4</v>
      </c>
      <c r="S463" s="3">
        <f t="shared" si="69"/>
        <v>4.4428968130748991E-3</v>
      </c>
      <c r="T463" s="3">
        <f t="shared" si="70"/>
        <v>-5.8171321579411966E-3</v>
      </c>
      <c r="U463" s="3">
        <f t="shared" si="71"/>
        <v>-1.0963068031627443E-2</v>
      </c>
      <c r="V463" s="3">
        <f t="shared" si="72"/>
        <v>-6.7028996253622646E-6</v>
      </c>
      <c r="W463" s="3">
        <f t="shared" si="73"/>
        <v>2.8331666131540196E-3</v>
      </c>
    </row>
    <row r="464" spans="1:23" x14ac:dyDescent="0.2">
      <c r="A464" s="5">
        <v>40755</v>
      </c>
      <c r="B464" s="49">
        <v>-4.6774954622695319E-2</v>
      </c>
      <c r="C464" s="49">
        <v>-3.2171261808318974E-2</v>
      </c>
      <c r="D464" s="49">
        <v>-3.0310225741840391E-2</v>
      </c>
      <c r="E464" s="49">
        <v>-6.3838363486847238E-2</v>
      </c>
      <c r="F464" s="49">
        <v>-7.2136628322681751E-2</v>
      </c>
      <c r="G464" s="49">
        <v>-2.1300835777866456E-2</v>
      </c>
      <c r="H464" s="49">
        <v>-8.443421263341877E-2</v>
      </c>
      <c r="I464" s="49">
        <v>-1.0323078617245018E-2</v>
      </c>
      <c r="J464" s="49">
        <v>-3.4531276795422006E-2</v>
      </c>
      <c r="K464" s="49">
        <v>-1.9477573748983734E-2</v>
      </c>
      <c r="N464" s="3">
        <f t="shared" si="64"/>
        <v>1.7969556797676107E-3</v>
      </c>
      <c r="O464" s="3">
        <f t="shared" si="65"/>
        <v>1.0703275866057644E-3</v>
      </c>
      <c r="P464" s="3">
        <f t="shared" si="66"/>
        <v>4.4477175296494809E-3</v>
      </c>
      <c r="Q464" s="3">
        <f t="shared" si="67"/>
        <v>2.7063080737586317E-3</v>
      </c>
      <c r="R464" s="3">
        <f t="shared" si="68"/>
        <v>3.1775218899885529E-3</v>
      </c>
      <c r="S464" s="3">
        <f t="shared" si="69"/>
        <v>6.2469129345854336E-3</v>
      </c>
      <c r="T464" s="3">
        <f t="shared" si="70"/>
        <v>-3.5486043703446667E-3</v>
      </c>
      <c r="U464" s="3">
        <f t="shared" si="71"/>
        <v>-8.9371399383387194E-3</v>
      </c>
      <c r="V464" s="3">
        <f t="shared" si="72"/>
        <v>2.865768465430768E-3</v>
      </c>
      <c r="W464" s="3">
        <f t="shared" si="73"/>
        <v>4.6262454622506928E-3</v>
      </c>
    </row>
    <row r="465" spans="1:179" x14ac:dyDescent="0.2">
      <c r="A465" s="5">
        <v>40786</v>
      </c>
      <c r="B465" s="49">
        <v>-1.9349536806454792E-2</v>
      </c>
      <c r="C465" s="49">
        <v>-1.1266944067363061E-2</v>
      </c>
      <c r="D465" s="49">
        <v>-0.18737500867157841</v>
      </c>
      <c r="E465" s="49">
        <v>-8.7523508309489295E-2</v>
      </c>
      <c r="F465" s="49">
        <v>-0.1091110985881828</v>
      </c>
      <c r="G465" s="49">
        <v>-6.5464519097630292E-2</v>
      </c>
      <c r="H465" s="49">
        <v>-0.14867011870110791</v>
      </c>
      <c r="I465" s="49">
        <v>-8.9828226332504091E-2</v>
      </c>
      <c r="J465" s="49">
        <v>-9.7160127578378552E-2</v>
      </c>
      <c r="K465" s="49">
        <v>-5.5311891581614314E-2</v>
      </c>
      <c r="N465" s="3">
        <f t="shared" si="64"/>
        <v>1.9213922638527362E-3</v>
      </c>
      <c r="O465" s="3">
        <f t="shared" si="65"/>
        <v>1.8265388540277291E-3</v>
      </c>
      <c r="P465" s="3">
        <f t="shared" si="66"/>
        <v>3.6273663144912099E-3</v>
      </c>
      <c r="Q465" s="3">
        <f t="shared" si="67"/>
        <v>9.0076788364823772E-4</v>
      </c>
      <c r="R465" s="3">
        <f t="shared" si="68"/>
        <v>1.452769227633673E-3</v>
      </c>
      <c r="S465" s="3">
        <f t="shared" si="69"/>
        <v>6.6697099838358325E-3</v>
      </c>
      <c r="T465" s="3">
        <f t="shared" si="70"/>
        <v>-4.8976692577705977E-3</v>
      </c>
      <c r="U465" s="3">
        <f t="shared" si="71"/>
        <v>-8.8037283191612203E-3</v>
      </c>
      <c r="V465" s="3">
        <f t="shared" si="72"/>
        <v>2.7496627527205078E-3</v>
      </c>
      <c r="W465" s="3">
        <f t="shared" si="73"/>
        <v>4.402885781923176E-3</v>
      </c>
    </row>
    <row r="466" spans="1:179" x14ac:dyDescent="0.2">
      <c r="A466" s="5">
        <v>40816</v>
      </c>
      <c r="B466" s="49">
        <v>-5.895883179863326E-2</v>
      </c>
      <c r="C466" s="49">
        <v>-8.4227159097107096E-2</v>
      </c>
      <c r="D466" s="49">
        <v>-5.3721701876016548E-2</v>
      </c>
      <c r="E466" s="49">
        <v>-1.4289368676175473E-2</v>
      </c>
      <c r="F466" s="49">
        <v>-8.2144896404016898E-2</v>
      </c>
      <c r="G466" s="49">
        <v>-4.6586489704457223E-2</v>
      </c>
      <c r="H466" s="49">
        <v>-4.3829578226251442E-2</v>
      </c>
      <c r="I466" s="49">
        <v>-7.9564202613930934E-3</v>
      </c>
      <c r="J466" s="49">
        <v>-3.0287470115926141E-2</v>
      </c>
      <c r="K466" s="49">
        <v>-7.1923652746411104E-2</v>
      </c>
      <c r="N466" s="3">
        <f t="shared" si="64"/>
        <v>5.9209355975790391E-5</v>
      </c>
      <c r="O466" s="3">
        <f t="shared" si="65"/>
        <v>1.1395469399144709E-3</v>
      </c>
      <c r="P466" s="3">
        <f t="shared" si="66"/>
        <v>-1.4395951115501059E-3</v>
      </c>
      <c r="Q466" s="3">
        <f t="shared" si="67"/>
        <v>-1.1418564405097087E-3</v>
      </c>
      <c r="R466" s="3">
        <f t="shared" si="68"/>
        <v>-2.2117526777050175E-3</v>
      </c>
      <c r="S466" s="3">
        <f t="shared" si="69"/>
        <v>3.4315812215554666E-3</v>
      </c>
      <c r="T466" s="3">
        <f t="shared" si="70"/>
        <v>-9.4137826205087458E-3</v>
      </c>
      <c r="U466" s="3">
        <f t="shared" si="71"/>
        <v>-1.0302849811326441E-2</v>
      </c>
      <c r="V466" s="3">
        <f t="shared" si="72"/>
        <v>-2.0359811636511652E-3</v>
      </c>
      <c r="W466" s="3">
        <f t="shared" si="73"/>
        <v>2.4859779384878524E-3</v>
      </c>
    </row>
    <row r="467" spans="1:179" x14ac:dyDescent="0.2">
      <c r="A467" s="5">
        <v>40847</v>
      </c>
      <c r="B467" s="49">
        <v>7.1919461926971628E-2</v>
      </c>
      <c r="C467" s="49">
        <v>5.3049334218235655E-2</v>
      </c>
      <c r="D467" s="49">
        <v>0.11684166000509033</v>
      </c>
      <c r="E467" s="49">
        <v>4.7125988835255539E-2</v>
      </c>
      <c r="F467" s="49">
        <v>8.567359019152665E-2</v>
      </c>
      <c r="G467" s="49">
        <v>8.1470188067507721E-2</v>
      </c>
      <c r="H467" s="49">
        <v>9.2474520435125829E-2</v>
      </c>
      <c r="I467" s="49">
        <v>9.1225340950329414E-3</v>
      </c>
      <c r="J467" s="49">
        <v>8.7393999621915963E-2</v>
      </c>
      <c r="K467" s="49">
        <v>0.10986576176952068</v>
      </c>
      <c r="N467" s="3">
        <f t="shared" si="64"/>
        <v>1.1165066527585711E-3</v>
      </c>
      <c r="O467" s="3">
        <f t="shared" si="65"/>
        <v>2.6649500975772047E-3</v>
      </c>
      <c r="P467" s="3">
        <f t="shared" si="66"/>
        <v>-4.8399151300322472E-5</v>
      </c>
      <c r="Q467" s="3">
        <f t="shared" si="67"/>
        <v>3.6259188878728921E-5</v>
      </c>
      <c r="R467" s="3">
        <f t="shared" si="68"/>
        <v>-1.676437844869862E-3</v>
      </c>
      <c r="S467" s="3">
        <f t="shared" si="69"/>
        <v>5.7111304178244747E-3</v>
      </c>
      <c r="T467" s="3">
        <f t="shared" si="70"/>
        <v>-7.6989767766284583E-3</v>
      </c>
      <c r="U467" s="3">
        <f t="shared" si="71"/>
        <v>-6.8877958180363318E-3</v>
      </c>
      <c r="V467" s="3">
        <f t="shared" si="72"/>
        <v>1.275308893403018E-3</v>
      </c>
      <c r="W467" s="3">
        <f t="shared" si="73"/>
        <v>3.0360390157860018E-3</v>
      </c>
    </row>
    <row r="468" spans="1:179" x14ac:dyDescent="0.2">
      <c r="A468" s="5">
        <v>40877</v>
      </c>
      <c r="B468" s="49">
        <v>-3.6326088269095114E-2</v>
      </c>
      <c r="C468" s="49">
        <v>-3.6139943766343441E-3</v>
      </c>
      <c r="D468" s="49">
        <v>-7.3726358697832062E-3</v>
      </c>
      <c r="E468" s="49">
        <v>-4.7386967124328105E-2</v>
      </c>
      <c r="F468" s="49">
        <v>-2.5365321854513012E-2</v>
      </c>
      <c r="G468" s="49">
        <v>-1.445778195483749E-3</v>
      </c>
      <c r="H468" s="49">
        <v>-3.5380101839873612E-2</v>
      </c>
      <c r="I468" s="49">
        <v>-4.8333934585281679E-2</v>
      </c>
      <c r="J468" s="49">
        <v>-2.3190838879548314E-2</v>
      </c>
      <c r="K468" s="49">
        <v>-2.7416759832588067E-3</v>
      </c>
      <c r="N468" s="3">
        <f t="shared" si="64"/>
        <v>6.1529195827787824E-3</v>
      </c>
      <c r="O468" s="3">
        <f t="shared" si="65"/>
        <v>8.7089649979357354E-3</v>
      </c>
      <c r="P468" s="3">
        <f t="shared" si="66"/>
        <v>7.2723883769077145E-3</v>
      </c>
      <c r="Q468" s="3">
        <f t="shared" si="67"/>
        <v>6.1281141405503115E-3</v>
      </c>
      <c r="R468" s="3">
        <f t="shared" si="68"/>
        <v>4.6079429810973521E-3</v>
      </c>
      <c r="S468" s="3">
        <f t="shared" si="69"/>
        <v>1.0918555459022502E-2</v>
      </c>
      <c r="T468" s="3">
        <f t="shared" si="70"/>
        <v>-8.6065325933589983E-4</v>
      </c>
      <c r="U468" s="3">
        <f t="shared" si="71"/>
        <v>-7.8579402226838487E-4</v>
      </c>
      <c r="V468" s="3">
        <f t="shared" si="72"/>
        <v>8.4373554257794157E-3</v>
      </c>
      <c r="W468" s="3">
        <f t="shared" si="73"/>
        <v>1.0838306641632454E-2</v>
      </c>
      <c r="FN468">
        <v>1</v>
      </c>
      <c r="FO468">
        <v>2</v>
      </c>
      <c r="FP468">
        <v>3</v>
      </c>
      <c r="FQ468">
        <v>4</v>
      </c>
      <c r="FR468">
        <v>5</v>
      </c>
      <c r="FS468">
        <v>6</v>
      </c>
      <c r="FT468">
        <v>7</v>
      </c>
      <c r="FU468">
        <v>8</v>
      </c>
      <c r="FV468">
        <v>9</v>
      </c>
      <c r="FW468">
        <v>10</v>
      </c>
    </row>
    <row r="469" spans="1:179" x14ac:dyDescent="0.2">
      <c r="A469" s="5">
        <v>40908</v>
      </c>
      <c r="B469" s="49">
        <v>-1.3260849665415075E-2</v>
      </c>
      <c r="C469" s="49">
        <v>-2.0157904789339653E-2</v>
      </c>
      <c r="D469" s="49">
        <v>-3.0941013589945499E-2</v>
      </c>
      <c r="E469" s="49">
        <v>1.6869391672118539E-2</v>
      </c>
      <c r="F469" s="49">
        <v>4.1398935193683872E-3</v>
      </c>
      <c r="G469" s="49">
        <v>1.2776238713358978E-2</v>
      </c>
      <c r="H469" s="49">
        <v>-1.0112648876767549E-2</v>
      </c>
      <c r="I469" s="49">
        <v>-5.9568656997566194E-4</v>
      </c>
      <c r="J469" s="49">
        <v>3.7319925674086818E-2</v>
      </c>
      <c r="K469" s="49">
        <v>9.4670676029831036E-3</v>
      </c>
      <c r="N469" s="3">
        <f t="shared" si="64"/>
        <v>6.8478196387104324E-3</v>
      </c>
      <c r="O469" s="3">
        <f t="shared" si="65"/>
        <v>9.6305994622588754E-3</v>
      </c>
      <c r="P469" s="3">
        <f t="shared" si="66"/>
        <v>9.5709026105248295E-3</v>
      </c>
      <c r="Q469" s="3">
        <f t="shared" si="67"/>
        <v>5.2339284175834293E-3</v>
      </c>
      <c r="R469" s="3">
        <f t="shared" si="68"/>
        <v>5.4404742781199687E-3</v>
      </c>
      <c r="S469" s="3">
        <f t="shared" si="69"/>
        <v>1.1287472401908361E-2</v>
      </c>
      <c r="T469" s="3">
        <f t="shared" si="70"/>
        <v>-2.903736898400782E-4</v>
      </c>
      <c r="U469" s="3">
        <f t="shared" si="71"/>
        <v>-9.1597170507414102E-4</v>
      </c>
      <c r="V469" s="3">
        <f t="shared" si="72"/>
        <v>9.4154069652698444E-3</v>
      </c>
      <c r="W469" s="3">
        <f t="shared" si="73"/>
        <v>1.2811737250655788E-2</v>
      </c>
      <c r="FC469">
        <v>1</v>
      </c>
      <c r="FD469">
        <v>2</v>
      </c>
      <c r="FE469">
        <v>3</v>
      </c>
      <c r="FF469">
        <v>4</v>
      </c>
      <c r="FG469">
        <v>5</v>
      </c>
      <c r="FH469">
        <v>6</v>
      </c>
      <c r="FI469">
        <v>7</v>
      </c>
      <c r="FJ469">
        <v>8</v>
      </c>
      <c r="FK469">
        <v>9</v>
      </c>
      <c r="FL469">
        <v>10</v>
      </c>
      <c r="FM469">
        <v>1</v>
      </c>
      <c r="FN469">
        <f ca="1">12*COVAR(OFFSET($B$432:$B$468,0,FN$468-1),OFFSET($B$432:$B$468,0,$FM469-1))</f>
        <v>2.2314870689761099E-2</v>
      </c>
      <c r="FO469">
        <f t="shared" ref="FO469:FW478" ca="1" si="74">12*COVAR(OFFSET($B$432:$B$468,0,FO$468-1),OFFSET($B$432:$B$468,0,$FM469-1))</f>
        <v>1.7680404996001854E-2</v>
      </c>
      <c r="FP469">
        <f t="shared" ca="1" si="74"/>
        <v>2.5378535891154356E-2</v>
      </c>
      <c r="FQ469">
        <f t="shared" ca="1" si="74"/>
        <v>2.4859838166787426E-2</v>
      </c>
      <c r="FR469">
        <f t="shared" ca="1" si="74"/>
        <v>2.4650557964666336E-2</v>
      </c>
      <c r="FS469">
        <f t="shared" ca="1" si="74"/>
        <v>2.0222758116569265E-2</v>
      </c>
      <c r="FT469">
        <f t="shared" ca="1" si="74"/>
        <v>2.7652643746151104E-2</v>
      </c>
      <c r="FU469">
        <f t="shared" ca="1" si="74"/>
        <v>1.4587462322549134E-2</v>
      </c>
      <c r="FV469">
        <f t="shared" ca="1" si="74"/>
        <v>2.1074177020240663E-2</v>
      </c>
      <c r="FW469">
        <f t="shared" ca="1" si="74"/>
        <v>2.4703025575295079E-2</v>
      </c>
    </row>
    <row r="470" spans="1:179" x14ac:dyDescent="0.2">
      <c r="A470" s="5">
        <v>40939</v>
      </c>
      <c r="B470" s="49">
        <v>4.9765450822159663E-2</v>
      </c>
      <c r="C470" s="49">
        <v>4.3784930669849897E-2</v>
      </c>
      <c r="D470" s="49">
        <v>9.763757194894751E-2</v>
      </c>
      <c r="E470" s="49">
        <v>5.0095719148282036E-3</v>
      </c>
      <c r="F470" s="49">
        <v>4.6284821028629963E-2</v>
      </c>
      <c r="G470" s="49">
        <v>1.9593614881762589E-2</v>
      </c>
      <c r="H470" s="49">
        <v>5.4775781303772142E-2</v>
      </c>
      <c r="I470" s="49">
        <v>3.5836708153990759E-2</v>
      </c>
      <c r="J470" s="49">
        <v>2.3072719935916197E-2</v>
      </c>
      <c r="K470" s="49">
        <v>4.7094302953504918E-2</v>
      </c>
      <c r="N470" s="3">
        <f t="shared" si="64"/>
        <v>6.6662149474439759E-3</v>
      </c>
      <c r="O470" s="3">
        <f t="shared" si="65"/>
        <v>9.9851620333840027E-3</v>
      </c>
      <c r="P470" s="3">
        <f t="shared" si="66"/>
        <v>7.8852885762620197E-3</v>
      </c>
      <c r="Q470" s="3">
        <f t="shared" si="67"/>
        <v>4.79644479033899E-3</v>
      </c>
      <c r="R470" s="3">
        <f t="shared" si="68"/>
        <v>5.8055868325625239E-3</v>
      </c>
      <c r="S470" s="3">
        <f t="shared" si="69"/>
        <v>1.0626230179715781E-2</v>
      </c>
      <c r="T470" s="3">
        <f t="shared" si="70"/>
        <v>1.2671884583578201E-4</v>
      </c>
      <c r="U470" s="3">
        <f t="shared" si="71"/>
        <v>-1.7429672981531684E-3</v>
      </c>
      <c r="V470" s="3">
        <f t="shared" si="72"/>
        <v>1.0528894643653872E-2</v>
      </c>
      <c r="W470" s="3">
        <f t="shared" si="73"/>
        <v>1.2714539204308706E-2</v>
      </c>
      <c r="ER470">
        <v>1</v>
      </c>
      <c r="ES470">
        <v>2</v>
      </c>
      <c r="ET470">
        <v>3</v>
      </c>
      <c r="EU470">
        <v>4</v>
      </c>
      <c r="EV470">
        <v>5</v>
      </c>
      <c r="EW470">
        <v>6</v>
      </c>
      <c r="EX470">
        <v>7</v>
      </c>
      <c r="EY470">
        <v>8</v>
      </c>
      <c r="EZ470">
        <v>9</v>
      </c>
      <c r="FA470">
        <v>10</v>
      </c>
      <c r="FB470">
        <v>1</v>
      </c>
      <c r="FC470">
        <f ca="1">12*COVAR(OFFSET($B$433:$B$469,0,FC$469-1),OFFSET($B$433:$B$469,0,$FB470-1))</f>
        <v>2.097514692968358E-2</v>
      </c>
      <c r="FD470">
        <f t="shared" ref="FD470:FL479" ca="1" si="75">12*COVAR(OFFSET($B$433:$B$469,0,FD$469-1),OFFSET($B$433:$B$469,0,$FB470-1))</f>
        <v>1.6870485082040532E-2</v>
      </c>
      <c r="FE470">
        <f t="shared" ca="1" si="75"/>
        <v>2.3490467192895312E-2</v>
      </c>
      <c r="FF470">
        <f t="shared" ca="1" si="75"/>
        <v>2.4346387390603658E-2</v>
      </c>
      <c r="FG470">
        <f t="shared" ca="1" si="75"/>
        <v>2.335100974098072E-2</v>
      </c>
      <c r="FH470">
        <f t="shared" ca="1" si="75"/>
        <v>1.9653534973848509E-2</v>
      </c>
      <c r="FI470">
        <f t="shared" ca="1" si="75"/>
        <v>2.6518141056200369E-2</v>
      </c>
      <c r="FJ470">
        <f t="shared" ca="1" si="75"/>
        <v>1.3665929876147315E-2</v>
      </c>
      <c r="FK470">
        <f t="shared" ca="1" si="75"/>
        <v>1.9437839372915457E-2</v>
      </c>
      <c r="FL470">
        <f t="shared" ca="1" si="75"/>
        <v>2.2860852100585423E-2</v>
      </c>
      <c r="FM470">
        <v>2</v>
      </c>
      <c r="FN470">
        <f t="shared" ref="FN470:FN478" ca="1" si="76">12*COVAR(OFFSET($B$432:$B$468,0,FN$468-1),OFFSET($B$432:$B$468,0,$FM470-1))</f>
        <v>1.7680404996001854E-2</v>
      </c>
      <c r="FO470">
        <f t="shared" ca="1" si="74"/>
        <v>2.3547959490908099E-2</v>
      </c>
      <c r="FP470">
        <f t="shared" ca="1" si="74"/>
        <v>2.3729668097816334E-2</v>
      </c>
      <c r="FQ470">
        <f t="shared" ca="1" si="74"/>
        <v>1.9849087596952354E-2</v>
      </c>
      <c r="FR470">
        <f t="shared" ca="1" si="74"/>
        <v>2.2722781276266302E-2</v>
      </c>
      <c r="FS470">
        <f t="shared" ca="1" si="74"/>
        <v>1.8368710389940625E-2</v>
      </c>
      <c r="FT470">
        <f t="shared" ca="1" si="74"/>
        <v>2.471840694858958E-2</v>
      </c>
      <c r="FU470">
        <f t="shared" ca="1" si="74"/>
        <v>1.373552449309522E-2</v>
      </c>
      <c r="FV470">
        <f t="shared" ca="1" si="74"/>
        <v>1.8968769873487057E-2</v>
      </c>
      <c r="FW470">
        <f t="shared" ca="1" si="74"/>
        <v>2.4130907917458103E-2</v>
      </c>
    </row>
    <row r="471" spans="1:179" x14ac:dyDescent="0.2">
      <c r="A471" s="5">
        <v>40968</v>
      </c>
      <c r="B471" s="49">
        <v>1.3699009317138966E-2</v>
      </c>
      <c r="C471" s="49">
        <v>1.7332672145749628E-2</v>
      </c>
      <c r="D471" s="49">
        <v>6.0784803495131046E-2</v>
      </c>
      <c r="E471" s="49">
        <v>-3.8906554800194337E-3</v>
      </c>
      <c r="F471" s="49">
        <v>4.8250973461195112E-2</v>
      </c>
      <c r="G471" s="49">
        <v>3.9441351500854482E-2</v>
      </c>
      <c r="H471" s="49">
        <v>2.7715229293706178E-2</v>
      </c>
      <c r="I471" s="49">
        <v>0.11511138252154707</v>
      </c>
      <c r="J471" s="49">
        <v>2.1881377662065216E-2</v>
      </c>
      <c r="K471" s="49">
        <v>4.4058989223580314E-2</v>
      </c>
      <c r="N471" s="3">
        <f t="shared" si="64"/>
        <v>9.3864556688958625E-3</v>
      </c>
      <c r="O471" s="3">
        <f t="shared" si="65"/>
        <v>1.20549592539423E-2</v>
      </c>
      <c r="P471" s="3">
        <f t="shared" si="66"/>
        <v>1.3283286321484662E-2</v>
      </c>
      <c r="Q471" s="3">
        <f t="shared" si="67"/>
        <v>7.0938220674025242E-3</v>
      </c>
      <c r="R471" s="3">
        <f t="shared" si="68"/>
        <v>9.0349988398211768E-3</v>
      </c>
      <c r="S471" s="3">
        <f t="shared" si="69"/>
        <v>1.2969614398511029E-2</v>
      </c>
      <c r="T471" s="3">
        <f t="shared" si="70"/>
        <v>3.4897573052909783E-3</v>
      </c>
      <c r="U471" s="3">
        <f t="shared" si="71"/>
        <v>1.3803570645820359E-3</v>
      </c>
      <c r="V471" s="3">
        <f t="shared" si="72"/>
        <v>1.1320256401891875E-2</v>
      </c>
      <c r="W471" s="3">
        <f t="shared" si="73"/>
        <v>1.6285667463976722E-2</v>
      </c>
      <c r="EG471">
        <v>1</v>
      </c>
      <c r="EH471">
        <v>2</v>
      </c>
      <c r="EI471">
        <v>3</v>
      </c>
      <c r="EJ471">
        <v>4</v>
      </c>
      <c r="EK471">
        <v>5</v>
      </c>
      <c r="EL471">
        <v>6</v>
      </c>
      <c r="EM471">
        <v>7</v>
      </c>
      <c r="EN471">
        <v>8</v>
      </c>
      <c r="EO471">
        <v>9</v>
      </c>
      <c r="EP471">
        <v>10</v>
      </c>
      <c r="EQ471">
        <v>1</v>
      </c>
      <c r="ER471">
        <f ca="1">12*COVAR(OFFSET($B$434:$B$470,0,ER$470-1),OFFSET($B$434:$B$470,0,$EQ471-1))</f>
        <v>2.1504740082158431E-2</v>
      </c>
      <c r="ES471">
        <f t="shared" ref="ES471:FA480" ca="1" si="77">12*COVAR(OFFSET($B$434:$B$470,0,ES$470-1),OFFSET($B$434:$B$470,0,$EQ471-1))</f>
        <v>1.7148885387641283E-2</v>
      </c>
      <c r="ET471">
        <f t="shared" ca="1" si="77"/>
        <v>2.4803472228208057E-2</v>
      </c>
      <c r="EU471">
        <f t="shared" ca="1" si="77"/>
        <v>2.4466838516726173E-2</v>
      </c>
      <c r="EV471">
        <f t="shared" ca="1" si="77"/>
        <v>2.3838968415581079E-2</v>
      </c>
      <c r="EW471">
        <f t="shared" ca="1" si="77"/>
        <v>1.9885156069959577E-2</v>
      </c>
      <c r="EX471">
        <f t="shared" ca="1" si="77"/>
        <v>2.7154683179115107E-2</v>
      </c>
      <c r="EY471">
        <f t="shared" ca="1" si="77"/>
        <v>1.4307663056803199E-2</v>
      </c>
      <c r="EZ471">
        <f t="shared" ca="1" si="77"/>
        <v>1.9552268868683265E-2</v>
      </c>
      <c r="FA471">
        <f t="shared" ca="1" si="77"/>
        <v>2.3329491971189144E-2</v>
      </c>
      <c r="FB471">
        <v>2</v>
      </c>
      <c r="FC471">
        <f t="shared" ref="FC471:FC479" ca="1" si="78">12*COVAR(OFFSET($B$433:$B$469,0,FC$469-1),OFFSET($B$433:$B$469,0,$FB471-1))</f>
        <v>1.6870485082040532E-2</v>
      </c>
      <c r="FD471">
        <f t="shared" ca="1" si="75"/>
        <v>2.314790026124729E-2</v>
      </c>
      <c r="FE471">
        <f t="shared" ca="1" si="75"/>
        <v>2.2650089316662916E-2</v>
      </c>
      <c r="FF471">
        <f t="shared" ca="1" si="75"/>
        <v>1.9440425208562095E-2</v>
      </c>
      <c r="FG471">
        <f t="shared" ca="1" si="75"/>
        <v>2.1844665970130121E-2</v>
      </c>
      <c r="FH471">
        <f t="shared" ca="1" si="75"/>
        <v>1.797362463426885E-2</v>
      </c>
      <c r="FI471">
        <f t="shared" ca="1" si="75"/>
        <v>2.3995944248405381E-2</v>
      </c>
      <c r="FJ471">
        <f t="shared" ca="1" si="75"/>
        <v>1.3106525271023375E-2</v>
      </c>
      <c r="FK471">
        <f t="shared" ca="1" si="75"/>
        <v>1.7713006709095428E-2</v>
      </c>
      <c r="FL471">
        <f t="shared" ca="1" si="75"/>
        <v>2.289376167965692E-2</v>
      </c>
      <c r="FM471">
        <v>3</v>
      </c>
      <c r="FN471">
        <f t="shared" ca="1" si="76"/>
        <v>2.5378535891154356E-2</v>
      </c>
      <c r="FO471">
        <f t="shared" ca="1" si="74"/>
        <v>2.3729668097816334E-2</v>
      </c>
      <c r="FP471">
        <f t="shared" ca="1" si="74"/>
        <v>5.5301231186183672E-2</v>
      </c>
      <c r="FQ471">
        <f t="shared" ca="1" si="74"/>
        <v>4.0147774150673068E-2</v>
      </c>
      <c r="FR471">
        <f t="shared" ca="1" si="74"/>
        <v>4.3123394386711804E-2</v>
      </c>
      <c r="FS471">
        <f t="shared" ca="1" si="74"/>
        <v>3.2157536550052788E-2</v>
      </c>
      <c r="FT471">
        <f t="shared" ca="1" si="74"/>
        <v>5.0763276142342315E-2</v>
      </c>
      <c r="FU471">
        <f t="shared" ca="1" si="74"/>
        <v>2.7705824528965105E-2</v>
      </c>
      <c r="FV471">
        <f t="shared" ca="1" si="74"/>
        <v>3.794576589142299E-2</v>
      </c>
      <c r="FW471">
        <f t="shared" ca="1" si="74"/>
        <v>3.8010721385889415E-2</v>
      </c>
    </row>
    <row r="472" spans="1:179" x14ac:dyDescent="0.2">
      <c r="A472" s="5">
        <v>40999</v>
      </c>
      <c r="B472" s="49">
        <v>1.3734353866228011E-2</v>
      </c>
      <c r="C472" s="49">
        <v>-1.4972981886988812E-2</v>
      </c>
      <c r="D472" s="49">
        <v>1.3470959631540325E-2</v>
      </c>
      <c r="E472" s="49">
        <v>-5.598156563855361E-2</v>
      </c>
      <c r="F472" s="49">
        <v>-1.9861004719172737E-3</v>
      </c>
      <c r="G472" s="49">
        <v>-1.2115498419619231E-2</v>
      </c>
      <c r="H472" s="49">
        <v>-2.0730427410122765E-2</v>
      </c>
      <c r="I472" s="49">
        <v>3.1086672085222977E-2</v>
      </c>
      <c r="J472" s="49">
        <v>1.3893968208075425E-2</v>
      </c>
      <c r="K472" s="49">
        <v>3.2022535816592645E-2</v>
      </c>
      <c r="N472" s="3">
        <f t="shared" si="64"/>
        <v>1.091910017752574E-2</v>
      </c>
      <c r="O472" s="3">
        <f t="shared" si="65"/>
        <v>1.4316435531365385E-2</v>
      </c>
      <c r="P472" s="3">
        <f t="shared" si="66"/>
        <v>1.8235153131247045E-2</v>
      </c>
      <c r="Q472" s="3">
        <f t="shared" si="67"/>
        <v>9.7013894066358287E-3</v>
      </c>
      <c r="R472" s="3">
        <f t="shared" si="68"/>
        <v>1.2785185527382959E-2</v>
      </c>
      <c r="S472" s="3">
        <f t="shared" si="69"/>
        <v>1.6042433273236904E-2</v>
      </c>
      <c r="T472" s="3">
        <f t="shared" si="70"/>
        <v>7.8629057703641803E-3</v>
      </c>
      <c r="U472" s="3">
        <f t="shared" si="71"/>
        <v>5.8390674444085073E-3</v>
      </c>
      <c r="V472" s="3">
        <f t="shared" si="72"/>
        <v>1.5173056272084583E-2</v>
      </c>
      <c r="W472" s="3">
        <f t="shared" si="73"/>
        <v>2.0356476748077466E-2</v>
      </c>
      <c r="DV472">
        <v>1</v>
      </c>
      <c r="DW472">
        <v>2</v>
      </c>
      <c r="DX472">
        <v>3</v>
      </c>
      <c r="DY472">
        <v>4</v>
      </c>
      <c r="DZ472">
        <v>5</v>
      </c>
      <c r="EA472">
        <v>6</v>
      </c>
      <c r="EB472">
        <v>7</v>
      </c>
      <c r="EC472">
        <v>8</v>
      </c>
      <c r="ED472">
        <v>9</v>
      </c>
      <c r="EE472">
        <v>10</v>
      </c>
      <c r="EF472">
        <v>1</v>
      </c>
      <c r="EG472">
        <f ca="1">12*COVAR(OFFSET($B$435:$B$471,0,EG$471-1),OFFSET($B$435:$B$471,0,$EF472-1))</f>
        <v>2.0465489297118458E-2</v>
      </c>
      <c r="EH472">
        <f t="shared" ref="EH472:EP481" ca="1" si="79">12*COVAR(OFFSET($B$435:$B$471,0,EH$471-1),OFFSET($B$435:$B$471,0,$EF472-1))</f>
        <v>1.6379120231999007E-2</v>
      </c>
      <c r="EI472">
        <f t="shared" ca="1" si="79"/>
        <v>2.2870960604500362E-2</v>
      </c>
      <c r="EJ472">
        <f t="shared" ca="1" si="79"/>
        <v>2.2912080906051426E-2</v>
      </c>
      <c r="EK472">
        <f t="shared" ca="1" si="79"/>
        <v>2.2457508298957589E-2</v>
      </c>
      <c r="EL472">
        <f t="shared" ca="1" si="79"/>
        <v>1.8509437768690747E-2</v>
      </c>
      <c r="EM472">
        <f t="shared" ca="1" si="79"/>
        <v>2.5920363634149547E-2</v>
      </c>
      <c r="EN472">
        <f t="shared" ca="1" si="79"/>
        <v>1.3046234546255768E-2</v>
      </c>
      <c r="EO472">
        <f t="shared" ca="1" si="79"/>
        <v>1.9262700088203077E-2</v>
      </c>
      <c r="EP472">
        <f t="shared" ca="1" si="79"/>
        <v>2.1592081869565287E-2</v>
      </c>
      <c r="EQ472">
        <v>2</v>
      </c>
      <c r="ER472">
        <f t="shared" ref="ER472:ER480" ca="1" si="80">12*COVAR(OFFSET($B$434:$B$470,0,ER$470-1),OFFSET($B$434:$B$470,0,$EQ472-1))</f>
        <v>1.7148885387641283E-2</v>
      </c>
      <c r="ES472">
        <f t="shared" ca="1" si="77"/>
        <v>2.2927446560000311E-2</v>
      </c>
      <c r="ET472">
        <f t="shared" ca="1" si="77"/>
        <v>2.3903293337696918E-2</v>
      </c>
      <c r="EU472">
        <f t="shared" ca="1" si="77"/>
        <v>1.9819407046151649E-2</v>
      </c>
      <c r="EV472">
        <f t="shared" ca="1" si="77"/>
        <v>2.207588924621174E-2</v>
      </c>
      <c r="EW472">
        <f t="shared" ca="1" si="77"/>
        <v>1.8420690470132707E-2</v>
      </c>
      <c r="EX472">
        <f t="shared" ca="1" si="77"/>
        <v>2.4236877884503273E-2</v>
      </c>
      <c r="EY472">
        <f t="shared" ca="1" si="77"/>
        <v>1.3925981300345319E-2</v>
      </c>
      <c r="EZ472">
        <f t="shared" ca="1" si="77"/>
        <v>1.7666791843158842E-2</v>
      </c>
      <c r="FA472">
        <f t="shared" ca="1" si="77"/>
        <v>2.3263857257815466E-2</v>
      </c>
      <c r="FB472">
        <v>3</v>
      </c>
      <c r="FC472">
        <f t="shared" ca="1" si="78"/>
        <v>2.3490467192895312E-2</v>
      </c>
      <c r="FD472">
        <f t="shared" ca="1" si="75"/>
        <v>2.2650089316662916E-2</v>
      </c>
      <c r="FE472">
        <f t="shared" ca="1" si="75"/>
        <v>5.2683074235502267E-2</v>
      </c>
      <c r="FF472">
        <f t="shared" ca="1" si="75"/>
        <v>3.9356332624983371E-2</v>
      </c>
      <c r="FG472">
        <f t="shared" ca="1" si="75"/>
        <v>4.1228095993260813E-2</v>
      </c>
      <c r="FH472">
        <f t="shared" ca="1" si="75"/>
        <v>3.132014581463869E-2</v>
      </c>
      <c r="FI472">
        <f t="shared" ca="1" si="75"/>
        <v>4.9139151545593396E-2</v>
      </c>
      <c r="FJ472">
        <f t="shared" ca="1" si="75"/>
        <v>2.6357477304936879E-2</v>
      </c>
      <c r="FK472">
        <f t="shared" ca="1" si="75"/>
        <v>3.5455673678479939E-2</v>
      </c>
      <c r="FL472">
        <f t="shared" ca="1" si="75"/>
        <v>3.5329307198930709E-2</v>
      </c>
      <c r="FM472">
        <v>4</v>
      </c>
      <c r="FN472">
        <f t="shared" ca="1" si="76"/>
        <v>2.4859838166787426E-2</v>
      </c>
      <c r="FO472">
        <f t="shared" ca="1" si="74"/>
        <v>1.9849087596952354E-2</v>
      </c>
      <c r="FP472">
        <f t="shared" ca="1" si="74"/>
        <v>4.0147774150673068E-2</v>
      </c>
      <c r="FQ472">
        <f t="shared" ca="1" si="74"/>
        <v>5.7761301294117745E-2</v>
      </c>
      <c r="FR472">
        <f t="shared" ca="1" si="74"/>
        <v>4.0054154906870872E-2</v>
      </c>
      <c r="FS472">
        <f t="shared" ca="1" si="74"/>
        <v>2.9663225243932737E-2</v>
      </c>
      <c r="FT472">
        <f t="shared" ca="1" si="74"/>
        <v>5.3135116745255964E-2</v>
      </c>
      <c r="FU472">
        <f t="shared" ca="1" si="74"/>
        <v>2.1667071517258132E-2</v>
      </c>
      <c r="FV472">
        <f t="shared" ca="1" si="74"/>
        <v>3.5354358149734422E-2</v>
      </c>
      <c r="FW472">
        <f t="shared" ca="1" si="74"/>
        <v>3.2533488294848284E-2</v>
      </c>
    </row>
    <row r="473" spans="1:179" x14ac:dyDescent="0.2">
      <c r="A473" s="5">
        <v>41029</v>
      </c>
      <c r="B473" s="49">
        <v>1.4412827186740307E-2</v>
      </c>
      <c r="C473" s="49">
        <v>-6.1041897660469857E-3</v>
      </c>
      <c r="D473" s="49">
        <v>-2.2139193635117294E-2</v>
      </c>
      <c r="E473" s="49">
        <v>-0.11700267679323795</v>
      </c>
      <c r="F473" s="49">
        <v>-5.3185198205929929E-2</v>
      </c>
      <c r="G473" s="49">
        <v>-3.4421373752593354E-3</v>
      </c>
      <c r="H473" s="49">
        <v>-7.8661429373055203E-2</v>
      </c>
      <c r="I473" s="49">
        <v>-6.075283068134163E-2</v>
      </c>
      <c r="J473" s="49">
        <v>-3.3845954629353359E-2</v>
      </c>
      <c r="K473" s="49">
        <v>-6.0278071795777377E-3</v>
      </c>
      <c r="N473" s="3">
        <f t="shared" si="64"/>
        <v>8.9925816533359751E-3</v>
      </c>
      <c r="O473" s="3">
        <f t="shared" si="65"/>
        <v>1.1534761603302681E-2</v>
      </c>
      <c r="P473" s="3">
        <f t="shared" si="66"/>
        <v>1.6998657909044777E-2</v>
      </c>
      <c r="Q473" s="3">
        <f t="shared" si="67"/>
        <v>7.3778184100845336E-3</v>
      </c>
      <c r="R473" s="3">
        <f t="shared" si="68"/>
        <v>1.1731798238956759E-2</v>
      </c>
      <c r="S473" s="3">
        <f t="shared" si="69"/>
        <v>1.4832872739195915E-2</v>
      </c>
      <c r="T473" s="3">
        <f t="shared" si="70"/>
        <v>6.6397663080659036E-3</v>
      </c>
      <c r="U473" s="3">
        <f t="shared" si="71"/>
        <v>5.8327662299983464E-3</v>
      </c>
      <c r="V473" s="3">
        <f t="shared" si="72"/>
        <v>1.5641810173052339E-2</v>
      </c>
      <c r="W473" s="3">
        <f t="shared" si="73"/>
        <v>1.8865743022542066E-2</v>
      </c>
      <c r="DK473">
        <v>1</v>
      </c>
      <c r="DL473">
        <v>2</v>
      </c>
      <c r="DM473">
        <v>3</v>
      </c>
      <c r="DN473">
        <v>4</v>
      </c>
      <c r="DO473">
        <v>5</v>
      </c>
      <c r="DP473">
        <v>6</v>
      </c>
      <c r="DQ473">
        <v>7</v>
      </c>
      <c r="DR473">
        <v>8</v>
      </c>
      <c r="DS473">
        <v>9</v>
      </c>
      <c r="DT473">
        <v>10</v>
      </c>
      <c r="DU473">
        <v>1</v>
      </c>
      <c r="DV473">
        <f ca="1">12*COVAR(OFFSET($B$436:$B$472,0,DV$472-1),OFFSET($B$436:$B$472,0,$DU473-1))</f>
        <v>1.9601697220974757E-2</v>
      </c>
      <c r="DW473">
        <f t="shared" ref="DW473:EE482" ca="1" si="81">12*COVAR(OFFSET($B$436:$B$472,0,DW$472-1),OFFSET($B$436:$B$472,0,$DU473-1))</f>
        <v>1.5056901653188119E-2</v>
      </c>
      <c r="DX473">
        <f t="shared" ca="1" si="81"/>
        <v>2.0622801842289117E-2</v>
      </c>
      <c r="DY473">
        <f t="shared" ca="1" si="81"/>
        <v>2.1076934004948485E-2</v>
      </c>
      <c r="DZ473">
        <f t="shared" ca="1" si="81"/>
        <v>2.079859634075943E-2</v>
      </c>
      <c r="EA473">
        <f t="shared" ca="1" si="81"/>
        <v>1.704230284956482E-2</v>
      </c>
      <c r="EB473">
        <f t="shared" ca="1" si="81"/>
        <v>2.3620225412811606E-2</v>
      </c>
      <c r="EC473">
        <f t="shared" ca="1" si="81"/>
        <v>1.2221451451181963E-2</v>
      </c>
      <c r="ED473">
        <f t="shared" ca="1" si="81"/>
        <v>1.7079227143938266E-2</v>
      </c>
      <c r="EE473">
        <f t="shared" ca="1" si="81"/>
        <v>1.9571324764049422E-2</v>
      </c>
      <c r="EF473">
        <v>2</v>
      </c>
      <c r="EG473">
        <f t="shared" ref="EG473:EG481" ca="1" si="82">12*COVAR(OFFSET($B$435:$B$471,0,EG$471-1),OFFSET($B$435:$B$471,0,$EF473-1))</f>
        <v>1.6379120231999007E-2</v>
      </c>
      <c r="EH473">
        <f t="shared" ca="1" si="79"/>
        <v>2.2358649418982114E-2</v>
      </c>
      <c r="EI473">
        <f t="shared" ca="1" si="79"/>
        <v>2.2497708372780027E-2</v>
      </c>
      <c r="EJ473">
        <f t="shared" ca="1" si="79"/>
        <v>1.8656410887987258E-2</v>
      </c>
      <c r="EK473">
        <f t="shared" ca="1" si="79"/>
        <v>2.1074542159579511E-2</v>
      </c>
      <c r="EL473">
        <f t="shared" ca="1" si="79"/>
        <v>1.7415280269092608E-2</v>
      </c>
      <c r="EM473">
        <f t="shared" ca="1" si="79"/>
        <v>2.3335115756688368E-2</v>
      </c>
      <c r="EN473">
        <f t="shared" ca="1" si="79"/>
        <v>1.306258093619553E-2</v>
      </c>
      <c r="EO473">
        <f t="shared" ca="1" si="79"/>
        <v>1.745842927279306E-2</v>
      </c>
      <c r="EP473">
        <f t="shared" ca="1" si="79"/>
        <v>2.1990414384186186E-2</v>
      </c>
      <c r="EQ473">
        <v>3</v>
      </c>
      <c r="ER473">
        <f t="shared" ca="1" si="80"/>
        <v>2.4803472228208057E-2</v>
      </c>
      <c r="ES473">
        <f t="shared" ca="1" si="77"/>
        <v>2.3903293337696918E-2</v>
      </c>
      <c r="ET473">
        <f t="shared" ca="1" si="77"/>
        <v>5.507431454005389E-2</v>
      </c>
      <c r="EU473">
        <f t="shared" ca="1" si="77"/>
        <v>3.9170483852139802E-2</v>
      </c>
      <c r="EV473">
        <f t="shared" ca="1" si="77"/>
        <v>4.2476693562404889E-2</v>
      </c>
      <c r="EW473">
        <f t="shared" ca="1" si="77"/>
        <v>3.1395116848330851E-2</v>
      </c>
      <c r="EX473">
        <f t="shared" ca="1" si="77"/>
        <v>5.0861105397227629E-2</v>
      </c>
      <c r="EY473">
        <f t="shared" ca="1" si="77"/>
        <v>2.720857077229346E-2</v>
      </c>
      <c r="EZ473">
        <f t="shared" ca="1" si="77"/>
        <v>3.5902631005088649E-2</v>
      </c>
      <c r="FA473">
        <f t="shared" ca="1" si="77"/>
        <v>3.6301279464198574E-2</v>
      </c>
      <c r="FB473">
        <v>4</v>
      </c>
      <c r="FC473">
        <f t="shared" ca="1" si="78"/>
        <v>2.4346387390603658E-2</v>
      </c>
      <c r="FD473">
        <f t="shared" ca="1" si="75"/>
        <v>1.9440425208562095E-2</v>
      </c>
      <c r="FE473">
        <f t="shared" ca="1" si="75"/>
        <v>3.9356332624983371E-2</v>
      </c>
      <c r="FF473">
        <f t="shared" ca="1" si="75"/>
        <v>5.7672310728116835E-2</v>
      </c>
      <c r="FG473">
        <f t="shared" ca="1" si="75"/>
        <v>3.9657554884441087E-2</v>
      </c>
      <c r="FH473">
        <f t="shared" ca="1" si="75"/>
        <v>2.9500979326582959E-2</v>
      </c>
      <c r="FI473">
        <f t="shared" ca="1" si="75"/>
        <v>5.2740475518607555E-2</v>
      </c>
      <c r="FJ473">
        <f t="shared" ca="1" si="75"/>
        <v>2.1392759978500125E-2</v>
      </c>
      <c r="FK473">
        <f t="shared" ca="1" si="75"/>
        <v>3.5019608590136586E-2</v>
      </c>
      <c r="FL473">
        <f t="shared" ca="1" si="75"/>
        <v>3.1962923300573293E-2</v>
      </c>
      <c r="FM473">
        <v>5</v>
      </c>
      <c r="FN473">
        <f t="shared" ca="1" si="76"/>
        <v>2.4650557964666336E-2</v>
      </c>
      <c r="FO473">
        <f t="shared" ca="1" si="74"/>
        <v>2.2722781276266302E-2</v>
      </c>
      <c r="FP473">
        <f t="shared" ca="1" si="74"/>
        <v>4.3123394386711804E-2</v>
      </c>
      <c r="FQ473">
        <f t="shared" ca="1" si="74"/>
        <v>4.0054154906870872E-2</v>
      </c>
      <c r="FR473">
        <f t="shared" ca="1" si="74"/>
        <v>4.0512507026250005E-2</v>
      </c>
      <c r="FS473">
        <f t="shared" ca="1" si="74"/>
        <v>2.9872153854939524E-2</v>
      </c>
      <c r="FT473">
        <f t="shared" ca="1" si="74"/>
        <v>4.7640054148933395E-2</v>
      </c>
      <c r="FU473">
        <f t="shared" ca="1" si="74"/>
        <v>2.2911627926735671E-2</v>
      </c>
      <c r="FV473">
        <f t="shared" ca="1" si="74"/>
        <v>3.4634854191079631E-2</v>
      </c>
      <c r="FW473">
        <f t="shared" ca="1" si="74"/>
        <v>3.3528886429112073E-2</v>
      </c>
    </row>
    <row r="474" spans="1:179" x14ac:dyDescent="0.2">
      <c r="A474" s="5">
        <v>41060</v>
      </c>
      <c r="B474" s="49">
        <v>-6.5420950455243654E-2</v>
      </c>
      <c r="C474" s="49">
        <v>-6.3739440017338111E-2</v>
      </c>
      <c r="D474" s="49">
        <v>-7.2738366276032473E-2</v>
      </c>
      <c r="E474" s="49">
        <v>-0.11164096518356426</v>
      </c>
      <c r="F474" s="49">
        <v>-4.4565175616391506E-2</v>
      </c>
      <c r="G474" s="49">
        <v>-6.5907329236509438E-2</v>
      </c>
      <c r="H474" s="49">
        <v>-9.9221899616409037E-2</v>
      </c>
      <c r="I474" s="49">
        <v>-0.10555590071595633</v>
      </c>
      <c r="J474" s="49">
        <v>-4.0179779543567884E-2</v>
      </c>
      <c r="K474" s="49">
        <v>-6.1438513479467938E-2</v>
      </c>
      <c r="N474" s="3">
        <f t="shared" si="64"/>
        <v>7.9449336795851689E-3</v>
      </c>
      <c r="O474" s="3">
        <f t="shared" si="65"/>
        <v>9.2490923108420539E-3</v>
      </c>
      <c r="P474" s="3">
        <f t="shared" si="66"/>
        <v>1.1548785276314791E-2</v>
      </c>
      <c r="Q474" s="3">
        <f t="shared" si="67"/>
        <v>-5.0585828491636923E-4</v>
      </c>
      <c r="R474" s="3">
        <f t="shared" si="68"/>
        <v>6.4911167468146604E-3</v>
      </c>
      <c r="S474" s="3">
        <f t="shared" si="69"/>
        <v>1.2258150516313864E-2</v>
      </c>
      <c r="T474" s="3">
        <f t="shared" si="70"/>
        <v>-9.3165142094553399E-4</v>
      </c>
      <c r="U474" s="3">
        <f t="shared" si="71"/>
        <v>1.5901331897147097E-3</v>
      </c>
      <c r="V474" s="3">
        <f t="shared" si="72"/>
        <v>1.108654935528928E-2</v>
      </c>
      <c r="W474" s="3">
        <f t="shared" si="73"/>
        <v>1.6031136665926395E-2</v>
      </c>
      <c r="CZ474">
        <v>1</v>
      </c>
      <c r="DA474">
        <v>2</v>
      </c>
      <c r="DB474">
        <v>3</v>
      </c>
      <c r="DC474">
        <v>4</v>
      </c>
      <c r="DD474">
        <v>5</v>
      </c>
      <c r="DE474">
        <v>6</v>
      </c>
      <c r="DF474">
        <v>7</v>
      </c>
      <c r="DG474">
        <v>8</v>
      </c>
      <c r="DH474">
        <v>9</v>
      </c>
      <c r="DI474">
        <v>10</v>
      </c>
      <c r="DJ474">
        <v>1</v>
      </c>
      <c r="DK474">
        <f ca="1">12*COVAR(OFFSET($B$437:$B$473,0,DK$473-1),OFFSET($B$437:$B$473,0,$DJ474-1))</f>
        <v>1.7878461141762132E-2</v>
      </c>
      <c r="DL474">
        <f t="shared" ref="DL474:DT483" ca="1" si="83">12*COVAR(OFFSET($B$437:$B$473,0,DL$473-1),OFFSET($B$437:$B$473,0,$DJ474-1))</f>
        <v>1.3305072285155236E-2</v>
      </c>
      <c r="DM474">
        <f t="shared" ca="1" si="83"/>
        <v>1.9597531405016754E-2</v>
      </c>
      <c r="DN474">
        <f t="shared" ca="1" si="83"/>
        <v>2.0389795812236655E-2</v>
      </c>
      <c r="DO474">
        <f t="shared" ca="1" si="83"/>
        <v>2.012162819811936E-2</v>
      </c>
      <c r="DP474">
        <f t="shared" ca="1" si="83"/>
        <v>1.6623005567088719E-2</v>
      </c>
      <c r="DQ474">
        <f t="shared" ca="1" si="83"/>
        <v>2.3084719107401199E-2</v>
      </c>
      <c r="DR474">
        <f t="shared" ca="1" si="83"/>
        <v>1.1511777662929597E-2</v>
      </c>
      <c r="DS474">
        <f t="shared" ca="1" si="83"/>
        <v>1.7430021508409312E-2</v>
      </c>
      <c r="DT474">
        <f t="shared" ca="1" si="83"/>
        <v>1.7966300921389393E-2</v>
      </c>
      <c r="DU474">
        <v>2</v>
      </c>
      <c r="DV474">
        <f t="shared" ref="DV474:DV482" ca="1" si="84">12*COVAR(OFFSET($B$436:$B$472,0,DV$472-1),OFFSET($B$436:$B$472,0,$DU474-1))</f>
        <v>1.5056901653188119E-2</v>
      </c>
      <c r="DW474">
        <f t="shared" ca="1" si="81"/>
        <v>2.0689909649623927E-2</v>
      </c>
      <c r="DX474">
        <f t="shared" ca="1" si="81"/>
        <v>1.918424742254396E-2</v>
      </c>
      <c r="DY474">
        <f t="shared" ca="1" si="81"/>
        <v>1.660494205007822E-2</v>
      </c>
      <c r="DZ474">
        <f t="shared" ca="1" si="81"/>
        <v>1.8748539571464551E-2</v>
      </c>
      <c r="EA474">
        <f t="shared" ca="1" si="81"/>
        <v>1.551774636089061E-2</v>
      </c>
      <c r="EB474">
        <f t="shared" ca="1" si="81"/>
        <v>2.0195796439367392E-2</v>
      </c>
      <c r="EC474">
        <f t="shared" ca="1" si="81"/>
        <v>1.1561580073525899E-2</v>
      </c>
      <c r="ED474">
        <f t="shared" ca="1" si="81"/>
        <v>1.4204911278711305E-2</v>
      </c>
      <c r="EE474">
        <f t="shared" ca="1" si="81"/>
        <v>1.8843508160775728E-2</v>
      </c>
      <c r="EF474">
        <v>3</v>
      </c>
      <c r="EG474">
        <f t="shared" ca="1" si="82"/>
        <v>2.2870960604500362E-2</v>
      </c>
      <c r="EH474">
        <f t="shared" ca="1" si="79"/>
        <v>2.2497708372780027E-2</v>
      </c>
      <c r="EI474">
        <f t="shared" ca="1" si="79"/>
        <v>5.1969908306372686E-2</v>
      </c>
      <c r="EJ474">
        <f t="shared" ca="1" si="79"/>
        <v>3.6063357696983114E-2</v>
      </c>
      <c r="EK474">
        <f t="shared" ca="1" si="79"/>
        <v>4.0322660905166841E-2</v>
      </c>
      <c r="EL474">
        <f t="shared" ca="1" si="79"/>
        <v>2.9094168066052188E-2</v>
      </c>
      <c r="EM474">
        <f t="shared" ca="1" si="79"/>
        <v>4.8802531353749679E-2</v>
      </c>
      <c r="EN474">
        <f t="shared" ca="1" si="79"/>
        <v>2.6207077565246949E-2</v>
      </c>
      <c r="EO474">
        <f t="shared" ca="1" si="79"/>
        <v>3.5480125853425186E-2</v>
      </c>
      <c r="EP474">
        <f t="shared" ca="1" si="79"/>
        <v>3.33252867889135E-2</v>
      </c>
      <c r="EQ474">
        <v>4</v>
      </c>
      <c r="ER474">
        <f t="shared" ca="1" si="80"/>
        <v>2.4466838516726173E-2</v>
      </c>
      <c r="ES474">
        <f t="shared" ca="1" si="77"/>
        <v>1.9819407046151649E-2</v>
      </c>
      <c r="ET474">
        <f t="shared" ca="1" si="77"/>
        <v>3.9170483852139802E-2</v>
      </c>
      <c r="EU474">
        <f t="shared" ca="1" si="77"/>
        <v>5.7428056176259221E-2</v>
      </c>
      <c r="EV474">
        <f t="shared" ca="1" si="77"/>
        <v>3.9790300768935076E-2</v>
      </c>
      <c r="EW474">
        <f t="shared" ca="1" si="77"/>
        <v>2.9273710550677998E-2</v>
      </c>
      <c r="EX474">
        <f t="shared" ca="1" si="77"/>
        <v>5.2965876791884969E-2</v>
      </c>
      <c r="EY474">
        <f t="shared" ca="1" si="77"/>
        <v>2.1123830158706759E-2</v>
      </c>
      <c r="EZ474">
        <f t="shared" ca="1" si="77"/>
        <v>3.5137172693722032E-2</v>
      </c>
      <c r="FA474">
        <f t="shared" ca="1" si="77"/>
        <v>3.1963026027423319E-2</v>
      </c>
      <c r="FB474">
        <v>5</v>
      </c>
      <c r="FC474">
        <f t="shared" ca="1" si="78"/>
        <v>2.335100974098072E-2</v>
      </c>
      <c r="FD474">
        <f t="shared" ca="1" si="75"/>
        <v>2.1844665970130121E-2</v>
      </c>
      <c r="FE474">
        <f t="shared" ca="1" si="75"/>
        <v>4.1228095993260813E-2</v>
      </c>
      <c r="FF474">
        <f t="shared" ca="1" si="75"/>
        <v>3.9657554884441087E-2</v>
      </c>
      <c r="FG474">
        <f t="shared" ca="1" si="75"/>
        <v>3.9347418855367321E-2</v>
      </c>
      <c r="FH474">
        <f t="shared" ca="1" si="75"/>
        <v>2.9372623335323627E-2</v>
      </c>
      <c r="FI474">
        <f t="shared" ca="1" si="75"/>
        <v>4.65773703803046E-2</v>
      </c>
      <c r="FJ474">
        <f t="shared" ca="1" si="75"/>
        <v>2.2091960888906644E-2</v>
      </c>
      <c r="FK474">
        <f t="shared" ca="1" si="75"/>
        <v>3.3322777721902466E-2</v>
      </c>
      <c r="FL474">
        <f t="shared" ca="1" si="75"/>
        <v>3.1869443466990735E-2</v>
      </c>
      <c r="FM474">
        <v>6</v>
      </c>
      <c r="FN474">
        <f t="shared" ca="1" si="76"/>
        <v>2.0222758116569265E-2</v>
      </c>
      <c r="FO474">
        <f t="shared" ca="1" si="74"/>
        <v>1.8368710389940625E-2</v>
      </c>
      <c r="FP474">
        <f t="shared" ca="1" si="74"/>
        <v>3.2157536550052788E-2</v>
      </c>
      <c r="FQ474">
        <f t="shared" ca="1" si="74"/>
        <v>2.9663225243932737E-2</v>
      </c>
      <c r="FR474">
        <f t="shared" ca="1" si="74"/>
        <v>2.9872153854939524E-2</v>
      </c>
      <c r="FS474">
        <f t="shared" ca="1" si="74"/>
        <v>2.6252940783904576E-2</v>
      </c>
      <c r="FT474">
        <f t="shared" ca="1" si="74"/>
        <v>3.4165919928691779E-2</v>
      </c>
      <c r="FU474">
        <f t="shared" ca="1" si="74"/>
        <v>1.7667484352799991E-2</v>
      </c>
      <c r="FV474">
        <f t="shared" ca="1" si="74"/>
        <v>2.5623352637429174E-2</v>
      </c>
      <c r="FW474">
        <f t="shared" ca="1" si="74"/>
        <v>2.7859542988927146E-2</v>
      </c>
    </row>
    <row r="475" spans="1:179" x14ac:dyDescent="0.2">
      <c r="A475" s="5">
        <v>41090</v>
      </c>
      <c r="B475" s="49">
        <v>1.2487467073444725E-2</v>
      </c>
      <c r="C475" s="49">
        <v>1.3157012116509881E-2</v>
      </c>
      <c r="D475" s="49">
        <v>2.1472564826220619E-2</v>
      </c>
      <c r="E475" s="49">
        <v>0.17923489724028108</v>
      </c>
      <c r="F475" s="49">
        <v>6.5217314848030838E-2</v>
      </c>
      <c r="G475" s="49">
        <v>5.0973547105879646E-2</v>
      </c>
      <c r="H475" s="49">
        <v>0.11949944220342856</v>
      </c>
      <c r="I475" s="49">
        <v>6.9924735018524808E-2</v>
      </c>
      <c r="J475" s="49">
        <v>5.4801547385386895E-2</v>
      </c>
      <c r="K475" s="49">
        <v>3.9542240593808842E-2</v>
      </c>
      <c r="N475" s="3">
        <f t="shared" si="64"/>
        <v>5.8776716827238784E-3</v>
      </c>
      <c r="O475" s="3">
        <f t="shared" si="65"/>
        <v>4.188895532883717E-3</v>
      </c>
      <c r="P475" s="3">
        <f t="shared" si="66"/>
        <v>8.6335501161629181E-3</v>
      </c>
      <c r="Q475" s="3">
        <f t="shared" si="67"/>
        <v>-5.2529551129024592E-3</v>
      </c>
      <c r="R475" s="3">
        <f t="shared" si="68"/>
        <v>3.7164767837169024E-3</v>
      </c>
      <c r="S475" s="3">
        <f t="shared" si="69"/>
        <v>9.1387635486794658E-3</v>
      </c>
      <c r="T475" s="3">
        <f t="shared" si="70"/>
        <v>-5.4146655625771705E-3</v>
      </c>
      <c r="U475" s="3">
        <f t="shared" si="71"/>
        <v>-3.2921403128398424E-3</v>
      </c>
      <c r="V475" s="3">
        <f t="shared" si="72"/>
        <v>8.4423308213495349E-3</v>
      </c>
      <c r="W475" s="3">
        <f t="shared" si="73"/>
        <v>1.2796206575505818E-2</v>
      </c>
      <c r="CO475">
        <v>1</v>
      </c>
      <c r="CP475">
        <v>2</v>
      </c>
      <c r="CQ475">
        <v>3</v>
      </c>
      <c r="CR475">
        <v>4</v>
      </c>
      <c r="CS475">
        <v>5</v>
      </c>
      <c r="CT475">
        <v>6</v>
      </c>
      <c r="CU475">
        <v>7</v>
      </c>
      <c r="CV475">
        <v>8</v>
      </c>
      <c r="CW475">
        <v>9</v>
      </c>
      <c r="CX475">
        <v>10</v>
      </c>
      <c r="CY475">
        <v>1</v>
      </c>
      <c r="CZ475">
        <f ca="1">12*COVAR(OFFSET($B$438:$B$474,0,CZ$474-1),OFFSET($B$438:$B$474,0,$CY475-1))</f>
        <v>1.89609527863756E-2</v>
      </c>
      <c r="DA475">
        <f t="shared" ref="DA475:DI484" ca="1" si="85">12*COVAR(OFFSET($B$438:$B$474,0,DA$474-1),OFFSET($B$438:$B$474,0,$CY475-1))</f>
        <v>1.406167164397517E-2</v>
      </c>
      <c r="DB475">
        <f t="shared" ca="1" si="85"/>
        <v>1.9283140016844343E-2</v>
      </c>
      <c r="DC475">
        <f t="shared" ca="1" si="85"/>
        <v>2.0629931597885322E-2</v>
      </c>
      <c r="DD475">
        <f t="shared" ca="1" si="85"/>
        <v>1.9505239335915164E-2</v>
      </c>
      <c r="DE475">
        <f t="shared" ca="1" si="85"/>
        <v>1.735921248794553E-2</v>
      </c>
      <c r="DF475">
        <f t="shared" ca="1" si="85"/>
        <v>2.264370566961884E-2</v>
      </c>
      <c r="DG475">
        <f t="shared" ca="1" si="85"/>
        <v>1.273206297069978E-2</v>
      </c>
      <c r="DH475">
        <f t="shared" ca="1" si="85"/>
        <v>1.6956961917418929E-2</v>
      </c>
      <c r="DI475">
        <f t="shared" ca="1" si="85"/>
        <v>1.8644610721361799E-2</v>
      </c>
      <c r="DJ475">
        <v>2</v>
      </c>
      <c r="DK475">
        <f t="shared" ref="DK475:DK483" ca="1" si="86">12*COVAR(OFFSET($B$437:$B$473,0,DK$473-1),OFFSET($B$437:$B$473,0,$DJ475-1))</f>
        <v>1.3305072285155236E-2</v>
      </c>
      <c r="DL475">
        <f t="shared" ca="1" si="83"/>
        <v>1.9077210074164557E-2</v>
      </c>
      <c r="DM475">
        <f t="shared" ca="1" si="83"/>
        <v>1.8449764976142157E-2</v>
      </c>
      <c r="DN475">
        <f t="shared" ca="1" si="83"/>
        <v>1.6825832800664617E-2</v>
      </c>
      <c r="DO475">
        <f t="shared" ca="1" si="83"/>
        <v>1.8547485403165892E-2</v>
      </c>
      <c r="DP475">
        <f t="shared" ca="1" si="83"/>
        <v>1.5233857317853081E-2</v>
      </c>
      <c r="DQ475">
        <f t="shared" ca="1" si="83"/>
        <v>2.028342640561058E-2</v>
      </c>
      <c r="DR475">
        <f t="shared" ca="1" si="83"/>
        <v>1.1340148787826274E-2</v>
      </c>
      <c r="DS475">
        <f t="shared" ca="1" si="83"/>
        <v>1.4913078674172379E-2</v>
      </c>
      <c r="DT475">
        <f t="shared" ca="1" si="83"/>
        <v>1.7429405590193847E-2</v>
      </c>
      <c r="DU475">
        <v>3</v>
      </c>
      <c r="DV475">
        <f t="shared" ca="1" si="84"/>
        <v>2.0622801842289117E-2</v>
      </c>
      <c r="DW475">
        <f t="shared" ca="1" si="81"/>
        <v>1.918424742254396E-2</v>
      </c>
      <c r="DX475">
        <f t="shared" ca="1" si="81"/>
        <v>4.6164712774206987E-2</v>
      </c>
      <c r="DY475">
        <f t="shared" ca="1" si="81"/>
        <v>3.1559737606869087E-2</v>
      </c>
      <c r="DZ475">
        <f t="shared" ca="1" si="81"/>
        <v>3.6081841317806888E-2</v>
      </c>
      <c r="EA475">
        <f t="shared" ca="1" si="81"/>
        <v>2.540103102182778E-2</v>
      </c>
      <c r="EB475">
        <f t="shared" ca="1" si="81"/>
        <v>4.2953353716927656E-2</v>
      </c>
      <c r="EC475">
        <f t="shared" ca="1" si="81"/>
        <v>2.3974618071171513E-2</v>
      </c>
      <c r="ED475">
        <f t="shared" ca="1" si="81"/>
        <v>2.9829224421942857E-2</v>
      </c>
      <c r="EE475">
        <f t="shared" ca="1" si="81"/>
        <v>2.8046612054256501E-2</v>
      </c>
      <c r="EF475">
        <v>4</v>
      </c>
      <c r="EG475">
        <f t="shared" ca="1" si="82"/>
        <v>2.2912080906051426E-2</v>
      </c>
      <c r="EH475">
        <f t="shared" ca="1" si="79"/>
        <v>1.8656410887987258E-2</v>
      </c>
      <c r="EI475">
        <f t="shared" ca="1" si="79"/>
        <v>3.6063357696983114E-2</v>
      </c>
      <c r="EJ475">
        <f t="shared" ca="1" si="79"/>
        <v>5.5197479277524268E-2</v>
      </c>
      <c r="EK475">
        <f t="shared" ca="1" si="79"/>
        <v>3.7540389327372296E-2</v>
      </c>
      <c r="EL475">
        <f t="shared" ca="1" si="79"/>
        <v>2.7101985687087014E-2</v>
      </c>
      <c r="EM475">
        <f t="shared" ca="1" si="79"/>
        <v>5.1014769278363487E-2</v>
      </c>
      <c r="EN475">
        <f t="shared" ca="1" si="79"/>
        <v>1.8643074414588963E-2</v>
      </c>
      <c r="EO475">
        <f t="shared" ca="1" si="79"/>
        <v>3.4652758852563338E-2</v>
      </c>
      <c r="EP475">
        <f t="shared" ca="1" si="79"/>
        <v>2.9251287378474114E-2</v>
      </c>
      <c r="EQ475">
        <v>5</v>
      </c>
      <c r="ER475">
        <f t="shared" ca="1" si="80"/>
        <v>2.3838968415581079E-2</v>
      </c>
      <c r="ES475">
        <f t="shared" ca="1" si="77"/>
        <v>2.207588924621174E-2</v>
      </c>
      <c r="ET475">
        <f t="shared" ca="1" si="77"/>
        <v>4.2476693562404889E-2</v>
      </c>
      <c r="EU475">
        <f t="shared" ca="1" si="77"/>
        <v>3.9790300768935076E-2</v>
      </c>
      <c r="EV475">
        <f t="shared" ca="1" si="77"/>
        <v>3.9795272481000274E-2</v>
      </c>
      <c r="EW475">
        <f t="shared" ca="1" si="77"/>
        <v>2.9608464342299648E-2</v>
      </c>
      <c r="EX475">
        <f t="shared" ca="1" si="77"/>
        <v>4.715741054441714E-2</v>
      </c>
      <c r="EY475">
        <f t="shared" ca="1" si="77"/>
        <v>2.2716483568279742E-2</v>
      </c>
      <c r="EZ475">
        <f t="shared" ca="1" si="77"/>
        <v>3.3420877350746322E-2</v>
      </c>
      <c r="FA475">
        <f t="shared" ca="1" si="77"/>
        <v>3.2309772168320837E-2</v>
      </c>
      <c r="FB475">
        <v>6</v>
      </c>
      <c r="FC475">
        <f t="shared" ca="1" si="78"/>
        <v>1.9653534973848509E-2</v>
      </c>
      <c r="FD475">
        <f t="shared" ca="1" si="75"/>
        <v>1.797362463426885E-2</v>
      </c>
      <c r="FE475">
        <f t="shared" ca="1" si="75"/>
        <v>3.132014581463869E-2</v>
      </c>
      <c r="FF475">
        <f t="shared" ca="1" si="75"/>
        <v>2.9500979326582959E-2</v>
      </c>
      <c r="FG475">
        <f t="shared" ca="1" si="75"/>
        <v>2.9372623335323627E-2</v>
      </c>
      <c r="FH475">
        <f t="shared" ca="1" si="75"/>
        <v>2.6040088379962995E-2</v>
      </c>
      <c r="FI475">
        <f t="shared" ca="1" si="75"/>
        <v>3.3704721004608744E-2</v>
      </c>
      <c r="FJ475">
        <f t="shared" ca="1" si="75"/>
        <v>1.7316850158242993E-2</v>
      </c>
      <c r="FK475">
        <f t="shared" ca="1" si="75"/>
        <v>2.5079757659069182E-2</v>
      </c>
      <c r="FL475">
        <f t="shared" ca="1" si="75"/>
        <v>2.7147095106950205E-2</v>
      </c>
      <c r="FM475">
        <v>7</v>
      </c>
      <c r="FN475">
        <f t="shared" ca="1" si="76"/>
        <v>2.7652643746151104E-2</v>
      </c>
      <c r="FO475">
        <f t="shared" ca="1" si="74"/>
        <v>2.471840694858958E-2</v>
      </c>
      <c r="FP475">
        <f t="shared" ca="1" si="74"/>
        <v>5.0763276142342315E-2</v>
      </c>
      <c r="FQ475">
        <f t="shared" ca="1" si="74"/>
        <v>5.3135116745255964E-2</v>
      </c>
      <c r="FR475">
        <f t="shared" ca="1" si="74"/>
        <v>4.7640054148933395E-2</v>
      </c>
      <c r="FS475">
        <f t="shared" ca="1" si="74"/>
        <v>3.4165919928691779E-2</v>
      </c>
      <c r="FT475">
        <f t="shared" ca="1" si="74"/>
        <v>6.1478494707403533E-2</v>
      </c>
      <c r="FU475">
        <f t="shared" ca="1" si="74"/>
        <v>2.6250271194959464E-2</v>
      </c>
      <c r="FV475">
        <f t="shared" ca="1" si="74"/>
        <v>4.2360420001915075E-2</v>
      </c>
      <c r="FW475">
        <f t="shared" ca="1" si="74"/>
        <v>3.7775750152074225E-2</v>
      </c>
    </row>
    <row r="476" spans="1:179" x14ac:dyDescent="0.2">
      <c r="A476" s="5">
        <v>41121</v>
      </c>
      <c r="B476" s="49">
        <v>4.6597896657075699E-2</v>
      </c>
      <c r="C476" s="49">
        <v>5.1236607461493389E-3</v>
      </c>
      <c r="D476" s="49">
        <v>5.6433028393077178E-2</v>
      </c>
      <c r="E476" s="49">
        <v>-3.9656674246302481E-2</v>
      </c>
      <c r="F476" s="49">
        <v>3.0992315375027779E-2</v>
      </c>
      <c r="G476" s="49">
        <v>1.2769821009398941E-2</v>
      </c>
      <c r="H476" s="49">
        <v>-2.5657327586206868E-2</v>
      </c>
      <c r="I476" s="49">
        <v>-4.4552499854202288E-2</v>
      </c>
      <c r="J476" s="49">
        <v>6.6670042554268782E-2</v>
      </c>
      <c r="K476" s="49">
        <v>1.3556711238960295E-2</v>
      </c>
      <c r="N476" s="3">
        <f t="shared" si="64"/>
        <v>5.1237218605397917E-3</v>
      </c>
      <c r="O476" s="3">
        <f t="shared" si="65"/>
        <v>4.4810999024686342E-3</v>
      </c>
      <c r="P476" s="3">
        <f t="shared" si="66"/>
        <v>9.9383104723754102E-3</v>
      </c>
      <c r="Q476" s="3">
        <f t="shared" si="67"/>
        <v>-1.6613675844652633E-3</v>
      </c>
      <c r="R476" s="3">
        <f t="shared" si="68"/>
        <v>6.430571733884699E-3</v>
      </c>
      <c r="S476" s="3">
        <f t="shared" si="69"/>
        <v>1.1479471405951732E-2</v>
      </c>
      <c r="T476" s="3">
        <f t="shared" si="70"/>
        <v>-1.2913129297096439E-3</v>
      </c>
      <c r="U476" s="3">
        <f t="shared" si="71"/>
        <v>-2.144068723924811E-3</v>
      </c>
      <c r="V476" s="3">
        <f t="shared" si="72"/>
        <v>1.0069642371893818E-2</v>
      </c>
      <c r="W476" s="3">
        <f t="shared" si="73"/>
        <v>1.3831735180744105E-2</v>
      </c>
      <c r="Z476">
        <f>481-36</f>
        <v>445</v>
      </c>
      <c r="CD476">
        <v>1</v>
      </c>
      <c r="CE476">
        <v>2</v>
      </c>
      <c r="CF476">
        <v>3</v>
      </c>
      <c r="CG476">
        <v>4</v>
      </c>
      <c r="CH476">
        <v>5</v>
      </c>
      <c r="CI476">
        <v>6</v>
      </c>
      <c r="CJ476">
        <v>7</v>
      </c>
      <c r="CK476">
        <v>8</v>
      </c>
      <c r="CL476">
        <v>9</v>
      </c>
      <c r="CM476">
        <v>10</v>
      </c>
      <c r="CN476">
        <v>1</v>
      </c>
      <c r="CO476">
        <f ca="1">12*COVAR(OFFSET($B$439:$B$475,0,CO$475-1),OFFSET($B$439:$B$475,0,$CN476-1))</f>
        <v>1.8971662048823747E-2</v>
      </c>
      <c r="CP476">
        <f t="shared" ref="CP476:CX485" ca="1" si="87">12*COVAR(OFFSET($B$439:$B$475,0,CP$475-1),OFFSET($B$439:$B$475,0,$CN476-1))</f>
        <v>1.3967802852542439E-2</v>
      </c>
      <c r="CQ476">
        <f t="shared" ca="1" si="87"/>
        <v>1.9286686324099855E-2</v>
      </c>
      <c r="CR476">
        <f t="shared" ca="1" si="87"/>
        <v>2.0951164898855981E-2</v>
      </c>
      <c r="CS476">
        <f t="shared" ca="1" si="87"/>
        <v>1.9582662998390149E-2</v>
      </c>
      <c r="CT476">
        <f t="shared" ca="1" si="87"/>
        <v>1.7409761523158641E-2</v>
      </c>
      <c r="CU476">
        <f t="shared" ca="1" si="87"/>
        <v>2.2837652283941658E-2</v>
      </c>
      <c r="CV476">
        <f t="shared" ca="1" si="87"/>
        <v>1.2812349973968875E-2</v>
      </c>
      <c r="CW476">
        <f t="shared" ca="1" si="87"/>
        <v>1.7007765762812176E-2</v>
      </c>
      <c r="CX476">
        <f t="shared" ca="1" si="87"/>
        <v>1.8658789458626111E-2</v>
      </c>
      <c r="CY476">
        <v>2</v>
      </c>
      <c r="CZ476">
        <f t="shared" ref="CZ476:CZ484" ca="1" si="88">12*COVAR(OFFSET($B$438:$B$474,0,CZ$474-1),OFFSET($B$438:$B$474,0,$CY476-1))</f>
        <v>1.406167164397517E-2</v>
      </c>
      <c r="DA476">
        <f t="shared" ca="1" si="85"/>
        <v>1.9344675252150317E-2</v>
      </c>
      <c r="DB476">
        <f t="shared" ca="1" si="85"/>
        <v>1.695882561480766E-2</v>
      </c>
      <c r="DC476">
        <f t="shared" ca="1" si="85"/>
        <v>1.5851710082852521E-2</v>
      </c>
      <c r="DD476">
        <f t="shared" ca="1" si="85"/>
        <v>1.6999113327923171E-2</v>
      </c>
      <c r="DE476">
        <f t="shared" ca="1" si="85"/>
        <v>1.5408108781828076E-2</v>
      </c>
      <c r="DF476">
        <f t="shared" ca="1" si="85"/>
        <v>1.8432098801836279E-2</v>
      </c>
      <c r="DG476">
        <f t="shared" ca="1" si="85"/>
        <v>1.1898824641535615E-2</v>
      </c>
      <c r="DH476">
        <f t="shared" ca="1" si="85"/>
        <v>1.3579299984717089E-2</v>
      </c>
      <c r="DI476">
        <f t="shared" ca="1" si="85"/>
        <v>1.7524328475609505E-2</v>
      </c>
      <c r="DJ476">
        <v>3</v>
      </c>
      <c r="DK476">
        <f t="shared" ca="1" si="86"/>
        <v>1.9597531405016754E-2</v>
      </c>
      <c r="DL476">
        <f t="shared" ca="1" si="83"/>
        <v>1.8449764976142157E-2</v>
      </c>
      <c r="DM476">
        <f t="shared" ca="1" si="83"/>
        <v>4.6117981227511963E-2</v>
      </c>
      <c r="DN476">
        <f t="shared" ca="1" si="83"/>
        <v>3.2833462540696287E-2</v>
      </c>
      <c r="DO476">
        <f t="shared" ca="1" si="83"/>
        <v>3.6570541458483471E-2</v>
      </c>
      <c r="DP476">
        <f t="shared" ca="1" si="83"/>
        <v>2.5412090313519625E-2</v>
      </c>
      <c r="DQ476">
        <f t="shared" ca="1" si="83"/>
        <v>4.3791339285087126E-2</v>
      </c>
      <c r="DR476">
        <f t="shared" ca="1" si="83"/>
        <v>2.4467413598243407E-2</v>
      </c>
      <c r="DS476">
        <f t="shared" ca="1" si="83"/>
        <v>3.0681273820247303E-2</v>
      </c>
      <c r="DT476">
        <f t="shared" ca="1" si="83"/>
        <v>2.7489794488401845E-2</v>
      </c>
      <c r="DU476">
        <v>4</v>
      </c>
      <c r="DV476">
        <f t="shared" ca="1" si="84"/>
        <v>2.1076934004948485E-2</v>
      </c>
      <c r="DW476">
        <f t="shared" ca="1" si="81"/>
        <v>1.660494205007822E-2</v>
      </c>
      <c r="DX476">
        <f t="shared" ca="1" si="81"/>
        <v>3.1559737606869087E-2</v>
      </c>
      <c r="DY476">
        <f t="shared" ca="1" si="81"/>
        <v>5.2914612817890956E-2</v>
      </c>
      <c r="DZ476">
        <f t="shared" ca="1" si="81"/>
        <v>3.4470983008167082E-2</v>
      </c>
      <c r="EA476">
        <f t="shared" ca="1" si="81"/>
        <v>2.4727774880884686E-2</v>
      </c>
      <c r="EB476">
        <f t="shared" ca="1" si="81"/>
        <v>4.6941859145888686E-2</v>
      </c>
      <c r="EC476">
        <f t="shared" ca="1" si="81"/>
        <v>1.6382110766317886E-2</v>
      </c>
      <c r="ED476">
        <f t="shared" ca="1" si="81"/>
        <v>3.0203226113007294E-2</v>
      </c>
      <c r="EE476">
        <f t="shared" ca="1" si="81"/>
        <v>2.4843590993316868E-2</v>
      </c>
      <c r="EF476">
        <v>5</v>
      </c>
      <c r="EG476">
        <f t="shared" ca="1" si="82"/>
        <v>2.2457508298957589E-2</v>
      </c>
      <c r="EH476">
        <f t="shared" ca="1" si="79"/>
        <v>2.1074542159579511E-2</v>
      </c>
      <c r="EI476">
        <f t="shared" ca="1" si="79"/>
        <v>4.0322660905166841E-2</v>
      </c>
      <c r="EJ476">
        <f t="shared" ca="1" si="79"/>
        <v>3.7540389327372296E-2</v>
      </c>
      <c r="EK476">
        <f t="shared" ca="1" si="79"/>
        <v>3.8310716312204597E-2</v>
      </c>
      <c r="EL476">
        <f t="shared" ca="1" si="79"/>
        <v>2.7997891935041951E-2</v>
      </c>
      <c r="EM476">
        <f t="shared" ca="1" si="79"/>
        <v>4.5717361504077965E-2</v>
      </c>
      <c r="EN476">
        <f t="shared" ca="1" si="79"/>
        <v>2.217961947205975E-2</v>
      </c>
      <c r="EO476">
        <f t="shared" ca="1" si="79"/>
        <v>3.3134294939062094E-2</v>
      </c>
      <c r="EP476">
        <f t="shared" ca="1" si="79"/>
        <v>3.0216314230254997E-2</v>
      </c>
      <c r="EQ476">
        <v>6</v>
      </c>
      <c r="ER476">
        <f t="shared" ca="1" si="80"/>
        <v>1.9885156069959577E-2</v>
      </c>
      <c r="ES476">
        <f t="shared" ca="1" si="77"/>
        <v>1.8420690470132707E-2</v>
      </c>
      <c r="ET476">
        <f t="shared" ca="1" si="77"/>
        <v>3.1395116848330851E-2</v>
      </c>
      <c r="EU476">
        <f t="shared" ca="1" si="77"/>
        <v>2.9273710550677998E-2</v>
      </c>
      <c r="EV476">
        <f t="shared" ca="1" si="77"/>
        <v>2.9608464342299648E-2</v>
      </c>
      <c r="EW476">
        <f t="shared" ca="1" si="77"/>
        <v>2.5852888187007674E-2</v>
      </c>
      <c r="EX476">
        <f t="shared" ca="1" si="77"/>
        <v>3.4066205611021722E-2</v>
      </c>
      <c r="EY476">
        <f t="shared" ca="1" si="77"/>
        <v>1.7169955638350897E-2</v>
      </c>
      <c r="EZ476">
        <f t="shared" ca="1" si="77"/>
        <v>2.5224138781902397E-2</v>
      </c>
      <c r="FA476">
        <f t="shared" ca="1" si="77"/>
        <v>2.7242319661732711E-2</v>
      </c>
      <c r="FB476">
        <v>7</v>
      </c>
      <c r="FC476">
        <f t="shared" ca="1" si="78"/>
        <v>2.6518141056200369E-2</v>
      </c>
      <c r="FD476">
        <f t="shared" ca="1" si="75"/>
        <v>2.3995944248405381E-2</v>
      </c>
      <c r="FE476">
        <f t="shared" ca="1" si="75"/>
        <v>4.9139151545593396E-2</v>
      </c>
      <c r="FF476">
        <f t="shared" ca="1" si="75"/>
        <v>5.2740475518607555E-2</v>
      </c>
      <c r="FG476">
        <f t="shared" ca="1" si="75"/>
        <v>4.65773703803046E-2</v>
      </c>
      <c r="FH476">
        <f t="shared" ca="1" si="75"/>
        <v>3.3704721004608744E-2</v>
      </c>
      <c r="FI476">
        <f t="shared" ca="1" si="75"/>
        <v>6.0532738393488564E-2</v>
      </c>
      <c r="FJ476">
        <f t="shared" ca="1" si="75"/>
        <v>2.5499283282946057E-2</v>
      </c>
      <c r="FK476">
        <f t="shared" ca="1" si="75"/>
        <v>4.1083668030891994E-2</v>
      </c>
      <c r="FL476">
        <f t="shared" ca="1" si="75"/>
        <v>3.626622722564251E-2</v>
      </c>
      <c r="FM476">
        <v>8</v>
      </c>
      <c r="FN476">
        <f t="shared" ca="1" si="76"/>
        <v>1.4587462322549134E-2</v>
      </c>
      <c r="FO476">
        <f t="shared" ca="1" si="74"/>
        <v>1.373552449309522E-2</v>
      </c>
      <c r="FP476">
        <f t="shared" ca="1" si="74"/>
        <v>2.7705824528965105E-2</v>
      </c>
      <c r="FQ476">
        <f t="shared" ca="1" si="74"/>
        <v>2.1667071517258132E-2</v>
      </c>
      <c r="FR476">
        <f t="shared" ca="1" si="74"/>
        <v>2.2911627926735671E-2</v>
      </c>
      <c r="FS476">
        <f t="shared" ca="1" si="74"/>
        <v>1.7667484352799991E-2</v>
      </c>
      <c r="FT476">
        <f t="shared" ca="1" si="74"/>
        <v>2.6250271194959464E-2</v>
      </c>
      <c r="FU476">
        <f t="shared" ca="1" si="74"/>
        <v>3.139957966856078E-2</v>
      </c>
      <c r="FV476">
        <f t="shared" ca="1" si="74"/>
        <v>2.2117150395890316E-2</v>
      </c>
      <c r="FW476">
        <f t="shared" ca="1" si="74"/>
        <v>2.1132410728055752E-2</v>
      </c>
    </row>
    <row r="477" spans="1:179" x14ac:dyDescent="0.2">
      <c r="A477" s="5">
        <v>41152</v>
      </c>
      <c r="B477" s="49">
        <v>2.0467559829290716E-2</v>
      </c>
      <c r="C477" s="49">
        <v>2.6930392537057424E-2</v>
      </c>
      <c r="D477" s="49">
        <v>2.7850252214250082E-2</v>
      </c>
      <c r="E477" s="49">
        <v>0.1058793732520722</v>
      </c>
      <c r="F477" s="49">
        <v>3.4306066774347999E-2</v>
      </c>
      <c r="G477" s="49">
        <v>1.9807182371607723E-2</v>
      </c>
      <c r="H477" s="49">
        <v>8.3925681443902223E-2</v>
      </c>
      <c r="I477" s="49">
        <v>-4.690753468831188E-3</v>
      </c>
      <c r="J477" s="49">
        <v>1.868954787814836E-2</v>
      </c>
      <c r="K477" s="49">
        <v>2.3471718430853716E-2</v>
      </c>
      <c r="N477" s="3">
        <f t="shared" si="64"/>
        <v>4.4175503403919196E-3</v>
      </c>
      <c r="O477" s="3">
        <f t="shared" si="65"/>
        <v>3.4328136453191998E-3</v>
      </c>
      <c r="P477" s="3">
        <f t="shared" si="66"/>
        <v>8.5646679197274242E-3</v>
      </c>
      <c r="Q477" s="3">
        <f t="shared" si="67"/>
        <v>-6.370249427978928E-3</v>
      </c>
      <c r="R477" s="3">
        <f t="shared" si="68"/>
        <v>4.6851371322373415E-3</v>
      </c>
      <c r="S477" s="3">
        <f t="shared" si="69"/>
        <v>9.4613603129225787E-3</v>
      </c>
      <c r="T477" s="3">
        <f t="shared" si="70"/>
        <v>-4.0003058572075584E-3</v>
      </c>
      <c r="U477" s="3">
        <f t="shared" si="71"/>
        <v>-4.1830210520227284E-3</v>
      </c>
      <c r="V477" s="3">
        <f t="shared" si="72"/>
        <v>8.263547659824828E-3</v>
      </c>
      <c r="W477" s="3">
        <f t="shared" si="73"/>
        <v>1.2114509985393769E-2</v>
      </c>
      <c r="BS477">
        <v>1</v>
      </c>
      <c r="BT477">
        <v>2</v>
      </c>
      <c r="BU477">
        <v>3</v>
      </c>
      <c r="BV477">
        <v>4</v>
      </c>
      <c r="BW477">
        <v>5</v>
      </c>
      <c r="BX477">
        <v>6</v>
      </c>
      <c r="BY477">
        <v>7</v>
      </c>
      <c r="BZ477">
        <v>8</v>
      </c>
      <c r="CA477">
        <v>9</v>
      </c>
      <c r="CB477">
        <v>10</v>
      </c>
      <c r="CC477">
        <v>1</v>
      </c>
      <c r="CD477">
        <f ca="1">12*COVAR(OFFSET($B$440:$B$476,0,CD$476-1),OFFSET($B$440:$B$476,0,$CC477-1))</f>
        <v>1.9138733824055738E-2</v>
      </c>
      <c r="CE477">
        <f t="shared" ref="CE477:CM486" ca="1" si="89">12*COVAR(OFFSET($B$440:$B$476,0,CE$476-1),OFFSET($B$440:$B$476,0,$CC477-1))</f>
        <v>1.3996285027269142E-2</v>
      </c>
      <c r="CF477">
        <f t="shared" ca="1" si="89"/>
        <v>2.0281050323431832E-2</v>
      </c>
      <c r="CG477">
        <f t="shared" ca="1" si="89"/>
        <v>1.9892054937784572E-2</v>
      </c>
      <c r="CH477">
        <f t="shared" ca="1" si="89"/>
        <v>2.0327909537729599E-2</v>
      </c>
      <c r="CI477">
        <f t="shared" ca="1" si="89"/>
        <v>1.7914149330527145E-2</v>
      </c>
      <c r="CJ477">
        <f t="shared" ca="1" si="89"/>
        <v>2.2819831660634171E-2</v>
      </c>
      <c r="CK477">
        <f t="shared" ca="1" si="89"/>
        <v>1.1922630022547079E-2</v>
      </c>
      <c r="CL477">
        <f t="shared" ca="1" si="89"/>
        <v>1.7899347928995009E-2</v>
      </c>
      <c r="CM477">
        <f t="shared" ca="1" si="89"/>
        <v>1.878115571588336E-2</v>
      </c>
      <c r="CN477">
        <v>2</v>
      </c>
      <c r="CO477">
        <f t="shared" ref="CO477:CO485" ca="1" si="90">12*COVAR(OFFSET($B$439:$B$475,0,CO$475-1),OFFSET($B$439:$B$475,0,$CN477-1))</f>
        <v>1.3967802852542439E-2</v>
      </c>
      <c r="CP477">
        <f t="shared" ca="1" si="87"/>
        <v>1.5251857225414514E-2</v>
      </c>
      <c r="CQ477">
        <f t="shared" ca="1" si="87"/>
        <v>1.6145247584248686E-2</v>
      </c>
      <c r="CR477">
        <f t="shared" ca="1" si="87"/>
        <v>1.4048372083094856E-2</v>
      </c>
      <c r="CS477">
        <f t="shared" ca="1" si="87"/>
        <v>1.5312833970746521E-2</v>
      </c>
      <c r="CT477">
        <f t="shared" ca="1" si="87"/>
        <v>1.4183606788688595E-2</v>
      </c>
      <c r="CU477">
        <f t="shared" ca="1" si="87"/>
        <v>1.634936148153519E-2</v>
      </c>
      <c r="CV477">
        <f t="shared" ca="1" si="87"/>
        <v>9.4564904422371563E-3</v>
      </c>
      <c r="CW477">
        <f t="shared" ca="1" si="87"/>
        <v>1.2031699940654231E-2</v>
      </c>
      <c r="CX477">
        <f t="shared" ca="1" si="87"/>
        <v>1.607792870965559E-2</v>
      </c>
      <c r="CY477">
        <v>3</v>
      </c>
      <c r="CZ477">
        <f t="shared" ca="1" si="88"/>
        <v>1.9283140016844343E-2</v>
      </c>
      <c r="DA477">
        <f t="shared" ca="1" si="85"/>
        <v>1.695882561480766E-2</v>
      </c>
      <c r="DB477">
        <f t="shared" ca="1" si="85"/>
        <v>4.0026325940784167E-2</v>
      </c>
      <c r="DC477">
        <f t="shared" ca="1" si="85"/>
        <v>2.7209334315130278E-2</v>
      </c>
      <c r="DD477">
        <f t="shared" ca="1" si="85"/>
        <v>3.1313913947828606E-2</v>
      </c>
      <c r="DE477">
        <f t="shared" ca="1" si="85"/>
        <v>2.3543018151611549E-2</v>
      </c>
      <c r="DF477">
        <f t="shared" ca="1" si="85"/>
        <v>3.6414032506232485E-2</v>
      </c>
      <c r="DG477">
        <f t="shared" ca="1" si="85"/>
        <v>2.2681884136106487E-2</v>
      </c>
      <c r="DH477">
        <f t="shared" ca="1" si="85"/>
        <v>2.5939518012604759E-2</v>
      </c>
      <c r="DI477">
        <f t="shared" ca="1" si="85"/>
        <v>2.5448517984129788E-2</v>
      </c>
      <c r="DJ477">
        <v>4</v>
      </c>
      <c r="DK477">
        <f t="shared" ca="1" si="86"/>
        <v>2.0389795812236655E-2</v>
      </c>
      <c r="DL477">
        <f t="shared" ca="1" si="83"/>
        <v>1.6825832800664617E-2</v>
      </c>
      <c r="DM477">
        <f t="shared" ca="1" si="83"/>
        <v>3.2833462540696287E-2</v>
      </c>
      <c r="DN477">
        <f t="shared" ca="1" si="83"/>
        <v>5.7666567722515313E-2</v>
      </c>
      <c r="DO477">
        <f t="shared" ca="1" si="83"/>
        <v>3.6863968959097326E-2</v>
      </c>
      <c r="DP477">
        <f t="shared" ca="1" si="83"/>
        <v>2.5338803887434959E-2</v>
      </c>
      <c r="DQ477">
        <f t="shared" ca="1" si="83"/>
        <v>5.0183193960143306E-2</v>
      </c>
      <c r="DR477">
        <f t="shared" ca="1" si="83"/>
        <v>1.8832414201735388E-2</v>
      </c>
      <c r="DS477">
        <f t="shared" ca="1" si="83"/>
        <v>3.2264821493305791E-2</v>
      </c>
      <c r="DT477">
        <f t="shared" ca="1" si="83"/>
        <v>2.5392816220592477E-2</v>
      </c>
      <c r="DU477">
        <v>5</v>
      </c>
      <c r="DV477">
        <f t="shared" ca="1" si="84"/>
        <v>2.079859634075943E-2</v>
      </c>
      <c r="DW477">
        <f t="shared" ca="1" si="81"/>
        <v>1.8748539571464551E-2</v>
      </c>
      <c r="DX477">
        <f t="shared" ca="1" si="81"/>
        <v>3.6081841317806888E-2</v>
      </c>
      <c r="DY477">
        <f t="shared" ca="1" si="81"/>
        <v>3.4470983008167082E-2</v>
      </c>
      <c r="DZ477">
        <f t="shared" ca="1" si="81"/>
        <v>3.5252886383909665E-2</v>
      </c>
      <c r="EA477">
        <f t="shared" ca="1" si="81"/>
        <v>2.5389392549039446E-2</v>
      </c>
      <c r="EB477">
        <f t="shared" ca="1" si="81"/>
        <v>4.1529081147832062E-2</v>
      </c>
      <c r="EC477">
        <f t="shared" ca="1" si="81"/>
        <v>2.0452395030885556E-2</v>
      </c>
      <c r="ED477">
        <f t="shared" ca="1" si="81"/>
        <v>2.8994239125624682E-2</v>
      </c>
      <c r="EE477">
        <f t="shared" ca="1" si="81"/>
        <v>2.6303198899588705E-2</v>
      </c>
      <c r="EF477">
        <v>6</v>
      </c>
      <c r="EG477">
        <f t="shared" ca="1" si="82"/>
        <v>1.8509437768690747E-2</v>
      </c>
      <c r="EH477">
        <f t="shared" ca="1" si="79"/>
        <v>1.7415280269092608E-2</v>
      </c>
      <c r="EI477">
        <f t="shared" ca="1" si="79"/>
        <v>2.9094168066052188E-2</v>
      </c>
      <c r="EJ477">
        <f t="shared" ca="1" si="79"/>
        <v>2.7101985687087014E-2</v>
      </c>
      <c r="EK477">
        <f t="shared" ca="1" si="79"/>
        <v>2.7997891935041951E-2</v>
      </c>
      <c r="EL477">
        <f t="shared" ca="1" si="79"/>
        <v>2.4167041300319006E-2</v>
      </c>
      <c r="EM477">
        <f t="shared" ca="1" si="79"/>
        <v>3.2556724783138771E-2</v>
      </c>
      <c r="EN477">
        <f t="shared" ca="1" si="79"/>
        <v>1.6206997395384413E-2</v>
      </c>
      <c r="EO477">
        <f t="shared" ca="1" si="79"/>
        <v>2.4901797789571019E-2</v>
      </c>
      <c r="EP477">
        <f t="shared" ca="1" si="79"/>
        <v>2.5076381156848071E-2</v>
      </c>
      <c r="EQ477">
        <v>7</v>
      </c>
      <c r="ER477">
        <f t="shared" ca="1" si="80"/>
        <v>2.7154683179115107E-2</v>
      </c>
      <c r="ES477">
        <f t="shared" ca="1" si="77"/>
        <v>2.4236877884503273E-2</v>
      </c>
      <c r="ET477">
        <f t="shared" ca="1" si="77"/>
        <v>5.0861105397227629E-2</v>
      </c>
      <c r="EU477">
        <f t="shared" ca="1" si="77"/>
        <v>5.2965876791884969E-2</v>
      </c>
      <c r="EV477">
        <f t="shared" ca="1" si="77"/>
        <v>4.715741054441714E-2</v>
      </c>
      <c r="EW477">
        <f t="shared" ca="1" si="77"/>
        <v>3.4066205611021722E-2</v>
      </c>
      <c r="EX477">
        <f t="shared" ca="1" si="77"/>
        <v>6.127389772790745E-2</v>
      </c>
      <c r="EY477">
        <f t="shared" ca="1" si="77"/>
        <v>2.639374958676062E-2</v>
      </c>
      <c r="EZ477">
        <f t="shared" ca="1" si="77"/>
        <v>4.1194037579184571E-2</v>
      </c>
      <c r="FA477">
        <f t="shared" ca="1" si="77"/>
        <v>3.6861111549256996E-2</v>
      </c>
      <c r="FB477">
        <v>8</v>
      </c>
      <c r="FC477">
        <f t="shared" ca="1" si="78"/>
        <v>1.3665929876147315E-2</v>
      </c>
      <c r="FD477">
        <f t="shared" ca="1" si="75"/>
        <v>1.3106525271023375E-2</v>
      </c>
      <c r="FE477">
        <f t="shared" ca="1" si="75"/>
        <v>2.6357477304936879E-2</v>
      </c>
      <c r="FF477">
        <f t="shared" ca="1" si="75"/>
        <v>2.1392759978500125E-2</v>
      </c>
      <c r="FG477">
        <f t="shared" ca="1" si="75"/>
        <v>2.2091960888906644E-2</v>
      </c>
      <c r="FH477">
        <f t="shared" ca="1" si="75"/>
        <v>1.7316850158242993E-2</v>
      </c>
      <c r="FI477">
        <f t="shared" ca="1" si="75"/>
        <v>2.5499283282946057E-2</v>
      </c>
      <c r="FJ477">
        <f t="shared" ca="1" si="75"/>
        <v>3.0823405845367104E-2</v>
      </c>
      <c r="FK477">
        <f t="shared" ca="1" si="75"/>
        <v>2.1205516534424356E-2</v>
      </c>
      <c r="FL477">
        <f t="shared" ca="1" si="75"/>
        <v>1.9964372009302473E-2</v>
      </c>
      <c r="FM477">
        <v>9</v>
      </c>
      <c r="FN477">
        <f t="shared" ca="1" si="76"/>
        <v>2.1074177020240663E-2</v>
      </c>
      <c r="FO477">
        <f t="shared" ca="1" si="74"/>
        <v>1.8968769873487057E-2</v>
      </c>
      <c r="FP477">
        <f t="shared" ca="1" si="74"/>
        <v>3.794576589142299E-2</v>
      </c>
      <c r="FQ477">
        <f t="shared" ca="1" si="74"/>
        <v>3.5354358149734422E-2</v>
      </c>
      <c r="FR477">
        <f t="shared" ca="1" si="74"/>
        <v>3.4634854191079631E-2</v>
      </c>
      <c r="FS477">
        <f t="shared" ca="1" si="74"/>
        <v>2.5623352637429174E-2</v>
      </c>
      <c r="FT477">
        <f t="shared" ca="1" si="74"/>
        <v>4.2360420001915075E-2</v>
      </c>
      <c r="FU477">
        <f t="shared" ca="1" si="74"/>
        <v>2.2117150395890316E-2</v>
      </c>
      <c r="FV477">
        <f t="shared" ca="1" si="74"/>
        <v>3.7062663785679691E-2</v>
      </c>
      <c r="FW477">
        <f t="shared" ca="1" si="74"/>
        <v>2.894880647176748E-2</v>
      </c>
    </row>
    <row r="478" spans="1:179" x14ac:dyDescent="0.2">
      <c r="A478" s="5">
        <v>41182</v>
      </c>
      <c r="B478" s="49">
        <v>1.9996512292805413E-2</v>
      </c>
      <c r="C478" s="49">
        <v>3.4494552930609546E-2</v>
      </c>
      <c r="D478" s="49">
        <v>3.504208461533409E-2</v>
      </c>
      <c r="E478" s="49">
        <v>3.575430440902716E-2</v>
      </c>
      <c r="F478" s="49">
        <v>-6.81434103944345E-3</v>
      </c>
      <c r="G478" s="49">
        <v>6.8144438822796971E-3</v>
      </c>
      <c r="H478" s="49">
        <v>5.3431298001074268E-3</v>
      </c>
      <c r="I478" s="49">
        <v>1.7459452391779484E-2</v>
      </c>
      <c r="J478" s="49">
        <v>-8.3949038394962594E-3</v>
      </c>
      <c r="K478" s="49">
        <v>2.5499295960159651E-2</v>
      </c>
      <c r="N478" s="3">
        <f t="shared" si="64"/>
        <v>3.1227935017033612E-3</v>
      </c>
      <c r="O478" s="3">
        <f t="shared" si="65"/>
        <v>4.1413651938899398E-3</v>
      </c>
      <c r="P478" s="3">
        <f t="shared" si="66"/>
        <v>8.5287856395600357E-3</v>
      </c>
      <c r="Q478" s="3">
        <f t="shared" si="67"/>
        <v>-4.8000845523274282E-3</v>
      </c>
      <c r="R478" s="3">
        <f t="shared" si="68"/>
        <v>3.791651472401375E-3</v>
      </c>
      <c r="S478" s="3">
        <f t="shared" si="69"/>
        <v>7.9695469210608119E-3</v>
      </c>
      <c r="T478" s="3">
        <f t="shared" si="70"/>
        <v>-3.8960858540388332E-3</v>
      </c>
      <c r="U478" s="3">
        <f t="shared" si="71"/>
        <v>-4.6698896230958969E-3</v>
      </c>
      <c r="V478" s="3">
        <f t="shared" si="72"/>
        <v>7.4701476941153745E-3</v>
      </c>
      <c r="W478" s="3">
        <f t="shared" si="73"/>
        <v>1.180039712527442E-2</v>
      </c>
      <c r="BH478">
        <v>1</v>
      </c>
      <c r="BI478">
        <v>2</v>
      </c>
      <c r="BJ478">
        <v>3</v>
      </c>
      <c r="BK478">
        <v>4</v>
      </c>
      <c r="BL478">
        <v>5</v>
      </c>
      <c r="BM478">
        <v>6</v>
      </c>
      <c r="BN478">
        <v>7</v>
      </c>
      <c r="BO478">
        <v>8</v>
      </c>
      <c r="BP478">
        <v>9</v>
      </c>
      <c r="BQ478">
        <v>10</v>
      </c>
      <c r="BR478">
        <v>1</v>
      </c>
      <c r="BS478">
        <f ca="1">12*COVAR(OFFSET($B$441:$B$477,0,BS$477-1),OFFSET($B$441:$B$477,0,$BR478-1))</f>
        <v>1.7777887106634964E-2</v>
      </c>
      <c r="BT478">
        <f t="shared" ref="BT478:CB487" ca="1" si="91">12*COVAR(OFFSET($B$441:$B$477,0,BT$477-1),OFFSET($B$441:$B$477,0,$BR478-1))</f>
        <v>1.3274168551941544E-2</v>
      </c>
      <c r="BU478">
        <f t="shared" ca="1" si="91"/>
        <v>1.8302651504643552E-2</v>
      </c>
      <c r="BV478">
        <f t="shared" ca="1" si="91"/>
        <v>1.7554361101221289E-2</v>
      </c>
      <c r="BW478">
        <f t="shared" ca="1" si="91"/>
        <v>1.8576285724464382E-2</v>
      </c>
      <c r="BX478">
        <f t="shared" ca="1" si="91"/>
        <v>1.6346116167375663E-2</v>
      </c>
      <c r="BY478">
        <f t="shared" ca="1" si="91"/>
        <v>2.1646720087121825E-2</v>
      </c>
      <c r="BZ478">
        <f t="shared" ca="1" si="91"/>
        <v>1.1215383855623876E-2</v>
      </c>
      <c r="CA478">
        <f t="shared" ca="1" si="91"/>
        <v>1.5319160902535094E-2</v>
      </c>
      <c r="CB478">
        <f t="shared" ca="1" si="91"/>
        <v>1.7489129161707605E-2</v>
      </c>
      <c r="CC478">
        <v>2</v>
      </c>
      <c r="CD478">
        <f t="shared" ref="CD478:CD486" ca="1" si="92">12*COVAR(OFFSET($B$440:$B$476,0,CD$476-1),OFFSET($B$440:$B$476,0,$CC478-1))</f>
        <v>1.3996285027269142E-2</v>
      </c>
      <c r="CE478">
        <f t="shared" ca="1" si="89"/>
        <v>1.5250915154473682E-2</v>
      </c>
      <c r="CF478">
        <f t="shared" ca="1" si="89"/>
        <v>1.6134060804800385E-2</v>
      </c>
      <c r="CG478">
        <f t="shared" ca="1" si="89"/>
        <v>1.4070683932231837E-2</v>
      </c>
      <c r="CH478">
        <f t="shared" ca="1" si="89"/>
        <v>1.5295173497484722E-2</v>
      </c>
      <c r="CI478">
        <f t="shared" ca="1" si="89"/>
        <v>1.4157824213719944E-2</v>
      </c>
      <c r="CJ478">
        <f t="shared" ca="1" si="89"/>
        <v>1.6328336495166847E-2</v>
      </c>
      <c r="CK478">
        <f t="shared" ca="1" si="89"/>
        <v>9.4657723631666763E-3</v>
      </c>
      <c r="CL478">
        <f t="shared" ca="1" si="89"/>
        <v>1.2035119042358523E-2</v>
      </c>
      <c r="CM478">
        <f t="shared" ca="1" si="89"/>
        <v>1.6071143356313496E-2</v>
      </c>
      <c r="CN478">
        <v>3</v>
      </c>
      <c r="CO478">
        <f t="shared" ca="1" si="90"/>
        <v>1.9286686324099855E-2</v>
      </c>
      <c r="CP478">
        <f t="shared" ca="1" si="87"/>
        <v>1.6145247584248686E-2</v>
      </c>
      <c r="CQ478">
        <f t="shared" ca="1" si="87"/>
        <v>3.9902938226494822E-2</v>
      </c>
      <c r="CR478">
        <f t="shared" ca="1" si="87"/>
        <v>2.7476858303038983E-2</v>
      </c>
      <c r="CS478">
        <f t="shared" ca="1" si="87"/>
        <v>3.1179149268621181E-2</v>
      </c>
      <c r="CT478">
        <f t="shared" ca="1" si="87"/>
        <v>2.3435364509729044E-2</v>
      </c>
      <c r="CU478">
        <f t="shared" ca="1" si="87"/>
        <v>3.6417327192350898E-2</v>
      </c>
      <c r="CV478">
        <f t="shared" ca="1" si="87"/>
        <v>2.2431709525963413E-2</v>
      </c>
      <c r="CW478">
        <f t="shared" ca="1" si="87"/>
        <v>2.5780871611114631E-2</v>
      </c>
      <c r="CX478">
        <f t="shared" ca="1" si="87"/>
        <v>2.5242750187480123E-2</v>
      </c>
      <c r="CY478">
        <v>4</v>
      </c>
      <c r="CZ478">
        <f t="shared" ca="1" si="88"/>
        <v>2.0629931597885322E-2</v>
      </c>
      <c r="DA478">
        <f t="shared" ca="1" si="85"/>
        <v>1.5851710082852521E-2</v>
      </c>
      <c r="DB478">
        <f t="shared" ca="1" si="85"/>
        <v>2.7209334315130278E-2</v>
      </c>
      <c r="DC478">
        <f t="shared" ca="1" si="85"/>
        <v>5.2730130298683793E-2</v>
      </c>
      <c r="DD478">
        <f t="shared" ca="1" si="85"/>
        <v>3.1844189770261641E-2</v>
      </c>
      <c r="DE478">
        <f t="shared" ca="1" si="85"/>
        <v>2.401514626128147E-2</v>
      </c>
      <c r="DF478">
        <f t="shared" ca="1" si="85"/>
        <v>4.3342991814487059E-2</v>
      </c>
      <c r="DG478">
        <f t="shared" ca="1" si="85"/>
        <v>1.7817491450585796E-2</v>
      </c>
      <c r="DH478">
        <f t="shared" ca="1" si="85"/>
        <v>2.777676167968254E-2</v>
      </c>
      <c r="DI478">
        <f t="shared" ca="1" si="85"/>
        <v>2.3886511676386717E-2</v>
      </c>
      <c r="DJ478">
        <v>5</v>
      </c>
      <c r="DK478">
        <f t="shared" ca="1" si="86"/>
        <v>2.012162819811936E-2</v>
      </c>
      <c r="DL478">
        <f t="shared" ca="1" si="83"/>
        <v>1.8547485403165892E-2</v>
      </c>
      <c r="DM478">
        <f t="shared" ca="1" si="83"/>
        <v>3.6570541458483471E-2</v>
      </c>
      <c r="DN478">
        <f t="shared" ca="1" si="83"/>
        <v>3.6863968959097326E-2</v>
      </c>
      <c r="DO478">
        <f t="shared" ca="1" si="83"/>
        <v>3.6397853850122314E-2</v>
      </c>
      <c r="DP478">
        <f t="shared" ca="1" si="83"/>
        <v>2.5637003053547082E-2</v>
      </c>
      <c r="DQ478">
        <f t="shared" ca="1" si="83"/>
        <v>4.3149219875745097E-2</v>
      </c>
      <c r="DR478">
        <f t="shared" ca="1" si="83"/>
        <v>2.1621792770864005E-2</v>
      </c>
      <c r="DS478">
        <f t="shared" ca="1" si="83"/>
        <v>3.0150240999560325E-2</v>
      </c>
      <c r="DT478">
        <f t="shared" ca="1" si="83"/>
        <v>2.6302764277770611E-2</v>
      </c>
      <c r="DU478">
        <v>6</v>
      </c>
      <c r="DV478">
        <f t="shared" ca="1" si="84"/>
        <v>1.704230284956482E-2</v>
      </c>
      <c r="DW478">
        <f t="shared" ca="1" si="81"/>
        <v>1.551774636089061E-2</v>
      </c>
      <c r="DX478">
        <f t="shared" ca="1" si="81"/>
        <v>2.540103102182778E-2</v>
      </c>
      <c r="DY478">
        <f t="shared" ca="1" si="81"/>
        <v>2.4727774880884686E-2</v>
      </c>
      <c r="DZ478">
        <f t="shared" ca="1" si="81"/>
        <v>2.5389392549039446E-2</v>
      </c>
      <c r="EA478">
        <f t="shared" ca="1" si="81"/>
        <v>2.2016537702933665E-2</v>
      </c>
      <c r="EB478">
        <f t="shared" ca="1" si="81"/>
        <v>2.9024031394202284E-2</v>
      </c>
      <c r="EC478">
        <f t="shared" ca="1" si="81"/>
        <v>1.4572303669886821E-2</v>
      </c>
      <c r="ED478">
        <f t="shared" ca="1" si="81"/>
        <v>2.1280222454755183E-2</v>
      </c>
      <c r="EE478">
        <f t="shared" ca="1" si="81"/>
        <v>2.1591510970455956E-2</v>
      </c>
      <c r="EF478">
        <v>7</v>
      </c>
      <c r="EG478">
        <f t="shared" ca="1" si="82"/>
        <v>2.5920363634149547E-2</v>
      </c>
      <c r="EH478">
        <f t="shared" ca="1" si="79"/>
        <v>2.3335115756688368E-2</v>
      </c>
      <c r="EI478">
        <f t="shared" ca="1" si="79"/>
        <v>4.8802531353749679E-2</v>
      </c>
      <c r="EJ478">
        <f t="shared" ca="1" si="79"/>
        <v>5.1014769278363487E-2</v>
      </c>
      <c r="EK478">
        <f t="shared" ca="1" si="79"/>
        <v>4.5717361504077965E-2</v>
      </c>
      <c r="EL478">
        <f t="shared" ca="1" si="79"/>
        <v>3.2556724783138771E-2</v>
      </c>
      <c r="EM478">
        <f t="shared" ca="1" si="79"/>
        <v>5.9922408632597887E-2</v>
      </c>
      <c r="EN478">
        <f t="shared" ca="1" si="79"/>
        <v>2.5545921728934731E-2</v>
      </c>
      <c r="EO478">
        <f t="shared" ca="1" si="79"/>
        <v>4.0906221054469567E-2</v>
      </c>
      <c r="EP478">
        <f t="shared" ca="1" si="79"/>
        <v>3.4920854087565539E-2</v>
      </c>
      <c r="EQ478">
        <v>8</v>
      </c>
      <c r="ER478">
        <f t="shared" ca="1" si="80"/>
        <v>1.4307663056803199E-2</v>
      </c>
      <c r="ES478">
        <f t="shared" ca="1" si="77"/>
        <v>1.3925981300345319E-2</v>
      </c>
      <c r="ET478">
        <f t="shared" ca="1" si="77"/>
        <v>2.720857077229346E-2</v>
      </c>
      <c r="EU478">
        <f t="shared" ca="1" si="77"/>
        <v>2.1123830158706759E-2</v>
      </c>
      <c r="EV478">
        <f t="shared" ca="1" si="77"/>
        <v>2.2716483568279742E-2</v>
      </c>
      <c r="EW478">
        <f t="shared" ca="1" si="77"/>
        <v>1.7169955638350897E-2</v>
      </c>
      <c r="EX478">
        <f t="shared" ca="1" si="77"/>
        <v>2.639374958676062E-2</v>
      </c>
      <c r="EY478">
        <f t="shared" ca="1" si="77"/>
        <v>3.0967376360694222E-2</v>
      </c>
      <c r="EZ478">
        <f t="shared" ca="1" si="77"/>
        <v>2.1483980748282179E-2</v>
      </c>
      <c r="FA478">
        <f t="shared" ca="1" si="77"/>
        <v>2.0369612407461841E-2</v>
      </c>
      <c r="FB478">
        <v>9</v>
      </c>
      <c r="FC478">
        <f t="shared" ca="1" si="78"/>
        <v>1.9437839372915457E-2</v>
      </c>
      <c r="FD478">
        <f t="shared" ca="1" si="75"/>
        <v>1.7713006709095428E-2</v>
      </c>
      <c r="FE478">
        <f t="shared" ca="1" si="75"/>
        <v>3.5455673678479939E-2</v>
      </c>
      <c r="FF478">
        <f t="shared" ca="1" si="75"/>
        <v>3.5019608590136586E-2</v>
      </c>
      <c r="FG478">
        <f t="shared" ca="1" si="75"/>
        <v>3.3322777721902466E-2</v>
      </c>
      <c r="FH478">
        <f t="shared" ca="1" si="75"/>
        <v>2.5079757659069182E-2</v>
      </c>
      <c r="FI478">
        <f t="shared" ca="1" si="75"/>
        <v>4.1083668030891994E-2</v>
      </c>
      <c r="FJ478">
        <f t="shared" ca="1" si="75"/>
        <v>2.1205516534424356E-2</v>
      </c>
      <c r="FK478">
        <f t="shared" ca="1" si="75"/>
        <v>3.5857115110517361E-2</v>
      </c>
      <c r="FL478">
        <f t="shared" ca="1" si="75"/>
        <v>2.7066183742858529E-2</v>
      </c>
      <c r="FM478">
        <v>10</v>
      </c>
      <c r="FN478">
        <f t="shared" ca="1" si="76"/>
        <v>2.4703025575295079E-2</v>
      </c>
      <c r="FO478">
        <f t="shared" ca="1" si="74"/>
        <v>2.4130907917458103E-2</v>
      </c>
      <c r="FP478">
        <f t="shared" ca="1" si="74"/>
        <v>3.8010721385889415E-2</v>
      </c>
      <c r="FQ478">
        <f t="shared" ca="1" si="74"/>
        <v>3.2533488294848284E-2</v>
      </c>
      <c r="FR478">
        <f t="shared" ca="1" si="74"/>
        <v>3.3528886429112073E-2</v>
      </c>
      <c r="FS478">
        <f t="shared" ca="1" si="74"/>
        <v>2.7859542988927146E-2</v>
      </c>
      <c r="FT478">
        <f t="shared" ca="1" si="74"/>
        <v>3.7775750152074225E-2</v>
      </c>
      <c r="FU478">
        <f t="shared" ca="1" si="74"/>
        <v>2.1132410728055752E-2</v>
      </c>
      <c r="FV478">
        <f t="shared" ca="1" si="74"/>
        <v>2.894880647176748E-2</v>
      </c>
      <c r="FW478">
        <f t="shared" ca="1" si="74"/>
        <v>3.6084178083249561E-2</v>
      </c>
    </row>
    <row r="479" spans="1:179" x14ac:dyDescent="0.2">
      <c r="A479" s="5">
        <v>41213</v>
      </c>
      <c r="B479" s="49">
        <v>2.9386033286209479E-2</v>
      </c>
      <c r="C479" s="49">
        <v>1.2587776006651952E-2</v>
      </c>
      <c r="D479" s="49">
        <v>9.3280786303968632E-3</v>
      </c>
      <c r="E479" s="49">
        <v>2.3558531128800908E-2</v>
      </c>
      <c r="F479" s="49">
        <v>1.9559985090845E-2</v>
      </c>
      <c r="G479" s="49">
        <v>8.7089793542929339E-3</v>
      </c>
      <c r="H479" s="49">
        <v>2.6277889417607447E-2</v>
      </c>
      <c r="I479" s="49">
        <v>8.1335577491696842E-3</v>
      </c>
      <c r="J479" s="49">
        <v>2.5509877809927639E-2</v>
      </c>
      <c r="K479" s="49">
        <v>-1.8046547826763404E-2</v>
      </c>
      <c r="N479" s="3">
        <f t="shared" si="64"/>
        <v>1.8318114294573473E-3</v>
      </c>
      <c r="O479" s="3">
        <f t="shared" si="65"/>
        <v>3.7540659074133736E-3</v>
      </c>
      <c r="P479" s="3">
        <f t="shared" si="66"/>
        <v>8.416755658651718E-3</v>
      </c>
      <c r="Q479" s="3">
        <f t="shared" si="67"/>
        <v>-4.7007614512754375E-3</v>
      </c>
      <c r="R479" s="3">
        <f t="shared" si="68"/>
        <v>2.4400257533320293E-3</v>
      </c>
      <c r="S479" s="3">
        <f t="shared" si="69"/>
        <v>6.8410309421214344E-3</v>
      </c>
      <c r="T479" s="3">
        <f t="shared" si="70"/>
        <v>-5.24153245029028E-3</v>
      </c>
      <c r="U479" s="3">
        <f t="shared" si="71"/>
        <v>-2.7683367975762218E-3</v>
      </c>
      <c r="V479" s="3">
        <f t="shared" si="72"/>
        <v>5.486726063745488E-3</v>
      </c>
      <c r="W479" s="3">
        <f t="shared" si="73"/>
        <v>1.1431228196233422E-2</v>
      </c>
      <c r="AW479">
        <v>1</v>
      </c>
      <c r="AX479">
        <v>2</v>
      </c>
      <c r="AY479">
        <v>3</v>
      </c>
      <c r="AZ479">
        <v>4</v>
      </c>
      <c r="BA479">
        <v>5</v>
      </c>
      <c r="BB479">
        <v>6</v>
      </c>
      <c r="BC479">
        <v>7</v>
      </c>
      <c r="BD479">
        <v>8</v>
      </c>
      <c r="BE479">
        <v>9</v>
      </c>
      <c r="BF479">
        <v>10</v>
      </c>
      <c r="BG479">
        <v>1</v>
      </c>
      <c r="BH479">
        <f ca="1">12*COVAR(OFFSET($B$442:$B$478,0,BH$478-1),OFFSET($B$442:$B$478,0,$BG479-1))</f>
        <v>1.6576981019330816E-2</v>
      </c>
      <c r="BI479">
        <f t="shared" ref="BI479:BQ488" ca="1" si="93">12*COVAR(OFFSET($B$442:$B$478,0,BI$478-1),OFFSET($B$442:$B$478,0,$BG479-1))</f>
        <v>1.3490659743773115E-2</v>
      </c>
      <c r="BJ479">
        <f t="shared" ca="1" si="93"/>
        <v>1.8027811792181325E-2</v>
      </c>
      <c r="BK479">
        <f t="shared" ca="1" si="93"/>
        <v>1.6677379014016249E-2</v>
      </c>
      <c r="BL479">
        <f t="shared" ca="1" si="93"/>
        <v>1.725481415120933E-2</v>
      </c>
      <c r="BM479">
        <f t="shared" ca="1" si="93"/>
        <v>1.5017186173813105E-2</v>
      </c>
      <c r="BN479">
        <f t="shared" ca="1" si="93"/>
        <v>1.9999227887249983E-2</v>
      </c>
      <c r="BO479">
        <f t="shared" ca="1" si="93"/>
        <v>1.097990266105882E-2</v>
      </c>
      <c r="BP479">
        <f t="shared" ca="1" si="93"/>
        <v>1.4431813448370771E-2</v>
      </c>
      <c r="BQ479">
        <f t="shared" ca="1" si="93"/>
        <v>1.709830377234367E-2</v>
      </c>
      <c r="BR479">
        <v>2</v>
      </c>
      <c r="BS479">
        <f t="shared" ref="BS479:BS487" ca="1" si="94">12*COVAR(OFFSET($B$441:$B$477,0,BS$477-1),OFFSET($B$441:$B$477,0,$BR479-1))</f>
        <v>1.3274168551941544E-2</v>
      </c>
      <c r="BT479">
        <f t="shared" ca="1" si="91"/>
        <v>1.4934560563015229E-2</v>
      </c>
      <c r="BU479">
        <f t="shared" ca="1" si="91"/>
        <v>1.5066190710459424E-2</v>
      </c>
      <c r="BV479">
        <f t="shared" ca="1" si="91"/>
        <v>1.3207955625653897E-2</v>
      </c>
      <c r="BW479">
        <f t="shared" ca="1" si="91"/>
        <v>1.4405674498946273E-2</v>
      </c>
      <c r="BX479">
        <f t="shared" ca="1" si="91"/>
        <v>1.3289420659331107E-2</v>
      </c>
      <c r="BY479">
        <f t="shared" ca="1" si="91"/>
        <v>1.6036345901876782E-2</v>
      </c>
      <c r="BZ479">
        <f t="shared" ca="1" si="91"/>
        <v>9.0510062966139958E-3</v>
      </c>
      <c r="CA479">
        <f t="shared" ca="1" si="91"/>
        <v>1.057673468165061E-2</v>
      </c>
      <c r="CB479">
        <f t="shared" ca="1" si="91"/>
        <v>1.5368232246378793E-2</v>
      </c>
      <c r="CC479">
        <v>3</v>
      </c>
      <c r="CD479">
        <f t="shared" ca="1" si="92"/>
        <v>2.0281050323431832E-2</v>
      </c>
      <c r="CE479">
        <f t="shared" ca="1" si="89"/>
        <v>1.6134060804800385E-2</v>
      </c>
      <c r="CF479">
        <f t="shared" ca="1" si="89"/>
        <v>4.0188824854225813E-2</v>
      </c>
      <c r="CG479">
        <f t="shared" ca="1" si="89"/>
        <v>2.7496404912418847E-2</v>
      </c>
      <c r="CH479">
        <f t="shared" ca="1" si="89"/>
        <v>3.1104284447445334E-2</v>
      </c>
      <c r="CI479">
        <f t="shared" ca="1" si="89"/>
        <v>2.295364026244498E-2</v>
      </c>
      <c r="CJ479">
        <f t="shared" ca="1" si="89"/>
        <v>3.5750638170116179E-2</v>
      </c>
      <c r="CK479">
        <f t="shared" ca="1" si="89"/>
        <v>2.2153230818367415E-2</v>
      </c>
      <c r="CL479">
        <f t="shared" ca="1" si="89"/>
        <v>2.6456410143349821E-2</v>
      </c>
      <c r="CM479">
        <f t="shared" ca="1" si="89"/>
        <v>2.5109350124437504E-2</v>
      </c>
      <c r="CN479">
        <v>4</v>
      </c>
      <c r="CO479">
        <f t="shared" ca="1" si="90"/>
        <v>2.0951164898855981E-2</v>
      </c>
      <c r="CP479">
        <f t="shared" ca="1" si="87"/>
        <v>1.4048372083094856E-2</v>
      </c>
      <c r="CQ479">
        <f t="shared" ca="1" si="87"/>
        <v>2.7476858303038983E-2</v>
      </c>
      <c r="CR479">
        <f t="shared" ca="1" si="87"/>
        <v>6.2157308530721038E-2</v>
      </c>
      <c r="CS479">
        <f t="shared" ca="1" si="87"/>
        <v>3.4374095475442679E-2</v>
      </c>
      <c r="CT479">
        <f t="shared" ca="1" si="87"/>
        <v>2.5692337296964976E-2</v>
      </c>
      <c r="CU479">
        <f t="shared" ca="1" si="87"/>
        <v>4.923940936041895E-2</v>
      </c>
      <c r="CV479">
        <f t="shared" ca="1" si="87"/>
        <v>2.0583821313302022E-2</v>
      </c>
      <c r="CW479">
        <f t="shared" ca="1" si="87"/>
        <v>2.9527675931653376E-2</v>
      </c>
      <c r="CX479">
        <f t="shared" ca="1" si="87"/>
        <v>2.4584096851700335E-2</v>
      </c>
      <c r="CY479">
        <v>5</v>
      </c>
      <c r="CZ479">
        <f t="shared" ca="1" si="88"/>
        <v>1.9505239335915164E-2</v>
      </c>
      <c r="DA479">
        <f t="shared" ca="1" si="85"/>
        <v>1.6999113327923171E-2</v>
      </c>
      <c r="DB479">
        <f t="shared" ca="1" si="85"/>
        <v>3.1313913947828606E-2</v>
      </c>
      <c r="DC479">
        <f t="shared" ca="1" si="85"/>
        <v>3.1844189770261641E-2</v>
      </c>
      <c r="DD479">
        <f t="shared" ca="1" si="85"/>
        <v>3.1970180267262331E-2</v>
      </c>
      <c r="DE479">
        <f t="shared" ca="1" si="85"/>
        <v>2.3762607043708497E-2</v>
      </c>
      <c r="DF479">
        <f t="shared" ca="1" si="85"/>
        <v>3.6802104382603618E-2</v>
      </c>
      <c r="DG479">
        <f t="shared" ca="1" si="85"/>
        <v>1.9668798922261397E-2</v>
      </c>
      <c r="DH479">
        <f t="shared" ca="1" si="85"/>
        <v>2.613019008280712E-2</v>
      </c>
      <c r="DI479">
        <f t="shared" ca="1" si="85"/>
        <v>2.4295162545228753E-2</v>
      </c>
      <c r="DJ479">
        <v>6</v>
      </c>
      <c r="DK479">
        <f t="shared" ca="1" si="86"/>
        <v>1.6623005567088719E-2</v>
      </c>
      <c r="DL479">
        <f t="shared" ca="1" si="83"/>
        <v>1.5233857317853081E-2</v>
      </c>
      <c r="DM479">
        <f t="shared" ca="1" si="83"/>
        <v>2.5412090313519625E-2</v>
      </c>
      <c r="DN479">
        <f t="shared" ca="1" si="83"/>
        <v>2.5338803887434959E-2</v>
      </c>
      <c r="DO479">
        <f t="shared" ca="1" si="83"/>
        <v>2.5637003053547082E-2</v>
      </c>
      <c r="DP479">
        <f t="shared" ca="1" si="83"/>
        <v>2.2035015295699734E-2</v>
      </c>
      <c r="DQ479">
        <f t="shared" ca="1" si="83"/>
        <v>2.9428687320358193E-2</v>
      </c>
      <c r="DR479">
        <f t="shared" ca="1" si="83"/>
        <v>1.482285067760743E-2</v>
      </c>
      <c r="DS479">
        <f t="shared" ca="1" si="83"/>
        <v>2.1663138180496384E-2</v>
      </c>
      <c r="DT479">
        <f t="shared" ca="1" si="83"/>
        <v>2.1385118084152912E-2</v>
      </c>
      <c r="DU479">
        <v>7</v>
      </c>
      <c r="DV479">
        <f t="shared" ca="1" si="84"/>
        <v>2.3620225412811606E-2</v>
      </c>
      <c r="DW479">
        <f t="shared" ca="1" si="81"/>
        <v>2.0195796439367392E-2</v>
      </c>
      <c r="DX479">
        <f t="shared" ca="1" si="81"/>
        <v>4.2953353716927656E-2</v>
      </c>
      <c r="DY479">
        <f t="shared" ca="1" si="81"/>
        <v>4.6941859145888686E-2</v>
      </c>
      <c r="DZ479">
        <f t="shared" ca="1" si="81"/>
        <v>4.1529081147832062E-2</v>
      </c>
      <c r="EA479">
        <f t="shared" ca="1" si="81"/>
        <v>2.9024031394202284E-2</v>
      </c>
      <c r="EB479">
        <f t="shared" ca="1" si="81"/>
        <v>5.4207336202163094E-2</v>
      </c>
      <c r="EC479">
        <f t="shared" ca="1" si="81"/>
        <v>2.3093481440721104E-2</v>
      </c>
      <c r="ED479">
        <f t="shared" ca="1" si="81"/>
        <v>3.5187321757571929E-2</v>
      </c>
      <c r="EE479">
        <f t="shared" ca="1" si="81"/>
        <v>2.948221858636043E-2</v>
      </c>
      <c r="EF479">
        <v>8</v>
      </c>
      <c r="EG479">
        <f t="shared" ca="1" si="82"/>
        <v>1.3046234546255768E-2</v>
      </c>
      <c r="EH479">
        <f t="shared" ca="1" si="79"/>
        <v>1.306258093619553E-2</v>
      </c>
      <c r="EI479">
        <f t="shared" ca="1" si="79"/>
        <v>2.6207077565246949E-2</v>
      </c>
      <c r="EJ479">
        <f t="shared" ca="1" si="79"/>
        <v>1.8643074414588963E-2</v>
      </c>
      <c r="EK479">
        <f t="shared" ca="1" si="79"/>
        <v>2.217961947205975E-2</v>
      </c>
      <c r="EL479">
        <f t="shared" ca="1" si="79"/>
        <v>1.6206997395384413E-2</v>
      </c>
      <c r="EM479">
        <f t="shared" ca="1" si="79"/>
        <v>2.5545921728934731E-2</v>
      </c>
      <c r="EN479">
        <f t="shared" ca="1" si="79"/>
        <v>3.3130010337050708E-2</v>
      </c>
      <c r="EO479">
        <f t="shared" ca="1" si="79"/>
        <v>2.1451148292404403E-2</v>
      </c>
      <c r="EP479">
        <f t="shared" ca="1" si="79"/>
        <v>1.8960851792287306E-2</v>
      </c>
      <c r="EQ479">
        <v>9</v>
      </c>
      <c r="ER479">
        <f t="shared" ca="1" si="80"/>
        <v>1.9552268868683265E-2</v>
      </c>
      <c r="ES479">
        <f t="shared" ca="1" si="77"/>
        <v>1.7666791843158842E-2</v>
      </c>
      <c r="ET479">
        <f t="shared" ca="1" si="77"/>
        <v>3.5902631005088649E-2</v>
      </c>
      <c r="EU479">
        <f t="shared" ca="1" si="77"/>
        <v>3.5137172693722032E-2</v>
      </c>
      <c r="EV479">
        <f t="shared" ca="1" si="77"/>
        <v>3.3420877350746322E-2</v>
      </c>
      <c r="EW479">
        <f t="shared" ca="1" si="77"/>
        <v>2.5224138781902397E-2</v>
      </c>
      <c r="EX479">
        <f t="shared" ca="1" si="77"/>
        <v>4.1194037579184571E-2</v>
      </c>
      <c r="EY479">
        <f t="shared" ca="1" si="77"/>
        <v>2.1483980748282179E-2</v>
      </c>
      <c r="EZ479">
        <f t="shared" ca="1" si="77"/>
        <v>3.5850994263004393E-2</v>
      </c>
      <c r="FA479">
        <f t="shared" ca="1" si="77"/>
        <v>2.7203325416662157E-2</v>
      </c>
      <c r="FB479">
        <v>10</v>
      </c>
      <c r="FC479">
        <f t="shared" ca="1" si="78"/>
        <v>2.2860852100585423E-2</v>
      </c>
      <c r="FD479">
        <f t="shared" ca="1" si="75"/>
        <v>2.289376167965692E-2</v>
      </c>
      <c r="FE479">
        <f t="shared" ca="1" si="75"/>
        <v>3.5329307198930709E-2</v>
      </c>
      <c r="FF479">
        <f t="shared" ca="1" si="75"/>
        <v>3.1962923300573293E-2</v>
      </c>
      <c r="FG479">
        <f t="shared" ca="1" si="75"/>
        <v>3.1869443466990735E-2</v>
      </c>
      <c r="FH479">
        <f t="shared" ca="1" si="75"/>
        <v>2.7147095106950205E-2</v>
      </c>
      <c r="FI479">
        <f t="shared" ca="1" si="75"/>
        <v>3.626622722564251E-2</v>
      </c>
      <c r="FJ479">
        <f t="shared" ca="1" si="75"/>
        <v>1.9964372009302473E-2</v>
      </c>
      <c r="FK479">
        <f t="shared" ca="1" si="75"/>
        <v>2.7066183742858529E-2</v>
      </c>
      <c r="FL479">
        <f t="shared" ca="1" si="75"/>
        <v>3.3721324610069929E-2</v>
      </c>
    </row>
    <row r="480" spans="1:179" x14ac:dyDescent="0.2">
      <c r="A480" s="5">
        <v>41243</v>
      </c>
      <c r="B480" s="49">
        <v>5.2917673424106582E-3</v>
      </c>
      <c r="C480" s="49">
        <v>-1.0441911491694933E-2</v>
      </c>
      <c r="D480" s="49">
        <v>2.2308502798262797E-2</v>
      </c>
      <c r="E480" s="49">
        <v>1.4884287736951052E-2</v>
      </c>
      <c r="F480" s="49">
        <v>3.8527314307598148E-2</v>
      </c>
      <c r="G480" s="49">
        <v>1.9600042782678795E-2</v>
      </c>
      <c r="H480" s="49">
        <v>1.7186972428417269E-2</v>
      </c>
      <c r="I480" s="49">
        <v>5.6282657545867254E-2</v>
      </c>
      <c r="J480" s="49">
        <v>2.7758860184885714E-2</v>
      </c>
      <c r="K480" s="49">
        <v>6.5134711133083556E-3</v>
      </c>
      <c r="N480" s="3">
        <f t="shared" si="64"/>
        <v>3.277148284840051E-3</v>
      </c>
      <c r="O480" s="3">
        <f t="shared" si="65"/>
        <v>5.4309926025836053E-3</v>
      </c>
      <c r="P480" s="3">
        <f t="shared" si="66"/>
        <v>1.0030000818677316E-2</v>
      </c>
      <c r="Q480" s="3">
        <f t="shared" si="67"/>
        <v>-3.5845974339815154E-3</v>
      </c>
      <c r="R480" s="3">
        <f t="shared" si="68"/>
        <v>4.3420085176891256E-3</v>
      </c>
      <c r="S480" s="3">
        <f t="shared" si="69"/>
        <v>7.5618617510624497E-3</v>
      </c>
      <c r="T480" s="3">
        <f t="shared" si="70"/>
        <v>-2.8969870520212846E-3</v>
      </c>
      <c r="U480" s="3">
        <f t="shared" si="71"/>
        <v>-2.1436361741893218E-3</v>
      </c>
      <c r="V480" s="3">
        <f t="shared" si="72"/>
        <v>6.9947569788498254E-3</v>
      </c>
      <c r="W480" s="3">
        <f t="shared" si="73"/>
        <v>1.1467990925647681E-2</v>
      </c>
      <c r="AL480">
        <v>1</v>
      </c>
      <c r="AM480">
        <v>2</v>
      </c>
      <c r="AN480">
        <v>3</v>
      </c>
      <c r="AO480">
        <v>4</v>
      </c>
      <c r="AP480">
        <v>5</v>
      </c>
      <c r="AQ480">
        <v>6</v>
      </c>
      <c r="AR480">
        <v>7</v>
      </c>
      <c r="AS480">
        <v>8</v>
      </c>
      <c r="AT480">
        <v>9</v>
      </c>
      <c r="AU480">
        <v>10</v>
      </c>
      <c r="AV480">
        <v>1</v>
      </c>
      <c r="AW480">
        <f ca="1">12*COVAR(OFFSET($B$443:$B$479,0,AW$479-1),OFFSET($B$443:$B$479,0,$AV480-1))</f>
        <v>1.5498053405438326E-2</v>
      </c>
      <c r="AX480">
        <f t="shared" ref="AX480:BF489" ca="1" si="95">12*COVAR(OFFSET($B$443:$B$479,0,AX$479-1),OFFSET($B$443:$B$479,0,$AV480-1))</f>
        <v>1.2656031173468488E-2</v>
      </c>
      <c r="AY480">
        <f t="shared" ca="1" si="95"/>
        <v>1.7410373531003567E-2</v>
      </c>
      <c r="AZ480">
        <f t="shared" ca="1" si="95"/>
        <v>1.6170835865771126E-2</v>
      </c>
      <c r="BA480">
        <f t="shared" ca="1" si="95"/>
        <v>1.6599916076322562E-2</v>
      </c>
      <c r="BB480">
        <f t="shared" ca="1" si="95"/>
        <v>1.4205280002067285E-2</v>
      </c>
      <c r="BC480">
        <f t="shared" ca="1" si="95"/>
        <v>1.9069398930211427E-2</v>
      </c>
      <c r="BD480">
        <f t="shared" ca="1" si="95"/>
        <v>1.2058438812123158E-2</v>
      </c>
      <c r="BE480">
        <f t="shared" ca="1" si="95"/>
        <v>1.3432604788681378E-2</v>
      </c>
      <c r="BF480">
        <f t="shared" ca="1" si="95"/>
        <v>1.6283950808227074E-2</v>
      </c>
      <c r="BG480">
        <v>2</v>
      </c>
      <c r="BH480">
        <f t="shared" ref="BH480:BH488" ca="1" si="96">12*COVAR(OFFSET($B$442:$B$478,0,BH$478-1),OFFSET($B$442:$B$478,0,$BG480-1))</f>
        <v>1.3490659743773115E-2</v>
      </c>
      <c r="BI480">
        <f t="shared" ca="1" si="93"/>
        <v>1.5222957318636345E-2</v>
      </c>
      <c r="BJ480">
        <f t="shared" ca="1" si="93"/>
        <v>1.5337825927632848E-2</v>
      </c>
      <c r="BK480">
        <f t="shared" ca="1" si="93"/>
        <v>1.3642855332191908E-2</v>
      </c>
      <c r="BL480">
        <f t="shared" ca="1" si="93"/>
        <v>1.4357864250533094E-2</v>
      </c>
      <c r="BM480">
        <f t="shared" ca="1" si="93"/>
        <v>1.3334589394923917E-2</v>
      </c>
      <c r="BN480">
        <f t="shared" ca="1" si="93"/>
        <v>1.6196968846133229E-2</v>
      </c>
      <c r="BO480">
        <f t="shared" ca="1" si="93"/>
        <v>9.2779855286733819E-3</v>
      </c>
      <c r="BP480">
        <f t="shared" ca="1" si="93"/>
        <v>1.0458906601924278E-2</v>
      </c>
      <c r="BQ480">
        <f t="shared" ca="1" si="93"/>
        <v>1.5519158420484758E-2</v>
      </c>
      <c r="BR480">
        <v>3</v>
      </c>
      <c r="BS480">
        <f t="shared" ca="1" si="94"/>
        <v>1.8302651504643552E-2</v>
      </c>
      <c r="BT480">
        <f t="shared" ca="1" si="91"/>
        <v>1.5066190710459424E-2</v>
      </c>
      <c r="BU480">
        <f t="shared" ca="1" si="91"/>
        <v>3.7317508033194051E-2</v>
      </c>
      <c r="BV480">
        <f t="shared" ca="1" si="91"/>
        <v>2.3995798108192287E-2</v>
      </c>
      <c r="BW480">
        <f t="shared" ca="1" si="91"/>
        <v>2.8546971480384806E-2</v>
      </c>
      <c r="BX480">
        <f t="shared" ca="1" si="91"/>
        <v>2.0683854771319225E-2</v>
      </c>
      <c r="BY480">
        <f t="shared" ca="1" si="91"/>
        <v>3.3955863720401699E-2</v>
      </c>
      <c r="BZ480">
        <f t="shared" ca="1" si="91"/>
        <v>2.1135702710301924E-2</v>
      </c>
      <c r="CA480">
        <f t="shared" ca="1" si="91"/>
        <v>2.2729447730709451E-2</v>
      </c>
      <c r="CB480">
        <f t="shared" ca="1" si="91"/>
        <v>2.3235680189048504E-2</v>
      </c>
      <c r="CC480">
        <v>4</v>
      </c>
      <c r="CD480">
        <f t="shared" ca="1" si="92"/>
        <v>1.9892054937784572E-2</v>
      </c>
      <c r="CE480">
        <f t="shared" ca="1" si="89"/>
        <v>1.4070683932231837E-2</v>
      </c>
      <c r="CF480">
        <f t="shared" ca="1" si="89"/>
        <v>2.7496404912418847E-2</v>
      </c>
      <c r="CG480">
        <f t="shared" ca="1" si="89"/>
        <v>6.1772697505429582E-2</v>
      </c>
      <c r="CH480">
        <f t="shared" ca="1" si="89"/>
        <v>3.4713334239621724E-2</v>
      </c>
      <c r="CI480">
        <f t="shared" ca="1" si="89"/>
        <v>2.6405859202191049E-2</v>
      </c>
      <c r="CJ480">
        <f t="shared" ca="1" si="89"/>
        <v>4.9981763519111211E-2</v>
      </c>
      <c r="CK480">
        <f t="shared" ca="1" si="89"/>
        <v>2.059179109685344E-2</v>
      </c>
      <c r="CL480">
        <f t="shared" ca="1" si="89"/>
        <v>2.9074585811712482E-2</v>
      </c>
      <c r="CM480">
        <f t="shared" ca="1" si="89"/>
        <v>2.4775759450020522E-2</v>
      </c>
      <c r="CN480">
        <v>5</v>
      </c>
      <c r="CO480">
        <f t="shared" ca="1" si="90"/>
        <v>1.9582662998390149E-2</v>
      </c>
      <c r="CP480">
        <f t="shared" ca="1" si="87"/>
        <v>1.5312833970746521E-2</v>
      </c>
      <c r="CQ480">
        <f t="shared" ca="1" si="87"/>
        <v>3.1179149268621181E-2</v>
      </c>
      <c r="CR480">
        <f t="shared" ca="1" si="87"/>
        <v>3.4374095475442679E-2</v>
      </c>
      <c r="CS480">
        <f t="shared" ca="1" si="87"/>
        <v>3.232336541426678E-2</v>
      </c>
      <c r="CT480">
        <f t="shared" ca="1" si="87"/>
        <v>2.3967871341065861E-2</v>
      </c>
      <c r="CU480">
        <f t="shared" ca="1" si="87"/>
        <v>3.8125799246322867E-2</v>
      </c>
      <c r="CV480">
        <f t="shared" ca="1" si="87"/>
        <v>1.9892846331593429E-2</v>
      </c>
      <c r="CW480">
        <f t="shared" ca="1" si="87"/>
        <v>2.6271522678830126E-2</v>
      </c>
      <c r="CX480">
        <f t="shared" ca="1" si="87"/>
        <v>2.4126648307929092E-2</v>
      </c>
      <c r="CY480">
        <v>6</v>
      </c>
      <c r="CZ480">
        <f t="shared" ca="1" si="88"/>
        <v>1.735921248794553E-2</v>
      </c>
      <c r="DA480">
        <f t="shared" ca="1" si="85"/>
        <v>1.5408108781828076E-2</v>
      </c>
      <c r="DB480">
        <f t="shared" ca="1" si="85"/>
        <v>2.3543018151611549E-2</v>
      </c>
      <c r="DC480">
        <f t="shared" ca="1" si="85"/>
        <v>2.401514626128147E-2</v>
      </c>
      <c r="DD480">
        <f t="shared" ca="1" si="85"/>
        <v>2.3762607043708497E-2</v>
      </c>
      <c r="DE480">
        <f t="shared" ca="1" si="85"/>
        <v>2.2092581567973342E-2</v>
      </c>
      <c r="DF480">
        <f t="shared" ca="1" si="85"/>
        <v>2.7119469617788317E-2</v>
      </c>
      <c r="DG480">
        <f t="shared" ca="1" si="85"/>
        <v>1.526964423625762E-2</v>
      </c>
      <c r="DH480">
        <f t="shared" ca="1" si="85"/>
        <v>2.0035202461994105E-2</v>
      </c>
      <c r="DI480">
        <f t="shared" ca="1" si="85"/>
        <v>2.1352705499656333E-2</v>
      </c>
      <c r="DJ480">
        <v>7</v>
      </c>
      <c r="DK480">
        <f t="shared" ca="1" si="86"/>
        <v>2.3084719107401199E-2</v>
      </c>
      <c r="DL480">
        <f t="shared" ca="1" si="83"/>
        <v>2.028342640561058E-2</v>
      </c>
      <c r="DM480">
        <f t="shared" ca="1" si="83"/>
        <v>4.3791339285087126E-2</v>
      </c>
      <c r="DN480">
        <f t="shared" ca="1" si="83"/>
        <v>5.0183193960143306E-2</v>
      </c>
      <c r="DO480">
        <f t="shared" ca="1" si="83"/>
        <v>4.3149219875745097E-2</v>
      </c>
      <c r="DP480">
        <f t="shared" ca="1" si="83"/>
        <v>2.9428687320358193E-2</v>
      </c>
      <c r="DQ480">
        <f t="shared" ca="1" si="83"/>
        <v>5.6415819976653167E-2</v>
      </c>
      <c r="DR480">
        <f t="shared" ca="1" si="83"/>
        <v>2.4751821744168533E-2</v>
      </c>
      <c r="DS480">
        <f t="shared" ca="1" si="83"/>
        <v>3.6617332336131653E-2</v>
      </c>
      <c r="DT480">
        <f t="shared" ca="1" si="83"/>
        <v>2.9800928579318993E-2</v>
      </c>
      <c r="DU480">
        <v>8</v>
      </c>
      <c r="DV480">
        <f t="shared" ca="1" si="84"/>
        <v>1.2221451451181963E-2</v>
      </c>
      <c r="DW480">
        <f t="shared" ca="1" si="81"/>
        <v>1.1561580073525899E-2</v>
      </c>
      <c r="DX480">
        <f t="shared" ca="1" si="81"/>
        <v>2.3974618071171513E-2</v>
      </c>
      <c r="DY480">
        <f t="shared" ca="1" si="81"/>
        <v>1.6382110766317886E-2</v>
      </c>
      <c r="DZ480">
        <f t="shared" ca="1" si="81"/>
        <v>2.0452395030885556E-2</v>
      </c>
      <c r="EA480">
        <f t="shared" ca="1" si="81"/>
        <v>1.4572303669886821E-2</v>
      </c>
      <c r="EB480">
        <f t="shared" ca="1" si="81"/>
        <v>2.3093481440721104E-2</v>
      </c>
      <c r="EC480">
        <f t="shared" ca="1" si="81"/>
        <v>3.250260842445362E-2</v>
      </c>
      <c r="ED480">
        <f t="shared" ca="1" si="81"/>
        <v>1.9306688175087967E-2</v>
      </c>
      <c r="EE480">
        <f t="shared" ca="1" si="81"/>
        <v>1.7067412054344214E-2</v>
      </c>
      <c r="EF480">
        <v>9</v>
      </c>
      <c r="EG480">
        <f t="shared" ca="1" si="82"/>
        <v>1.9262700088203077E-2</v>
      </c>
      <c r="EH480">
        <f t="shared" ca="1" si="79"/>
        <v>1.745842927279306E-2</v>
      </c>
      <c r="EI480">
        <f t="shared" ca="1" si="79"/>
        <v>3.5480125853425186E-2</v>
      </c>
      <c r="EJ480">
        <f t="shared" ca="1" si="79"/>
        <v>3.4652758852563338E-2</v>
      </c>
      <c r="EK480">
        <f t="shared" ca="1" si="79"/>
        <v>3.3134294939062094E-2</v>
      </c>
      <c r="EL480">
        <f t="shared" ca="1" si="79"/>
        <v>2.4901797789571019E-2</v>
      </c>
      <c r="EM480">
        <f t="shared" ca="1" si="79"/>
        <v>4.0906221054469567E-2</v>
      </c>
      <c r="EN480">
        <f t="shared" ca="1" si="79"/>
        <v>2.1451148292404403E-2</v>
      </c>
      <c r="EO480">
        <f t="shared" ca="1" si="79"/>
        <v>3.5797798890485427E-2</v>
      </c>
      <c r="EP480">
        <f t="shared" ca="1" si="79"/>
        <v>2.677962004784646E-2</v>
      </c>
      <c r="EQ480">
        <v>10</v>
      </c>
      <c r="ER480">
        <f t="shared" ca="1" si="80"/>
        <v>2.3329491971189144E-2</v>
      </c>
      <c r="ES480">
        <f t="shared" ca="1" si="77"/>
        <v>2.3263857257815466E-2</v>
      </c>
      <c r="ET480">
        <f t="shared" ca="1" si="77"/>
        <v>3.6301279464198574E-2</v>
      </c>
      <c r="EU480">
        <f t="shared" ca="1" si="77"/>
        <v>3.1963026027423319E-2</v>
      </c>
      <c r="EV480">
        <f t="shared" ca="1" si="77"/>
        <v>3.2309772168320837E-2</v>
      </c>
      <c r="EW480">
        <f t="shared" ca="1" si="77"/>
        <v>2.7242319661732711E-2</v>
      </c>
      <c r="EX480">
        <f t="shared" ca="1" si="77"/>
        <v>3.6861111549256996E-2</v>
      </c>
      <c r="EY480">
        <f t="shared" ca="1" si="77"/>
        <v>2.0369612407461841E-2</v>
      </c>
      <c r="EZ480">
        <f t="shared" ca="1" si="77"/>
        <v>2.7203325416662157E-2</v>
      </c>
      <c r="FA480">
        <f t="shared" ca="1" si="77"/>
        <v>3.4094285080358069E-2</v>
      </c>
    </row>
    <row r="481" spans="1:146" x14ac:dyDescent="0.2">
      <c r="A481" s="5">
        <v>41274</v>
      </c>
      <c r="B481" s="49">
        <v>3.4603011463593569E-2</v>
      </c>
      <c r="C481" s="49">
        <v>1.8504886706527168E-2</v>
      </c>
      <c r="D481" s="49">
        <v>2.6189981019272945E-2</v>
      </c>
      <c r="E481" s="49">
        <v>3.235646857326091E-2</v>
      </c>
      <c r="F481" s="49">
        <v>2.2387330517573911E-2</v>
      </c>
      <c r="G481" s="49">
        <v>6.3119361217744974E-3</v>
      </c>
      <c r="H481" s="49">
        <v>2.1976144709503265E-2</v>
      </c>
      <c r="I481" s="49">
        <v>0.10408227560833661</v>
      </c>
      <c r="J481" s="49">
        <v>1.3602497676940661E-2</v>
      </c>
      <c r="K481" s="49">
        <v>9.5058637155094328E-3</v>
      </c>
      <c r="N481" s="3">
        <f t="shared" si="64"/>
        <v>2.9282563545196937E-3</v>
      </c>
      <c r="O481" s="3">
        <f t="shared" si="65"/>
        <v>3.7074541456802385E-3</v>
      </c>
      <c r="P481" s="3">
        <f t="shared" si="66"/>
        <v>9.7260428174855054E-3</v>
      </c>
      <c r="Q481" s="3">
        <f t="shared" si="67"/>
        <v>-3.915917409765355E-3</v>
      </c>
      <c r="R481" s="3">
        <f t="shared" si="68"/>
        <v>4.8065546592207676E-3</v>
      </c>
      <c r="S481" s="3">
        <f t="shared" si="69"/>
        <v>7.1723299177778432E-3</v>
      </c>
      <c r="T481" s="3">
        <f t="shared" si="70"/>
        <v>-2.3210331674046211E-3</v>
      </c>
      <c r="U481" s="3">
        <f t="shared" si="71"/>
        <v>1.0335914845212167E-3</v>
      </c>
      <c r="V481" s="3">
        <f t="shared" si="72"/>
        <v>7.6815924265950025E-3</v>
      </c>
      <c r="W481" s="3">
        <f t="shared" si="73"/>
        <v>9.9963233906399107E-3</v>
      </c>
      <c r="AA481">
        <v>1</v>
      </c>
      <c r="AB481">
        <v>2</v>
      </c>
      <c r="AC481">
        <v>3</v>
      </c>
      <c r="AD481">
        <v>4</v>
      </c>
      <c r="AE481">
        <v>5</v>
      </c>
      <c r="AF481">
        <v>6</v>
      </c>
      <c r="AG481">
        <v>7</v>
      </c>
      <c r="AH481">
        <v>8</v>
      </c>
      <c r="AI481">
        <v>9</v>
      </c>
      <c r="AJ481">
        <v>10</v>
      </c>
      <c r="AK481">
        <v>1</v>
      </c>
      <c r="AL481">
        <f ca="1">12*COVAR(OFFSET($B$444:$B$480,0,AL$480-1),OFFSET($B$444:$B$480,0,$AK481-1))</f>
        <v>1.5287274081234682E-2</v>
      </c>
      <c r="AM481">
        <f t="shared" ref="AM481:AU490" ca="1" si="97">12*COVAR(OFFSET($B$444:$B$480,0,AM$480-1),OFFSET($B$444:$B$480,0,$AK481-1))</f>
        <v>1.2210645051956211E-2</v>
      </c>
      <c r="AN481">
        <f t="shared" ca="1" si="97"/>
        <v>1.6937351141944067E-2</v>
      </c>
      <c r="AO481">
        <f t="shared" ca="1" si="97"/>
        <v>1.6075915911774701E-2</v>
      </c>
      <c r="AP481">
        <f t="shared" ca="1" si="97"/>
        <v>1.6186019535774879E-2</v>
      </c>
      <c r="AQ481">
        <f t="shared" ca="1" si="97"/>
        <v>1.4010038592057371E-2</v>
      </c>
      <c r="AR481">
        <f t="shared" ca="1" si="97"/>
        <v>1.863037871986397E-2</v>
      </c>
      <c r="AS481">
        <f t="shared" ca="1" si="97"/>
        <v>1.1995684061288182E-2</v>
      </c>
      <c r="AT481">
        <f t="shared" ca="1" si="97"/>
        <v>1.315316292555934E-2</v>
      </c>
      <c r="AU481">
        <f t="shared" ca="1" si="97"/>
        <v>1.6028536780823305E-2</v>
      </c>
      <c r="AV481">
        <v>2</v>
      </c>
      <c r="AW481">
        <f t="shared" ref="AW481:AW489" ca="1" si="98">12*COVAR(OFFSET($B$443:$B$479,0,AW$479-1),OFFSET($B$443:$B$479,0,$AV481-1))</f>
        <v>1.2656031173468488E-2</v>
      </c>
      <c r="AX481">
        <f t="shared" ca="1" si="95"/>
        <v>1.4617539009710634E-2</v>
      </c>
      <c r="AY481">
        <f t="shared" ca="1" si="95"/>
        <v>1.4908076712032654E-2</v>
      </c>
      <c r="AZ481">
        <f t="shared" ca="1" si="95"/>
        <v>1.3201622397507145E-2</v>
      </c>
      <c r="BA481">
        <f t="shared" ca="1" si="95"/>
        <v>1.3849980695444224E-2</v>
      </c>
      <c r="BB481">
        <f t="shared" ca="1" si="95"/>
        <v>1.2767328595850331E-2</v>
      </c>
      <c r="BC481">
        <f t="shared" ca="1" si="95"/>
        <v>1.5452626944649186E-2</v>
      </c>
      <c r="BD481">
        <f t="shared" ca="1" si="95"/>
        <v>9.9884010186414799E-3</v>
      </c>
      <c r="BE481">
        <f t="shared" ca="1" si="95"/>
        <v>9.703657101967935E-3</v>
      </c>
      <c r="BF481">
        <f t="shared" ca="1" si="95"/>
        <v>1.5051232221728031E-2</v>
      </c>
      <c r="BG481">
        <v>3</v>
      </c>
      <c r="BH481">
        <f t="shared" ca="1" si="96"/>
        <v>1.8027811792181325E-2</v>
      </c>
      <c r="BI481">
        <f t="shared" ca="1" si="93"/>
        <v>1.5337825927632848E-2</v>
      </c>
      <c r="BJ481">
        <f t="shared" ca="1" si="93"/>
        <v>3.740524910343529E-2</v>
      </c>
      <c r="BK481">
        <f t="shared" ca="1" si="93"/>
        <v>2.3982844956371124E-2</v>
      </c>
      <c r="BL481">
        <f t="shared" ca="1" si="93"/>
        <v>2.8050523346728105E-2</v>
      </c>
      <c r="BM481">
        <f t="shared" ca="1" si="93"/>
        <v>2.0247854514771884E-2</v>
      </c>
      <c r="BN481">
        <f t="shared" ca="1" si="93"/>
        <v>3.3486315726755221E-2</v>
      </c>
      <c r="BO481">
        <f t="shared" ca="1" si="93"/>
        <v>2.1206974296748029E-2</v>
      </c>
      <c r="BP481">
        <f t="shared" ca="1" si="93"/>
        <v>2.2337944599463987E-2</v>
      </c>
      <c r="BQ481">
        <f t="shared" ca="1" si="93"/>
        <v>2.3200818419538409E-2</v>
      </c>
      <c r="BR481">
        <v>4</v>
      </c>
      <c r="BS481">
        <f t="shared" ca="1" si="94"/>
        <v>1.7554361101221289E-2</v>
      </c>
      <c r="BT481">
        <f t="shared" ca="1" si="91"/>
        <v>1.3207955625653897E-2</v>
      </c>
      <c r="BU481">
        <f t="shared" ca="1" si="91"/>
        <v>2.3995798108192287E-2</v>
      </c>
      <c r="BV481">
        <f t="shared" ca="1" si="91"/>
        <v>5.9892112168134788E-2</v>
      </c>
      <c r="BW481">
        <f t="shared" ca="1" si="91"/>
        <v>3.1930331287997119E-2</v>
      </c>
      <c r="BX481">
        <f t="shared" ca="1" si="91"/>
        <v>2.3506810656274118E-2</v>
      </c>
      <c r="BY481">
        <f t="shared" ca="1" si="91"/>
        <v>4.9834739352606294E-2</v>
      </c>
      <c r="BZ481">
        <f t="shared" ca="1" si="91"/>
        <v>1.915373866729022E-2</v>
      </c>
      <c r="CA481">
        <f t="shared" ca="1" si="91"/>
        <v>2.4137855685672026E-2</v>
      </c>
      <c r="CB481">
        <f t="shared" ca="1" si="91"/>
        <v>2.2458424348240223E-2</v>
      </c>
      <c r="CC481">
        <v>5</v>
      </c>
      <c r="CD481">
        <f t="shared" ca="1" si="92"/>
        <v>2.0327909537729599E-2</v>
      </c>
      <c r="CE481">
        <f t="shared" ca="1" si="89"/>
        <v>1.5295173497484722E-2</v>
      </c>
      <c r="CF481">
        <f t="shared" ca="1" si="89"/>
        <v>3.1104284447445334E-2</v>
      </c>
      <c r="CG481">
        <f t="shared" ca="1" si="89"/>
        <v>3.4713334239621724E-2</v>
      </c>
      <c r="CH481">
        <f t="shared" ca="1" si="89"/>
        <v>3.2035721038860258E-2</v>
      </c>
      <c r="CI481">
        <f t="shared" ca="1" si="89"/>
        <v>2.3428000671141008E-2</v>
      </c>
      <c r="CJ481">
        <f t="shared" ca="1" si="89"/>
        <v>3.7597356233081261E-2</v>
      </c>
      <c r="CK481">
        <f t="shared" ca="1" si="89"/>
        <v>1.9941671960705599E-2</v>
      </c>
      <c r="CL481">
        <f t="shared" ca="1" si="89"/>
        <v>2.6540095454265403E-2</v>
      </c>
      <c r="CM481">
        <f t="shared" ca="1" si="89"/>
        <v>2.3982434828381815E-2</v>
      </c>
      <c r="CN481">
        <v>6</v>
      </c>
      <c r="CO481">
        <f t="shared" ca="1" si="90"/>
        <v>1.7409761523158641E-2</v>
      </c>
      <c r="CP481">
        <f t="shared" ca="1" si="87"/>
        <v>1.4183606788688595E-2</v>
      </c>
      <c r="CQ481">
        <f t="shared" ca="1" si="87"/>
        <v>2.3435364509729044E-2</v>
      </c>
      <c r="CR481">
        <f t="shared" ca="1" si="87"/>
        <v>2.5692337296964976E-2</v>
      </c>
      <c r="CS481">
        <f t="shared" ca="1" si="87"/>
        <v>2.3967871341065861E-2</v>
      </c>
      <c r="CT481">
        <f t="shared" ca="1" si="87"/>
        <v>2.2206955753912423E-2</v>
      </c>
      <c r="CU481">
        <f t="shared" ca="1" si="87"/>
        <v>2.7974074784873071E-2</v>
      </c>
      <c r="CV481">
        <f t="shared" ca="1" si="87"/>
        <v>1.5372223992271205E-2</v>
      </c>
      <c r="CW481">
        <f t="shared" ca="1" si="87"/>
        <v>2.0099771709743995E-2</v>
      </c>
      <c r="CX481">
        <f t="shared" ca="1" si="87"/>
        <v>2.1209454112664988E-2</v>
      </c>
      <c r="CY481">
        <v>7</v>
      </c>
      <c r="CZ481">
        <f t="shared" ca="1" si="88"/>
        <v>2.264370566961884E-2</v>
      </c>
      <c r="DA481">
        <f t="shared" ca="1" si="85"/>
        <v>1.8432098801836279E-2</v>
      </c>
      <c r="DB481">
        <f t="shared" ca="1" si="85"/>
        <v>3.6414032506232485E-2</v>
      </c>
      <c r="DC481">
        <f t="shared" ca="1" si="85"/>
        <v>4.3342991814487059E-2</v>
      </c>
      <c r="DD481">
        <f t="shared" ca="1" si="85"/>
        <v>3.6802104382603618E-2</v>
      </c>
      <c r="DE481">
        <f t="shared" ca="1" si="85"/>
        <v>2.7119469617788317E-2</v>
      </c>
      <c r="DF481">
        <f t="shared" ca="1" si="85"/>
        <v>4.7484829376879867E-2</v>
      </c>
      <c r="DG481">
        <f t="shared" ca="1" si="85"/>
        <v>2.2517461274852591E-2</v>
      </c>
      <c r="DH481">
        <f t="shared" ca="1" si="85"/>
        <v>3.0887348262994371E-2</v>
      </c>
      <c r="DI481">
        <f t="shared" ca="1" si="85"/>
        <v>2.7285850979467334E-2</v>
      </c>
      <c r="DJ481">
        <v>8</v>
      </c>
      <c r="DK481">
        <f t="shared" ca="1" si="86"/>
        <v>1.1511777662929597E-2</v>
      </c>
      <c r="DL481">
        <f t="shared" ca="1" si="83"/>
        <v>1.1340148787826274E-2</v>
      </c>
      <c r="DM481">
        <f t="shared" ca="1" si="83"/>
        <v>2.4467413598243407E-2</v>
      </c>
      <c r="DN481">
        <f t="shared" ca="1" si="83"/>
        <v>1.8832414201735388E-2</v>
      </c>
      <c r="DO481">
        <f t="shared" ca="1" si="83"/>
        <v>2.1621792770864005E-2</v>
      </c>
      <c r="DP481">
        <f t="shared" ca="1" si="83"/>
        <v>1.482285067760743E-2</v>
      </c>
      <c r="DQ481">
        <f t="shared" ca="1" si="83"/>
        <v>2.4751821744168533E-2</v>
      </c>
      <c r="DR481">
        <f t="shared" ca="1" si="83"/>
        <v>3.3696800671805548E-2</v>
      </c>
      <c r="DS481">
        <f t="shared" ca="1" si="83"/>
        <v>2.0496250162766239E-2</v>
      </c>
      <c r="DT481">
        <f t="shared" ca="1" si="83"/>
        <v>1.7053163469458919E-2</v>
      </c>
      <c r="DU481">
        <v>9</v>
      </c>
      <c r="DV481">
        <f t="shared" ca="1" si="84"/>
        <v>1.7079227143938266E-2</v>
      </c>
      <c r="DW481">
        <f t="shared" ca="1" si="81"/>
        <v>1.4204911278711305E-2</v>
      </c>
      <c r="DX481">
        <f t="shared" ca="1" si="81"/>
        <v>2.9829224421942857E-2</v>
      </c>
      <c r="DY481">
        <f t="shared" ca="1" si="81"/>
        <v>3.0203226113007294E-2</v>
      </c>
      <c r="DZ481">
        <f t="shared" ca="1" si="81"/>
        <v>2.8994239125624682E-2</v>
      </c>
      <c r="EA481">
        <f t="shared" ca="1" si="81"/>
        <v>2.1280222454755183E-2</v>
      </c>
      <c r="EB481">
        <f t="shared" ca="1" si="81"/>
        <v>3.5187321757571929E-2</v>
      </c>
      <c r="EC481">
        <f t="shared" ca="1" si="81"/>
        <v>1.9306688175087967E-2</v>
      </c>
      <c r="ED481">
        <f t="shared" ca="1" si="81"/>
        <v>3.0300645558564151E-2</v>
      </c>
      <c r="EE481">
        <f t="shared" ca="1" si="81"/>
        <v>2.1658179126966833E-2</v>
      </c>
      <c r="EF481">
        <v>10</v>
      </c>
      <c r="EG481">
        <f t="shared" ca="1" si="82"/>
        <v>2.1592081869565287E-2</v>
      </c>
      <c r="EH481">
        <f t="shared" ca="1" si="79"/>
        <v>2.1990414384186186E-2</v>
      </c>
      <c r="EI481">
        <f t="shared" ca="1" si="79"/>
        <v>3.33252867889135E-2</v>
      </c>
      <c r="EJ481">
        <f t="shared" ca="1" si="79"/>
        <v>2.9251287378474114E-2</v>
      </c>
      <c r="EK481">
        <f t="shared" ca="1" si="79"/>
        <v>3.0216314230254997E-2</v>
      </c>
      <c r="EL481">
        <f t="shared" ca="1" si="79"/>
        <v>2.5076381156848071E-2</v>
      </c>
      <c r="EM481">
        <f t="shared" ca="1" si="79"/>
        <v>3.4920854087565539E-2</v>
      </c>
      <c r="EN481">
        <f t="shared" ca="1" si="79"/>
        <v>1.8960851792287306E-2</v>
      </c>
      <c r="EO481">
        <f t="shared" ca="1" si="79"/>
        <v>2.677962004784646E-2</v>
      </c>
      <c r="EP481">
        <f t="shared" ca="1" si="79"/>
        <v>3.1322387356424536E-2</v>
      </c>
    </row>
    <row r="482" spans="1:146" x14ac:dyDescent="0.2">
      <c r="A482" s="5">
        <v>41305</v>
      </c>
      <c r="B482" s="49">
        <v>5.0176732982154526E-2</v>
      </c>
      <c r="C482" s="49">
        <v>2.1882307989196104E-2</v>
      </c>
      <c r="D482" s="49">
        <v>2.4264968392518682E-2</v>
      </c>
      <c r="E482" s="49">
        <v>3.8307087745463209E-2</v>
      </c>
      <c r="F482" s="49">
        <v>2.5570929118127639E-2</v>
      </c>
      <c r="G482" s="49">
        <v>6.4957409707077085E-2</v>
      </c>
      <c r="H482" s="49">
        <v>5.7891463302488511E-2</v>
      </c>
      <c r="I482" s="49">
        <v>9.4210426532949532E-2</v>
      </c>
      <c r="J482" s="49">
        <v>4.9218591291453784E-2</v>
      </c>
      <c r="K482" s="49">
        <v>5.2916893346717009E-2</v>
      </c>
      <c r="N482" s="3">
        <f t="shared" si="64"/>
        <v>2.9074546727109649E-3</v>
      </c>
      <c r="O482" s="3">
        <f t="shared" si="65"/>
        <v>3.5006778675845118E-3</v>
      </c>
      <c r="P482" s="3">
        <f t="shared" si="66"/>
        <v>8.812353769585073E-3</v>
      </c>
      <c r="Q482" s="3">
        <f t="shared" si="67"/>
        <v>-3.710481453732891E-3</v>
      </c>
      <c r="R482" s="3">
        <f t="shared" si="68"/>
        <v>3.4394285379032224E-3</v>
      </c>
      <c r="S482" s="3">
        <f t="shared" si="69"/>
        <v>6.1529581381451976E-3</v>
      </c>
      <c r="T482" s="3">
        <f t="shared" si="70"/>
        <v>-3.3123699229288847E-3</v>
      </c>
      <c r="U482" s="3">
        <f t="shared" si="71"/>
        <v>1.4505286183843472E-3</v>
      </c>
      <c r="V482" s="3">
        <f t="shared" si="72"/>
        <v>5.6849642185770972E-3</v>
      </c>
      <c r="W482" s="3">
        <f t="shared" si="73"/>
        <v>9.6881648037082189E-3</v>
      </c>
      <c r="Z482">
        <v>1</v>
      </c>
      <c r="AA482">
        <f ca="1">12*_xlfn.COVARIANCE.P(OFFSET($B$445:$B$480,0,AA$481-1),OFFSET($B$445:$B$480,0,$Z482-1))</f>
        <v>1.5639688870556969E-2</v>
      </c>
      <c r="AB482">
        <f t="shared" ref="AB482:AJ491" ca="1" si="99">12*COVAR(OFFSET($B$445:$B$480,0,AB$481-1),OFFSET($B$445:$B$480,0,$Z482-1))</f>
        <v>1.2317998765018014E-2</v>
      </c>
      <c r="AC482">
        <f t="shared" ca="1" si="99"/>
        <v>1.7293970178832333E-2</v>
      </c>
      <c r="AD482">
        <f t="shared" ca="1" si="99"/>
        <v>1.6373744084429834E-2</v>
      </c>
      <c r="AE482">
        <f t="shared" ca="1" si="99"/>
        <v>1.6553363649635094E-2</v>
      </c>
      <c r="AF482">
        <f t="shared" ca="1" si="99"/>
        <v>1.4271181710500201E-2</v>
      </c>
      <c r="AG482">
        <f t="shared" ca="1" si="99"/>
        <v>1.9153824811838645E-2</v>
      </c>
      <c r="AH482">
        <f t="shared" ca="1" si="99"/>
        <v>1.2615097681743039E-2</v>
      </c>
      <c r="AI482">
        <f t="shared" ca="1" si="99"/>
        <v>1.3541029227781796E-2</v>
      </c>
      <c r="AJ482">
        <f t="shared" ca="1" si="99"/>
        <v>1.6234202957750341E-2</v>
      </c>
      <c r="AK482">
        <v>2</v>
      </c>
      <c r="AL482">
        <f t="shared" ref="AL482:AL490" ca="1" si="100">12*COVAR(OFFSET($B$444:$B$480,0,AL$480-1),OFFSET($B$444:$B$480,0,$AK482-1))</f>
        <v>1.2210645051956211E-2</v>
      </c>
      <c r="AM482">
        <f t="shared" ca="1" si="97"/>
        <v>1.3803514267732148E-2</v>
      </c>
      <c r="AN482">
        <f t="shared" ca="1" si="97"/>
        <v>1.3859580786280367E-2</v>
      </c>
      <c r="AO482">
        <f t="shared" ca="1" si="97"/>
        <v>1.289017162633895E-2</v>
      </c>
      <c r="AP482">
        <f t="shared" ca="1" si="97"/>
        <v>1.2784537133294145E-2</v>
      </c>
      <c r="AQ482">
        <f t="shared" ca="1" si="97"/>
        <v>1.229055037207611E-2</v>
      </c>
      <c r="AR482">
        <f t="shared" ca="1" si="97"/>
        <v>1.4424645131966802E-2</v>
      </c>
      <c r="AS482">
        <f t="shared" ca="1" si="97"/>
        <v>9.4906926913803057E-3</v>
      </c>
      <c r="AT482">
        <f t="shared" ca="1" si="97"/>
        <v>8.9989470984572946E-3</v>
      </c>
      <c r="AU482">
        <f t="shared" ca="1" si="97"/>
        <v>1.4558226282441473E-2</v>
      </c>
      <c r="AV482">
        <v>3</v>
      </c>
      <c r="AW482">
        <f t="shared" ca="1" si="98"/>
        <v>1.7410373531003567E-2</v>
      </c>
      <c r="AX482">
        <f t="shared" ca="1" si="95"/>
        <v>1.4908076712032654E-2</v>
      </c>
      <c r="AY482">
        <f t="shared" ca="1" si="95"/>
        <v>3.7108905469513453E-2</v>
      </c>
      <c r="AZ482">
        <f t="shared" ca="1" si="95"/>
        <v>2.3634180435894006E-2</v>
      </c>
      <c r="BA482">
        <f t="shared" ca="1" si="95"/>
        <v>2.767422989353005E-2</v>
      </c>
      <c r="BB482">
        <f t="shared" ca="1" si="95"/>
        <v>1.985560586441501E-2</v>
      </c>
      <c r="BC482">
        <f t="shared" ca="1" si="95"/>
        <v>3.2924382003961639E-2</v>
      </c>
      <c r="BD482">
        <f t="shared" ca="1" si="95"/>
        <v>2.1676693769588473E-2</v>
      </c>
      <c r="BE482">
        <f t="shared" ca="1" si="95"/>
        <v>2.1787208793925508E-2</v>
      </c>
      <c r="BF482">
        <f t="shared" ca="1" si="95"/>
        <v>2.2927664067750406E-2</v>
      </c>
      <c r="BG482">
        <v>4</v>
      </c>
      <c r="BH482">
        <f t="shared" ca="1" si="96"/>
        <v>1.6677379014016249E-2</v>
      </c>
      <c r="BI482">
        <f t="shared" ca="1" si="93"/>
        <v>1.3642855332191908E-2</v>
      </c>
      <c r="BJ482">
        <f t="shared" ca="1" si="93"/>
        <v>2.3982844956371124E-2</v>
      </c>
      <c r="BK482">
        <f t="shared" ca="1" si="93"/>
        <v>5.9485689625456528E-2</v>
      </c>
      <c r="BL482">
        <f t="shared" ca="1" si="93"/>
        <v>3.0723490264124222E-2</v>
      </c>
      <c r="BM482">
        <f t="shared" ca="1" si="93"/>
        <v>2.2371990410320501E-2</v>
      </c>
      <c r="BN482">
        <f t="shared" ca="1" si="93"/>
        <v>4.8516338591445003E-2</v>
      </c>
      <c r="BO482">
        <f t="shared" ca="1" si="93"/>
        <v>1.9137774063380495E-2</v>
      </c>
      <c r="BP482">
        <f t="shared" ca="1" si="93"/>
        <v>2.3255009880820576E-2</v>
      </c>
      <c r="BQ482">
        <f t="shared" ca="1" si="93"/>
        <v>2.2241047209751265E-2</v>
      </c>
      <c r="BR482">
        <v>5</v>
      </c>
      <c r="BS482">
        <f t="shared" ca="1" si="94"/>
        <v>1.8576285724464382E-2</v>
      </c>
      <c r="BT482">
        <f t="shared" ca="1" si="91"/>
        <v>1.4405674498946273E-2</v>
      </c>
      <c r="BU482">
        <f t="shared" ca="1" si="91"/>
        <v>2.8546971480384806E-2</v>
      </c>
      <c r="BV482">
        <f t="shared" ca="1" si="91"/>
        <v>3.1930331287997119E-2</v>
      </c>
      <c r="BW482">
        <f t="shared" ca="1" si="91"/>
        <v>2.9805022115030524E-2</v>
      </c>
      <c r="BX482">
        <f t="shared" ca="1" si="91"/>
        <v>2.1387951815112962E-2</v>
      </c>
      <c r="BY482">
        <f t="shared" ca="1" si="91"/>
        <v>3.6285097222393876E-2</v>
      </c>
      <c r="BZ482">
        <f t="shared" ca="1" si="91"/>
        <v>1.9007719823897276E-2</v>
      </c>
      <c r="CA482">
        <f t="shared" ca="1" si="91"/>
        <v>2.3165602445721793E-2</v>
      </c>
      <c r="CB482">
        <f t="shared" ca="1" si="91"/>
        <v>2.2309036051553998E-2</v>
      </c>
      <c r="CC482">
        <v>6</v>
      </c>
      <c r="CD482">
        <f t="shared" ca="1" si="92"/>
        <v>1.7914149330527145E-2</v>
      </c>
      <c r="CE482">
        <f t="shared" ca="1" si="89"/>
        <v>1.4157824213719944E-2</v>
      </c>
      <c r="CF482">
        <f t="shared" ca="1" si="89"/>
        <v>2.295364026244498E-2</v>
      </c>
      <c r="CG482">
        <f t="shared" ca="1" si="89"/>
        <v>2.6405859202191049E-2</v>
      </c>
      <c r="CH482">
        <f t="shared" ca="1" si="89"/>
        <v>2.3428000671141008E-2</v>
      </c>
      <c r="CI482">
        <f t="shared" ca="1" si="89"/>
        <v>2.1574950199806486E-2</v>
      </c>
      <c r="CJ482">
        <f t="shared" ca="1" si="89"/>
        <v>2.7573514734004066E-2</v>
      </c>
      <c r="CK482">
        <f t="shared" ca="1" si="89"/>
        <v>1.578922609889577E-2</v>
      </c>
      <c r="CL482">
        <f t="shared" ca="1" si="89"/>
        <v>1.9927126847319756E-2</v>
      </c>
      <c r="CM482">
        <f t="shared" ca="1" si="89"/>
        <v>2.1045901881406728E-2</v>
      </c>
      <c r="CN482">
        <v>7</v>
      </c>
      <c r="CO482">
        <f t="shared" ca="1" si="90"/>
        <v>2.2837652283941658E-2</v>
      </c>
      <c r="CP482">
        <f t="shared" ca="1" si="87"/>
        <v>1.634936148153519E-2</v>
      </c>
      <c r="CQ482">
        <f t="shared" ca="1" si="87"/>
        <v>3.6417327192350898E-2</v>
      </c>
      <c r="CR482">
        <f t="shared" ca="1" si="87"/>
        <v>4.923940936041895E-2</v>
      </c>
      <c r="CS482">
        <f t="shared" ca="1" si="87"/>
        <v>3.8125799246322867E-2</v>
      </c>
      <c r="CT482">
        <f t="shared" ca="1" si="87"/>
        <v>2.7974074784873071E-2</v>
      </c>
      <c r="CU482">
        <f t="shared" ca="1" si="87"/>
        <v>5.096743274543046E-2</v>
      </c>
      <c r="CV482">
        <f t="shared" ca="1" si="87"/>
        <v>2.3836095143696348E-2</v>
      </c>
      <c r="CW482">
        <f t="shared" ca="1" si="87"/>
        <v>3.1721583692376036E-2</v>
      </c>
      <c r="CX482">
        <f t="shared" ca="1" si="87"/>
        <v>2.7439682362054407E-2</v>
      </c>
      <c r="CY482">
        <v>8</v>
      </c>
      <c r="CZ482">
        <f t="shared" ca="1" si="88"/>
        <v>1.273206297069978E-2</v>
      </c>
      <c r="DA482">
        <f t="shared" ca="1" si="85"/>
        <v>1.1898824641535615E-2</v>
      </c>
      <c r="DB482">
        <f t="shared" ca="1" si="85"/>
        <v>2.2681884136106487E-2</v>
      </c>
      <c r="DC482">
        <f t="shared" ca="1" si="85"/>
        <v>1.7817491450585796E-2</v>
      </c>
      <c r="DD482">
        <f t="shared" ca="1" si="85"/>
        <v>1.9668798922261397E-2</v>
      </c>
      <c r="DE482">
        <f t="shared" ca="1" si="85"/>
        <v>1.526964423625762E-2</v>
      </c>
      <c r="DF482">
        <f t="shared" ca="1" si="85"/>
        <v>2.2517461274852591E-2</v>
      </c>
      <c r="DG482">
        <f t="shared" ca="1" si="85"/>
        <v>3.4741171069525803E-2</v>
      </c>
      <c r="DH482">
        <f t="shared" ca="1" si="85"/>
        <v>1.8833638550674776E-2</v>
      </c>
      <c r="DI482">
        <f t="shared" ca="1" si="85"/>
        <v>1.7390939253419026E-2</v>
      </c>
      <c r="DJ482">
        <v>9</v>
      </c>
      <c r="DK482">
        <f t="shared" ca="1" si="86"/>
        <v>1.7430021508409312E-2</v>
      </c>
      <c r="DL482">
        <f t="shared" ca="1" si="83"/>
        <v>1.4913078674172379E-2</v>
      </c>
      <c r="DM482">
        <f t="shared" ca="1" si="83"/>
        <v>3.0681273820247303E-2</v>
      </c>
      <c r="DN482">
        <f t="shared" ca="1" si="83"/>
        <v>3.2264821493305791E-2</v>
      </c>
      <c r="DO482">
        <f t="shared" ca="1" si="83"/>
        <v>3.0150240999560325E-2</v>
      </c>
      <c r="DP482">
        <f t="shared" ca="1" si="83"/>
        <v>2.1663138180496384E-2</v>
      </c>
      <c r="DQ482">
        <f t="shared" ca="1" si="83"/>
        <v>3.6617332336131653E-2</v>
      </c>
      <c r="DR482">
        <f t="shared" ca="1" si="83"/>
        <v>2.0496250162766239E-2</v>
      </c>
      <c r="DS482">
        <f t="shared" ca="1" si="83"/>
        <v>3.09640206536725E-2</v>
      </c>
      <c r="DT482">
        <f t="shared" ca="1" si="83"/>
        <v>2.243962060215899E-2</v>
      </c>
      <c r="DU482">
        <v>10</v>
      </c>
      <c r="DV482">
        <f t="shared" ca="1" si="84"/>
        <v>1.9571324764049422E-2</v>
      </c>
      <c r="DW482">
        <f t="shared" ca="1" si="81"/>
        <v>1.8843508160775728E-2</v>
      </c>
      <c r="DX482">
        <f t="shared" ca="1" si="81"/>
        <v>2.8046612054256501E-2</v>
      </c>
      <c r="DY482">
        <f t="shared" ca="1" si="81"/>
        <v>2.4843590993316868E-2</v>
      </c>
      <c r="DZ482">
        <f t="shared" ca="1" si="81"/>
        <v>2.6303198899588705E-2</v>
      </c>
      <c r="EA482">
        <f t="shared" ca="1" si="81"/>
        <v>2.1591510970455956E-2</v>
      </c>
      <c r="EB482">
        <f t="shared" ca="1" si="81"/>
        <v>2.948221858636043E-2</v>
      </c>
      <c r="EC482">
        <f t="shared" ca="1" si="81"/>
        <v>1.7067412054344214E-2</v>
      </c>
      <c r="ED482">
        <f t="shared" ca="1" si="81"/>
        <v>2.1658179126966833E-2</v>
      </c>
      <c r="EE482">
        <f t="shared" ca="1" si="81"/>
        <v>2.6603143766926549E-2</v>
      </c>
    </row>
    <row r="483" spans="1:146" x14ac:dyDescent="0.2">
      <c r="A483" s="5">
        <v>41333</v>
      </c>
      <c r="B483" s="49">
        <v>5.8909310724442054E-2</v>
      </c>
      <c r="C483" s="49">
        <v>1.4932508074029238E-2</v>
      </c>
      <c r="D483" s="49">
        <v>-2.4073331198862791E-3</v>
      </c>
      <c r="E483" s="49">
        <v>-2.2619758931008649E-2</v>
      </c>
      <c r="F483" s="49">
        <v>3.2078838233255969E-3</v>
      </c>
      <c r="G483" s="49">
        <v>1.8455329246313656E-2</v>
      </c>
      <c r="H483" s="49">
        <v>-9.2448126312472012E-2</v>
      </c>
      <c r="I483" s="49">
        <v>3.7936884127858228E-2</v>
      </c>
      <c r="J483" s="49">
        <v>-2.9933124891436513E-2</v>
      </c>
      <c r="K483" s="49">
        <v>1.2850128290240459E-2</v>
      </c>
      <c r="N483" s="3">
        <f t="shared" si="64"/>
        <v>5.9398472176696304E-3</v>
      </c>
      <c r="O483" s="3">
        <f t="shared" si="65"/>
        <v>5.7344133463320367E-3</v>
      </c>
      <c r="P483" s="3">
        <f t="shared" si="66"/>
        <v>1.1065393395090816E-2</v>
      </c>
      <c r="Q483" s="3">
        <f t="shared" si="67"/>
        <v>-1.8107997671586932E-4</v>
      </c>
      <c r="R483" s="3">
        <f t="shared" si="68"/>
        <v>5.3736820165529104E-3</v>
      </c>
      <c r="S483" s="3">
        <f t="shared" si="69"/>
        <v>9.0885839905458024E-3</v>
      </c>
      <c r="T483" s="3">
        <f t="shared" si="70"/>
        <v>-1.732615286620757E-4</v>
      </c>
      <c r="U483" s="3">
        <f t="shared" si="71"/>
        <v>4.2820005573303288E-3</v>
      </c>
      <c r="V483" s="3">
        <f t="shared" si="72"/>
        <v>7.173132327117175E-3</v>
      </c>
      <c r="W483" s="3">
        <f t="shared" si="73"/>
        <v>1.2132522920503867E-2</v>
      </c>
      <c r="Z483">
        <v>2</v>
      </c>
      <c r="AA483">
        <f t="shared" ref="AA483:AA491" ca="1" si="101">12*COVAR(OFFSET($B$445:$B$480,0,AA$481-1),OFFSET($B$445:$B$480,0,$Z483-1))</f>
        <v>1.2317998765018014E-2</v>
      </c>
      <c r="AB483">
        <f t="shared" ca="1" si="99"/>
        <v>1.3442873801440762E-2</v>
      </c>
      <c r="AC483">
        <f t="shared" ca="1" si="99"/>
        <v>1.3879121010761986E-2</v>
      </c>
      <c r="AD483">
        <f t="shared" ca="1" si="99"/>
        <v>1.2770892344316201E-2</v>
      </c>
      <c r="AE483">
        <f t="shared" ca="1" si="99"/>
        <v>1.2875621863291969E-2</v>
      </c>
      <c r="AF483">
        <f t="shared" ca="1" si="99"/>
        <v>1.2221053878138342E-2</v>
      </c>
      <c r="AG483">
        <f t="shared" ca="1" si="99"/>
        <v>1.484438019928805E-2</v>
      </c>
      <c r="AH483">
        <f t="shared" ca="1" si="99"/>
        <v>1.0672895139185777E-2</v>
      </c>
      <c r="AI483">
        <f t="shared" ca="1" si="99"/>
        <v>9.3211347302091987E-3</v>
      </c>
      <c r="AJ483">
        <f t="shared" ca="1" si="99"/>
        <v>1.4193707896945986E-2</v>
      </c>
      <c r="AK483">
        <v>3</v>
      </c>
      <c r="AL483">
        <f t="shared" ca="1" si="100"/>
        <v>1.6937351141944067E-2</v>
      </c>
      <c r="AM483">
        <f t="shared" ca="1" si="97"/>
        <v>1.3859580786280367E-2</v>
      </c>
      <c r="AN483">
        <f t="shared" ca="1" si="97"/>
        <v>3.6066242513317026E-2</v>
      </c>
      <c r="AO483">
        <f t="shared" ca="1" si="97"/>
        <v>2.3463894591181315E-2</v>
      </c>
      <c r="AP483">
        <f t="shared" ca="1" si="97"/>
        <v>2.6818931741713858E-2</v>
      </c>
      <c r="AQ483">
        <f t="shared" ca="1" si="97"/>
        <v>1.9442202943274759E-2</v>
      </c>
      <c r="AR483">
        <f t="shared" ca="1" si="97"/>
        <v>3.1977807743567691E-2</v>
      </c>
      <c r="AS483">
        <f t="shared" ca="1" si="97"/>
        <v>2.1676561113988434E-2</v>
      </c>
      <c r="AT483">
        <f t="shared" ca="1" si="97"/>
        <v>2.1204119749699095E-2</v>
      </c>
      <c r="AU483">
        <f t="shared" ca="1" si="97"/>
        <v>2.2336479503921796E-2</v>
      </c>
      <c r="AV483">
        <v>4</v>
      </c>
      <c r="AW483">
        <f t="shared" ca="1" si="98"/>
        <v>1.6170835865771126E-2</v>
      </c>
      <c r="AX483">
        <f t="shared" ca="1" si="95"/>
        <v>1.3201622397507145E-2</v>
      </c>
      <c r="AY483">
        <f t="shared" ca="1" si="95"/>
        <v>2.3634180435894006E-2</v>
      </c>
      <c r="AZ483">
        <f t="shared" ca="1" si="95"/>
        <v>5.9308501764081645E-2</v>
      </c>
      <c r="BA483">
        <f t="shared" ca="1" si="95"/>
        <v>3.0417585935186321E-2</v>
      </c>
      <c r="BB483">
        <f t="shared" ca="1" si="95"/>
        <v>2.1916160137620613E-2</v>
      </c>
      <c r="BC483">
        <f t="shared" ca="1" si="95"/>
        <v>4.8110550507453373E-2</v>
      </c>
      <c r="BD483">
        <f t="shared" ca="1" si="95"/>
        <v>1.9796252297969722E-2</v>
      </c>
      <c r="BE483">
        <f t="shared" ca="1" si="95"/>
        <v>2.2764151199412927E-2</v>
      </c>
      <c r="BF483">
        <f t="shared" ca="1" si="95"/>
        <v>2.1659796049962748E-2</v>
      </c>
      <c r="BG483">
        <v>5</v>
      </c>
      <c r="BH483">
        <f t="shared" ca="1" si="96"/>
        <v>1.725481415120933E-2</v>
      </c>
      <c r="BI483">
        <f t="shared" ca="1" si="93"/>
        <v>1.4357864250533094E-2</v>
      </c>
      <c r="BJ483">
        <f t="shared" ca="1" si="93"/>
        <v>2.8050523346728105E-2</v>
      </c>
      <c r="BK483">
        <f t="shared" ca="1" si="93"/>
        <v>3.0723490264124222E-2</v>
      </c>
      <c r="BL483">
        <f t="shared" ca="1" si="93"/>
        <v>2.8600760527887972E-2</v>
      </c>
      <c r="BM483">
        <f t="shared" ca="1" si="93"/>
        <v>2.0095431658052151E-2</v>
      </c>
      <c r="BN483">
        <f t="shared" ca="1" si="93"/>
        <v>3.4591341478300494E-2</v>
      </c>
      <c r="BO483">
        <f t="shared" ca="1" si="93"/>
        <v>1.8587394453198732E-2</v>
      </c>
      <c r="BP483">
        <f t="shared" ca="1" si="93"/>
        <v>2.2431847913469243E-2</v>
      </c>
      <c r="BQ483">
        <f t="shared" ca="1" si="93"/>
        <v>2.1808674684933502E-2</v>
      </c>
      <c r="BR483">
        <v>6</v>
      </c>
      <c r="BS483">
        <f t="shared" ca="1" si="94"/>
        <v>1.6346116167375663E-2</v>
      </c>
      <c r="BT483">
        <f t="shared" ca="1" si="91"/>
        <v>1.3289420659331107E-2</v>
      </c>
      <c r="BU483">
        <f t="shared" ca="1" si="91"/>
        <v>2.0683854771319225E-2</v>
      </c>
      <c r="BV483">
        <f t="shared" ca="1" si="91"/>
        <v>2.3506810656274118E-2</v>
      </c>
      <c r="BW483">
        <f t="shared" ca="1" si="91"/>
        <v>2.1387951815112962E-2</v>
      </c>
      <c r="BX483">
        <f t="shared" ca="1" si="91"/>
        <v>1.9787954759993898E-2</v>
      </c>
      <c r="BY483">
        <f t="shared" ca="1" si="91"/>
        <v>2.6042043300409462E-2</v>
      </c>
      <c r="BZ483">
        <f t="shared" ca="1" si="91"/>
        <v>1.4995772432777697E-2</v>
      </c>
      <c r="CA483">
        <f t="shared" ca="1" si="91"/>
        <v>1.7002646852511658E-2</v>
      </c>
      <c r="CB483">
        <f t="shared" ca="1" si="91"/>
        <v>1.9566582923345701E-2</v>
      </c>
      <c r="CC483">
        <v>7</v>
      </c>
      <c r="CD483">
        <f t="shared" ca="1" si="92"/>
        <v>2.2819831660634171E-2</v>
      </c>
      <c r="CE483">
        <f t="shared" ca="1" si="89"/>
        <v>1.6328336495166847E-2</v>
      </c>
      <c r="CF483">
        <f t="shared" ca="1" si="89"/>
        <v>3.5750638170116179E-2</v>
      </c>
      <c r="CG483">
        <f t="shared" ca="1" si="89"/>
        <v>4.9981763519111211E-2</v>
      </c>
      <c r="CH483">
        <f t="shared" ca="1" si="89"/>
        <v>3.7597356233081261E-2</v>
      </c>
      <c r="CI483">
        <f t="shared" ca="1" si="89"/>
        <v>2.7573514734004066E-2</v>
      </c>
      <c r="CJ483">
        <f t="shared" ca="1" si="89"/>
        <v>5.0913530097714994E-2</v>
      </c>
      <c r="CK483">
        <f t="shared" ca="1" si="89"/>
        <v>2.4430366386462517E-2</v>
      </c>
      <c r="CL483">
        <f t="shared" ca="1" si="89"/>
        <v>3.1165533081614197E-2</v>
      </c>
      <c r="CM483">
        <f t="shared" ca="1" si="89"/>
        <v>2.7340859517788113E-2</v>
      </c>
      <c r="CN483">
        <v>8</v>
      </c>
      <c r="CO483">
        <f t="shared" ca="1" si="90"/>
        <v>1.2812349973968875E-2</v>
      </c>
      <c r="CP483">
        <f t="shared" ca="1" si="87"/>
        <v>9.4564904422371563E-3</v>
      </c>
      <c r="CQ483">
        <f t="shared" ca="1" si="87"/>
        <v>2.2431709525963413E-2</v>
      </c>
      <c r="CR483">
        <f t="shared" ca="1" si="87"/>
        <v>2.0583821313302022E-2</v>
      </c>
      <c r="CS483">
        <f t="shared" ca="1" si="87"/>
        <v>1.9892846331593429E-2</v>
      </c>
      <c r="CT483">
        <f t="shared" ca="1" si="87"/>
        <v>1.5372223992271205E-2</v>
      </c>
      <c r="CU483">
        <f t="shared" ca="1" si="87"/>
        <v>2.3836095143696348E-2</v>
      </c>
      <c r="CV483">
        <f t="shared" ca="1" si="87"/>
        <v>3.4728151818110897E-2</v>
      </c>
      <c r="CW483">
        <f t="shared" ca="1" si="87"/>
        <v>1.8824641653559418E-2</v>
      </c>
      <c r="CX483">
        <f t="shared" ca="1" si="87"/>
        <v>1.7029614570371662E-2</v>
      </c>
      <c r="CY483">
        <v>9</v>
      </c>
      <c r="CZ483">
        <f t="shared" ca="1" si="88"/>
        <v>1.6956961917418929E-2</v>
      </c>
      <c r="DA483">
        <f t="shared" ca="1" si="85"/>
        <v>1.3579299984717089E-2</v>
      </c>
      <c r="DB483">
        <f t="shared" ca="1" si="85"/>
        <v>2.5939518012604759E-2</v>
      </c>
      <c r="DC483">
        <f t="shared" ca="1" si="85"/>
        <v>2.777676167968254E-2</v>
      </c>
      <c r="DD483">
        <f t="shared" ca="1" si="85"/>
        <v>2.613019008280712E-2</v>
      </c>
      <c r="DE483">
        <f t="shared" ca="1" si="85"/>
        <v>2.0035202461994105E-2</v>
      </c>
      <c r="DF483">
        <f t="shared" ca="1" si="85"/>
        <v>3.0887348262994371E-2</v>
      </c>
      <c r="DG483">
        <f t="shared" ca="1" si="85"/>
        <v>1.8833638550674776E-2</v>
      </c>
      <c r="DH483">
        <f t="shared" ca="1" si="85"/>
        <v>2.7320482323483122E-2</v>
      </c>
      <c r="DI483">
        <f t="shared" ca="1" si="85"/>
        <v>2.068782594104563E-2</v>
      </c>
      <c r="DJ483">
        <v>10</v>
      </c>
      <c r="DK483">
        <f t="shared" ca="1" si="86"/>
        <v>1.7966300921389393E-2</v>
      </c>
      <c r="DL483">
        <f t="shared" ca="1" si="83"/>
        <v>1.7429405590193847E-2</v>
      </c>
      <c r="DM483">
        <f t="shared" ca="1" si="83"/>
        <v>2.7489794488401845E-2</v>
      </c>
      <c r="DN483">
        <f t="shared" ca="1" si="83"/>
        <v>2.5392816220592477E-2</v>
      </c>
      <c r="DO483">
        <f t="shared" ca="1" si="83"/>
        <v>2.6302764277770611E-2</v>
      </c>
      <c r="DP483">
        <f t="shared" ca="1" si="83"/>
        <v>2.1385118084152912E-2</v>
      </c>
      <c r="DQ483">
        <f t="shared" ca="1" si="83"/>
        <v>2.9800928579318993E-2</v>
      </c>
      <c r="DR483">
        <f t="shared" ca="1" si="83"/>
        <v>1.7053163469458919E-2</v>
      </c>
      <c r="DS483">
        <f t="shared" ca="1" si="83"/>
        <v>2.243962060215899E-2</v>
      </c>
      <c r="DT483">
        <f t="shared" ca="1" si="83"/>
        <v>2.5389614384382551E-2</v>
      </c>
    </row>
    <row r="484" spans="1:146" x14ac:dyDescent="0.2">
      <c r="A484" s="5">
        <v>41364</v>
      </c>
      <c r="B484" s="49">
        <v>-2.3064983352498403E-2</v>
      </c>
      <c r="C484" s="49">
        <v>-5.7504580557712348E-3</v>
      </c>
      <c r="D484" s="49">
        <v>7.4812852797061513E-3</v>
      </c>
      <c r="E484" s="49">
        <v>-4.2375154524547765E-2</v>
      </c>
      <c r="F484" s="49">
        <v>4.0168440851524601E-3</v>
      </c>
      <c r="G484" s="49">
        <v>1.1559873214176175E-2</v>
      </c>
      <c r="H484" s="49">
        <v>-3.5124174587559231E-2</v>
      </c>
      <c r="I484" s="49">
        <v>6.9474916023356759E-2</v>
      </c>
      <c r="J484" s="49">
        <v>3.3286442902629165E-2</v>
      </c>
      <c r="K484" s="49">
        <v>3.7615103737063338E-2</v>
      </c>
      <c r="N484" s="3">
        <f t="shared" si="64"/>
        <v>6.8398203088007748E-3</v>
      </c>
      <c r="O484" s="3">
        <f t="shared" si="65"/>
        <v>4.7790781026624384E-3</v>
      </c>
      <c r="P484" s="3">
        <f t="shared" si="66"/>
        <v>1.1113981509604628E-2</v>
      </c>
      <c r="Q484" s="3">
        <f t="shared" si="67"/>
        <v>7.2007314343650345E-4</v>
      </c>
      <c r="R484" s="3">
        <f t="shared" si="68"/>
        <v>5.5969165682477218E-3</v>
      </c>
      <c r="S484" s="3">
        <f t="shared" si="69"/>
        <v>8.5640550603547725E-3</v>
      </c>
      <c r="T484" s="3">
        <f t="shared" si="70"/>
        <v>-1.6742470111145991E-3</v>
      </c>
      <c r="U484" s="3">
        <f t="shared" si="71"/>
        <v>5.5788591256028652E-3</v>
      </c>
      <c r="V484" s="3">
        <f t="shared" si="72"/>
        <v>7.114063087537475E-3</v>
      </c>
      <c r="W484" s="3">
        <f t="shared" si="73"/>
        <v>1.1632194621910848E-2</v>
      </c>
      <c r="Z484">
        <v>3</v>
      </c>
      <c r="AA484">
        <f t="shared" ca="1" si="101"/>
        <v>1.7293970178832333E-2</v>
      </c>
      <c r="AB484">
        <f t="shared" ca="1" si="99"/>
        <v>1.3879121010761986E-2</v>
      </c>
      <c r="AC484">
        <f t="shared" ca="1" si="99"/>
        <v>3.6888593984369139E-2</v>
      </c>
      <c r="AD484">
        <f t="shared" ca="1" si="99"/>
        <v>2.388122572749185E-2</v>
      </c>
      <c r="AE484">
        <f t="shared" ca="1" si="99"/>
        <v>2.7434219086245007E-2</v>
      </c>
      <c r="AF484">
        <f t="shared" ca="1" si="99"/>
        <v>1.9780451677785457E-2</v>
      </c>
      <c r="AG484">
        <f t="shared" ca="1" si="99"/>
        <v>3.2875436759105155E-2</v>
      </c>
      <c r="AH484">
        <f t="shared" ca="1" si="99"/>
        <v>2.2729841352675043E-2</v>
      </c>
      <c r="AI484">
        <f t="shared" ca="1" si="99"/>
        <v>2.182859214907E-2</v>
      </c>
      <c r="AJ484">
        <f t="shared" ca="1" si="99"/>
        <v>2.2579288004278719E-2</v>
      </c>
      <c r="AK484">
        <v>4</v>
      </c>
      <c r="AL484">
        <f t="shared" ca="1" si="100"/>
        <v>1.6075915911774701E-2</v>
      </c>
      <c r="AM484">
        <f t="shared" ca="1" si="97"/>
        <v>1.289017162633895E-2</v>
      </c>
      <c r="AN484">
        <f t="shared" ca="1" si="97"/>
        <v>2.3463894591181315E-2</v>
      </c>
      <c r="AO484">
        <f t="shared" ca="1" si="97"/>
        <v>5.9362490731615633E-2</v>
      </c>
      <c r="AP484">
        <f t="shared" ca="1" si="97"/>
        <v>3.0397707400519506E-2</v>
      </c>
      <c r="AQ484">
        <f t="shared" ca="1" si="97"/>
        <v>2.1884267789331335E-2</v>
      </c>
      <c r="AR484">
        <f t="shared" ca="1" si="97"/>
        <v>4.8000361455696187E-2</v>
      </c>
      <c r="AS484">
        <f t="shared" ca="1" si="97"/>
        <v>2.0086515466108967E-2</v>
      </c>
      <c r="AT484">
        <f t="shared" ca="1" si="97"/>
        <v>2.2737972682871463E-2</v>
      </c>
      <c r="AU484">
        <f t="shared" ca="1" si="97"/>
        <v>2.1504038057201035E-2</v>
      </c>
      <c r="AV484">
        <v>5</v>
      </c>
      <c r="AW484">
        <f t="shared" ca="1" si="98"/>
        <v>1.6599916076322562E-2</v>
      </c>
      <c r="AX484">
        <f t="shared" ca="1" si="95"/>
        <v>1.3849980695444224E-2</v>
      </c>
      <c r="AY484">
        <f t="shared" ca="1" si="95"/>
        <v>2.767422989353005E-2</v>
      </c>
      <c r="AZ484">
        <f t="shared" ca="1" si="95"/>
        <v>3.0417585935186321E-2</v>
      </c>
      <c r="BA484">
        <f t="shared" ca="1" si="95"/>
        <v>2.8203284318725551E-2</v>
      </c>
      <c r="BB484">
        <f t="shared" ca="1" si="95"/>
        <v>1.9600689356203203E-2</v>
      </c>
      <c r="BC484">
        <f t="shared" ca="1" si="95"/>
        <v>3.4027737239117194E-2</v>
      </c>
      <c r="BD484">
        <f t="shared" ca="1" si="95"/>
        <v>1.9245974575056349E-2</v>
      </c>
      <c r="BE484">
        <f t="shared" ca="1" si="95"/>
        <v>2.1824778188581331E-2</v>
      </c>
      <c r="BF484">
        <f t="shared" ca="1" si="95"/>
        <v>2.1309245073217638E-2</v>
      </c>
      <c r="BG484">
        <v>6</v>
      </c>
      <c r="BH484">
        <f t="shared" ca="1" si="96"/>
        <v>1.5017186173813105E-2</v>
      </c>
      <c r="BI484">
        <f t="shared" ca="1" si="93"/>
        <v>1.3334589394923917E-2</v>
      </c>
      <c r="BJ484">
        <f t="shared" ca="1" si="93"/>
        <v>2.0247854514771884E-2</v>
      </c>
      <c r="BK484">
        <f t="shared" ca="1" si="93"/>
        <v>2.2371990410320501E-2</v>
      </c>
      <c r="BL484">
        <f t="shared" ca="1" si="93"/>
        <v>2.0095431658052151E-2</v>
      </c>
      <c r="BM484">
        <f t="shared" ca="1" si="93"/>
        <v>1.8432774932019454E-2</v>
      </c>
      <c r="BN484">
        <f t="shared" ca="1" si="93"/>
        <v>2.4299888812795718E-2</v>
      </c>
      <c r="BO484">
        <f t="shared" ca="1" si="93"/>
        <v>1.4625627476775547E-2</v>
      </c>
      <c r="BP484">
        <f t="shared" ca="1" si="93"/>
        <v>1.6185636903183573E-2</v>
      </c>
      <c r="BQ484">
        <f t="shared" ca="1" si="93"/>
        <v>1.908631519780354E-2</v>
      </c>
      <c r="BR484">
        <v>7</v>
      </c>
      <c r="BS484">
        <f t="shared" ca="1" si="94"/>
        <v>2.1646720087121825E-2</v>
      </c>
      <c r="BT484">
        <f t="shared" ca="1" si="91"/>
        <v>1.6036345901876782E-2</v>
      </c>
      <c r="BU484">
        <f t="shared" ca="1" si="91"/>
        <v>3.3955863720401699E-2</v>
      </c>
      <c r="BV484">
        <f t="shared" ca="1" si="91"/>
        <v>4.9834739352606294E-2</v>
      </c>
      <c r="BW484">
        <f t="shared" ca="1" si="91"/>
        <v>3.6285097222393876E-2</v>
      </c>
      <c r="BX484">
        <f t="shared" ca="1" si="91"/>
        <v>2.6042043300409462E-2</v>
      </c>
      <c r="BY484">
        <f t="shared" ca="1" si="91"/>
        <v>5.1536827991809447E-2</v>
      </c>
      <c r="BZ484">
        <f t="shared" ca="1" si="91"/>
        <v>2.3625459958852395E-2</v>
      </c>
      <c r="CA484">
        <f t="shared" ca="1" si="91"/>
        <v>2.8499943939468361E-2</v>
      </c>
      <c r="CB484">
        <f t="shared" ca="1" si="91"/>
        <v>2.6141448818306427E-2</v>
      </c>
      <c r="CC484">
        <v>8</v>
      </c>
      <c r="CD484">
        <f t="shared" ca="1" si="92"/>
        <v>1.1922630022547079E-2</v>
      </c>
      <c r="CE484">
        <f t="shared" ca="1" si="89"/>
        <v>9.4657723631666763E-3</v>
      </c>
      <c r="CF484">
        <f t="shared" ca="1" si="89"/>
        <v>2.2153230818367415E-2</v>
      </c>
      <c r="CG484">
        <f t="shared" ca="1" si="89"/>
        <v>2.059179109685344E-2</v>
      </c>
      <c r="CH484">
        <f t="shared" ca="1" si="89"/>
        <v>1.9941671960705599E-2</v>
      </c>
      <c r="CI484">
        <f t="shared" ca="1" si="89"/>
        <v>1.578922609889577E-2</v>
      </c>
      <c r="CJ484">
        <f t="shared" ca="1" si="89"/>
        <v>2.4430366386462517E-2</v>
      </c>
      <c r="CK484">
        <f t="shared" ca="1" si="89"/>
        <v>3.4997524316815222E-2</v>
      </c>
      <c r="CL484">
        <f t="shared" ca="1" si="89"/>
        <v>1.8201548885373689E-2</v>
      </c>
      <c r="CM484">
        <f t="shared" ca="1" si="89"/>
        <v>1.7145506461519012E-2</v>
      </c>
      <c r="CN484">
        <v>9</v>
      </c>
      <c r="CO484">
        <f t="shared" ca="1" si="90"/>
        <v>1.7007765762812176E-2</v>
      </c>
      <c r="CP484">
        <f t="shared" ca="1" si="87"/>
        <v>1.2031699940654231E-2</v>
      </c>
      <c r="CQ484">
        <f t="shared" ca="1" si="87"/>
        <v>2.5780871611114631E-2</v>
      </c>
      <c r="CR484">
        <f t="shared" ca="1" si="87"/>
        <v>2.9527675931653376E-2</v>
      </c>
      <c r="CS484">
        <f t="shared" ca="1" si="87"/>
        <v>2.6271522678830126E-2</v>
      </c>
      <c r="CT484">
        <f t="shared" ca="1" si="87"/>
        <v>2.0099771709743995E-2</v>
      </c>
      <c r="CU484">
        <f t="shared" ca="1" si="87"/>
        <v>3.1721583692376036E-2</v>
      </c>
      <c r="CV484">
        <f t="shared" ca="1" si="87"/>
        <v>1.8824641653559418E-2</v>
      </c>
      <c r="CW484">
        <f t="shared" ca="1" si="87"/>
        <v>2.7314308322973799E-2</v>
      </c>
      <c r="CX484">
        <f t="shared" ca="1" si="87"/>
        <v>2.0458610769855792E-2</v>
      </c>
      <c r="CY484">
        <v>10</v>
      </c>
      <c r="CZ484">
        <f t="shared" ca="1" si="88"/>
        <v>1.8644610721361799E-2</v>
      </c>
      <c r="DA484">
        <f t="shared" ca="1" si="85"/>
        <v>1.7524328475609505E-2</v>
      </c>
      <c r="DB484">
        <f t="shared" ca="1" si="85"/>
        <v>2.5448517984129788E-2</v>
      </c>
      <c r="DC484">
        <f t="shared" ca="1" si="85"/>
        <v>2.3886511676386717E-2</v>
      </c>
      <c r="DD484">
        <f t="shared" ca="1" si="85"/>
        <v>2.4295162545228753E-2</v>
      </c>
      <c r="DE484">
        <f t="shared" ca="1" si="85"/>
        <v>2.1352705499656333E-2</v>
      </c>
      <c r="DF484">
        <f t="shared" ca="1" si="85"/>
        <v>2.7285850979467334E-2</v>
      </c>
      <c r="DG484">
        <f t="shared" ca="1" si="85"/>
        <v>1.7390939253419026E-2</v>
      </c>
      <c r="DH484">
        <f t="shared" ca="1" si="85"/>
        <v>2.068782594104563E-2</v>
      </c>
      <c r="DI484">
        <f t="shared" ca="1" si="85"/>
        <v>2.52645410510433E-2</v>
      </c>
    </row>
    <row r="485" spans="1:146" x14ac:dyDescent="0.2">
      <c r="A485" s="5">
        <v>41394</v>
      </c>
      <c r="B485" s="49">
        <v>5.1241707961783955E-2</v>
      </c>
      <c r="C485" s="49">
        <v>-2.3814814795894312E-2</v>
      </c>
      <c r="D485" s="49">
        <v>1.5345292973528046E-2</v>
      </c>
      <c r="E485" s="49">
        <v>7.6611430638514388E-2</v>
      </c>
      <c r="F485" s="49">
        <v>3.2967440790746094E-2</v>
      </c>
      <c r="G485" s="49">
        <v>5.6755196788422779E-3</v>
      </c>
      <c r="H485" s="49">
        <v>9.0457824703061629E-2</v>
      </c>
      <c r="I485" s="49">
        <v>0.12695059125959918</v>
      </c>
      <c r="J485" s="49">
        <v>1.0190383426005312E-2</v>
      </c>
      <c r="K485" s="49">
        <v>1.9777338108261988E-2</v>
      </c>
      <c r="N485" s="3">
        <f t="shared" si="64"/>
        <v>4.6127971205570661E-3</v>
      </c>
      <c r="O485" s="3">
        <f t="shared" si="65"/>
        <v>3.5127460539308274E-3</v>
      </c>
      <c r="P485" s="3">
        <f t="shared" si="66"/>
        <v>8.5492483081718394E-3</v>
      </c>
      <c r="Q485" s="3">
        <f t="shared" si="67"/>
        <v>-1.6791039124657075E-3</v>
      </c>
      <c r="R485" s="3">
        <f t="shared" si="68"/>
        <v>3.728925742088576E-3</v>
      </c>
      <c r="S485" s="3">
        <f t="shared" si="69"/>
        <v>7.1209625716731305E-3</v>
      </c>
      <c r="T485" s="3">
        <f t="shared" si="70"/>
        <v>-4.9281213339276431E-3</v>
      </c>
      <c r="U485" s="3">
        <f t="shared" si="71"/>
        <v>4.6022685224963878E-3</v>
      </c>
      <c r="V485" s="3">
        <f t="shared" si="72"/>
        <v>5.687707552485371E-3</v>
      </c>
      <c r="W485" s="3">
        <f t="shared" si="73"/>
        <v>1.1013572941484208E-2</v>
      </c>
      <c r="Z485">
        <v>4</v>
      </c>
      <c r="AA485">
        <f t="shared" ca="1" si="101"/>
        <v>1.6373744084429834E-2</v>
      </c>
      <c r="AB485">
        <f t="shared" ca="1" si="99"/>
        <v>1.2770892344316201E-2</v>
      </c>
      <c r="AC485">
        <f t="shared" ca="1" si="99"/>
        <v>2.388122572749185E-2</v>
      </c>
      <c r="AD485">
        <f t="shared" ca="1" si="99"/>
        <v>6.0705224038050704E-2</v>
      </c>
      <c r="AE485">
        <f t="shared" ca="1" si="99"/>
        <v>3.1072699353704138E-2</v>
      </c>
      <c r="AF485">
        <f t="shared" ca="1" si="99"/>
        <v>2.2228561512061842E-2</v>
      </c>
      <c r="AG485">
        <f t="shared" ca="1" si="99"/>
        <v>4.9345926168075649E-2</v>
      </c>
      <c r="AH485">
        <f t="shared" ca="1" si="99"/>
        <v>2.1233760190576191E-2</v>
      </c>
      <c r="AI485">
        <f t="shared" ca="1" si="99"/>
        <v>2.3415911889717096E-2</v>
      </c>
      <c r="AJ485">
        <f t="shared" ca="1" si="99"/>
        <v>2.1608096014757185E-2</v>
      </c>
      <c r="AK485">
        <v>5</v>
      </c>
      <c r="AL485">
        <f t="shared" ca="1" si="100"/>
        <v>1.6186019535774879E-2</v>
      </c>
      <c r="AM485">
        <f t="shared" ca="1" si="97"/>
        <v>1.2784537133294145E-2</v>
      </c>
      <c r="AN485">
        <f t="shared" ca="1" si="97"/>
        <v>2.6818931741713858E-2</v>
      </c>
      <c r="AO485">
        <f t="shared" ca="1" si="97"/>
        <v>3.0397707400519506E-2</v>
      </c>
      <c r="AP485">
        <f t="shared" ca="1" si="97"/>
        <v>2.7677156348941717E-2</v>
      </c>
      <c r="AQ485">
        <f t="shared" ca="1" si="97"/>
        <v>1.9313750427571205E-2</v>
      </c>
      <c r="AR485">
        <f t="shared" ca="1" si="97"/>
        <v>3.3316296350714571E-2</v>
      </c>
      <c r="AS485">
        <f t="shared" ca="1" si="97"/>
        <v>1.9671028697146754E-2</v>
      </c>
      <c r="AT485">
        <f t="shared" ca="1" si="97"/>
        <v>2.144760350128375E-2</v>
      </c>
      <c r="AU485">
        <f t="shared" ca="1" si="97"/>
        <v>2.0737578729872294E-2</v>
      </c>
      <c r="AV485">
        <v>6</v>
      </c>
      <c r="AW485">
        <f t="shared" ca="1" si="98"/>
        <v>1.4205280002067285E-2</v>
      </c>
      <c r="AX485">
        <f t="shared" ca="1" si="95"/>
        <v>1.2767328595850331E-2</v>
      </c>
      <c r="AY485">
        <f t="shared" ca="1" si="95"/>
        <v>1.985560586441501E-2</v>
      </c>
      <c r="AZ485">
        <f t="shared" ca="1" si="95"/>
        <v>2.1916160137620613E-2</v>
      </c>
      <c r="BA485">
        <f t="shared" ca="1" si="95"/>
        <v>1.9600689356203203E-2</v>
      </c>
      <c r="BB485">
        <f t="shared" ca="1" si="95"/>
        <v>1.791372178553749E-2</v>
      </c>
      <c r="BC485">
        <f t="shared" ca="1" si="95"/>
        <v>2.356231281414542E-2</v>
      </c>
      <c r="BD485">
        <f t="shared" ca="1" si="95"/>
        <v>1.5249936891929994E-2</v>
      </c>
      <c r="BE485">
        <f t="shared" ca="1" si="95"/>
        <v>1.5460491615966333E-2</v>
      </c>
      <c r="BF485">
        <f t="shared" ca="1" si="95"/>
        <v>1.8718435642081446E-2</v>
      </c>
      <c r="BG485">
        <v>7</v>
      </c>
      <c r="BH485">
        <f t="shared" ca="1" si="96"/>
        <v>1.9999227887249983E-2</v>
      </c>
      <c r="BI485">
        <f t="shared" ca="1" si="93"/>
        <v>1.6196968846133229E-2</v>
      </c>
      <c r="BJ485">
        <f t="shared" ca="1" si="93"/>
        <v>3.3486315726755221E-2</v>
      </c>
      <c r="BK485">
        <f t="shared" ca="1" si="93"/>
        <v>4.8516338591445003E-2</v>
      </c>
      <c r="BL485">
        <f t="shared" ca="1" si="93"/>
        <v>3.4591341478300494E-2</v>
      </c>
      <c r="BM485">
        <f t="shared" ca="1" si="93"/>
        <v>2.4299888812795718E-2</v>
      </c>
      <c r="BN485">
        <f t="shared" ca="1" si="93"/>
        <v>4.9333477754385319E-2</v>
      </c>
      <c r="BO485">
        <f t="shared" ca="1" si="93"/>
        <v>2.3225551340516109E-2</v>
      </c>
      <c r="BP485">
        <f t="shared" ca="1" si="93"/>
        <v>2.7398318571420749E-2</v>
      </c>
      <c r="BQ485">
        <f t="shared" ca="1" si="93"/>
        <v>2.5571768542818035E-2</v>
      </c>
      <c r="BR485">
        <v>8</v>
      </c>
      <c r="BS485">
        <f t="shared" ca="1" si="94"/>
        <v>1.1215383855623876E-2</v>
      </c>
      <c r="BT485">
        <f t="shared" ca="1" si="91"/>
        <v>9.0510062966139958E-3</v>
      </c>
      <c r="BU485">
        <f t="shared" ca="1" si="91"/>
        <v>2.1135702710301924E-2</v>
      </c>
      <c r="BV485">
        <f t="shared" ca="1" si="91"/>
        <v>1.915373866729022E-2</v>
      </c>
      <c r="BW485">
        <f t="shared" ca="1" si="91"/>
        <v>1.9007719823897276E-2</v>
      </c>
      <c r="BX485">
        <f t="shared" ca="1" si="91"/>
        <v>1.4995772432777697E-2</v>
      </c>
      <c r="BY485">
        <f t="shared" ca="1" si="91"/>
        <v>2.3625459958852395E-2</v>
      </c>
      <c r="BZ485">
        <f t="shared" ca="1" si="91"/>
        <v>3.4653278564369741E-2</v>
      </c>
      <c r="CA485">
        <f t="shared" ca="1" si="91"/>
        <v>1.691331243478195E-2</v>
      </c>
      <c r="CB485">
        <f t="shared" ca="1" si="91"/>
        <v>1.6484253649157666E-2</v>
      </c>
      <c r="CC485">
        <v>9</v>
      </c>
      <c r="CD485">
        <f t="shared" ca="1" si="92"/>
        <v>1.7899347928995009E-2</v>
      </c>
      <c r="CE485">
        <f t="shared" ca="1" si="89"/>
        <v>1.2035119042358523E-2</v>
      </c>
      <c r="CF485">
        <f t="shared" ca="1" si="89"/>
        <v>2.6456410143349821E-2</v>
      </c>
      <c r="CG485">
        <f t="shared" ca="1" si="89"/>
        <v>2.9074585811712482E-2</v>
      </c>
      <c r="CH485">
        <f t="shared" ca="1" si="89"/>
        <v>2.6540095454265403E-2</v>
      </c>
      <c r="CI485">
        <f t="shared" ca="1" si="89"/>
        <v>1.9927126847319756E-2</v>
      </c>
      <c r="CJ485">
        <f t="shared" ca="1" si="89"/>
        <v>3.1165533081614197E-2</v>
      </c>
      <c r="CK485">
        <f t="shared" ca="1" si="89"/>
        <v>1.8201548885373689E-2</v>
      </c>
      <c r="CL485">
        <f t="shared" ca="1" si="89"/>
        <v>2.8264691437345862E-2</v>
      </c>
      <c r="CM485">
        <f t="shared" ca="1" si="89"/>
        <v>2.0403133736340374E-2</v>
      </c>
      <c r="CN485">
        <v>10</v>
      </c>
      <c r="CO485">
        <f t="shared" ca="1" si="90"/>
        <v>1.8658789458626111E-2</v>
      </c>
      <c r="CP485">
        <f t="shared" ca="1" si="87"/>
        <v>1.607792870965559E-2</v>
      </c>
      <c r="CQ485">
        <f t="shared" ca="1" si="87"/>
        <v>2.5242750187480123E-2</v>
      </c>
      <c r="CR485">
        <f t="shared" ca="1" si="87"/>
        <v>2.4584096851700335E-2</v>
      </c>
      <c r="CS485">
        <f t="shared" ca="1" si="87"/>
        <v>2.4126648307929092E-2</v>
      </c>
      <c r="CT485">
        <f t="shared" ca="1" si="87"/>
        <v>2.1209454112664988E-2</v>
      </c>
      <c r="CU485">
        <f t="shared" ca="1" si="87"/>
        <v>2.7439682362054407E-2</v>
      </c>
      <c r="CV485">
        <f t="shared" ca="1" si="87"/>
        <v>1.7029614570371662E-2</v>
      </c>
      <c r="CW485">
        <f t="shared" ca="1" si="87"/>
        <v>2.0458610769855792E-2</v>
      </c>
      <c r="CX485">
        <f t="shared" ca="1" si="87"/>
        <v>2.4927709989458764E-2</v>
      </c>
    </row>
    <row r="486" spans="1:146" x14ac:dyDescent="0.2">
      <c r="A486" s="5">
        <v>41425</v>
      </c>
      <c r="B486" s="49">
        <v>-4.8263186329082108E-2</v>
      </c>
      <c r="C486" s="49">
        <v>2.2633614924150613E-2</v>
      </c>
      <c r="D486" s="49">
        <v>5.2145987001852356E-2</v>
      </c>
      <c r="E486" s="49">
        <v>-1.176142753889664E-2</v>
      </c>
      <c r="F486" s="49">
        <v>4.1501345257896283E-2</v>
      </c>
      <c r="G486" s="49">
        <v>2.7932588682805681E-2</v>
      </c>
      <c r="H486" s="49">
        <v>3.4480825674291005E-2</v>
      </c>
      <c r="I486" s="49">
        <v>-2.2077955116237447E-2</v>
      </c>
      <c r="J486" s="49">
        <v>4.8919318084853503E-2</v>
      </c>
      <c r="K486" s="49">
        <v>2.107215888623748E-2</v>
      </c>
      <c r="N486" s="3">
        <f t="shared" si="64"/>
        <v>6.5777060197358588E-3</v>
      </c>
      <c r="O486" s="3">
        <f t="shared" si="65"/>
        <v>2.4882238930663361E-3</v>
      </c>
      <c r="P486" s="3">
        <f t="shared" si="66"/>
        <v>8.9772514877231469E-3</v>
      </c>
      <c r="Q486" s="3">
        <f t="shared" si="67"/>
        <v>1.3101585756491391E-3</v>
      </c>
      <c r="R486" s="3">
        <f t="shared" si="68"/>
        <v>5.5840986575812395E-3</v>
      </c>
      <c r="S486" s="3">
        <f t="shared" si="69"/>
        <v>7.8376013713676064E-3</v>
      </c>
      <c r="T486" s="3">
        <f t="shared" si="70"/>
        <v>-9.639567912225138E-4</v>
      </c>
      <c r="U486" s="3">
        <f t="shared" si="71"/>
        <v>8.0020702807645505E-3</v>
      </c>
      <c r="V486" s="3">
        <f t="shared" si="72"/>
        <v>5.5856770636720666E-3</v>
      </c>
      <c r="W486" s="3">
        <f t="shared" si="73"/>
        <v>1.1117854549424218E-2</v>
      </c>
      <c r="Z486">
        <v>5</v>
      </c>
      <c r="AA486">
        <f t="shared" ca="1" si="101"/>
        <v>1.6553363649635094E-2</v>
      </c>
      <c r="AB486">
        <f t="shared" ca="1" si="99"/>
        <v>1.2875621863291969E-2</v>
      </c>
      <c r="AC486">
        <f t="shared" ca="1" si="99"/>
        <v>2.7434219086245007E-2</v>
      </c>
      <c r="AD486">
        <f t="shared" ca="1" si="99"/>
        <v>3.1072699353704138E-2</v>
      </c>
      <c r="AE486">
        <f t="shared" ca="1" si="99"/>
        <v>2.8352268509395259E-2</v>
      </c>
      <c r="AF486">
        <f t="shared" ca="1" si="99"/>
        <v>1.9704431217734103E-2</v>
      </c>
      <c r="AG486">
        <f t="shared" ca="1" si="99"/>
        <v>3.4248509283592354E-2</v>
      </c>
      <c r="AH486">
        <f t="shared" ca="1" si="99"/>
        <v>2.0543410800393139E-2</v>
      </c>
      <c r="AI486">
        <f t="shared" ca="1" si="99"/>
        <v>2.20689971583518E-2</v>
      </c>
      <c r="AJ486">
        <f t="shared" ca="1" si="99"/>
        <v>2.1040765795605113E-2</v>
      </c>
      <c r="AK486">
        <v>6</v>
      </c>
      <c r="AL486">
        <f t="shared" ca="1" si="100"/>
        <v>1.4010038592057371E-2</v>
      </c>
      <c r="AM486">
        <f t="shared" ca="1" si="97"/>
        <v>1.229055037207611E-2</v>
      </c>
      <c r="AN486">
        <f t="shared" ca="1" si="97"/>
        <v>1.9442202943274759E-2</v>
      </c>
      <c r="AO486">
        <f t="shared" ca="1" si="97"/>
        <v>2.1884267789331335E-2</v>
      </c>
      <c r="AP486">
        <f t="shared" ca="1" si="97"/>
        <v>1.9313750427571205E-2</v>
      </c>
      <c r="AQ486">
        <f t="shared" ca="1" si="97"/>
        <v>1.7765326893577564E-2</v>
      </c>
      <c r="AR486">
        <f t="shared" ca="1" si="97"/>
        <v>2.3206345752245571E-2</v>
      </c>
      <c r="AS486">
        <f t="shared" ca="1" si="97"/>
        <v>1.5376303645974698E-2</v>
      </c>
      <c r="AT486">
        <f t="shared" ca="1" si="97"/>
        <v>1.5259375630110504E-2</v>
      </c>
      <c r="AU486">
        <f t="shared" ca="1" si="97"/>
        <v>1.8458253680789342E-2</v>
      </c>
      <c r="AV486">
        <v>7</v>
      </c>
      <c r="AW486">
        <f t="shared" ca="1" si="98"/>
        <v>1.9069398930211427E-2</v>
      </c>
      <c r="AX486">
        <f t="shared" ca="1" si="95"/>
        <v>1.5452626944649186E-2</v>
      </c>
      <c r="AY486">
        <f t="shared" ca="1" si="95"/>
        <v>3.2924382003961639E-2</v>
      </c>
      <c r="AZ486">
        <f t="shared" ca="1" si="95"/>
        <v>4.8110550507453373E-2</v>
      </c>
      <c r="BA486">
        <f t="shared" ca="1" si="95"/>
        <v>3.4027737239117194E-2</v>
      </c>
      <c r="BB486">
        <f t="shared" ca="1" si="95"/>
        <v>2.356231281414542E-2</v>
      </c>
      <c r="BC486">
        <f t="shared" ca="1" si="95"/>
        <v>4.8547744617027766E-2</v>
      </c>
      <c r="BD486">
        <f t="shared" ca="1" si="95"/>
        <v>2.423220925523804E-2</v>
      </c>
      <c r="BE486">
        <f t="shared" ca="1" si="95"/>
        <v>2.6526162577986675E-2</v>
      </c>
      <c r="BF486">
        <f t="shared" ca="1" si="95"/>
        <v>2.4769043542168419E-2</v>
      </c>
      <c r="BG486">
        <v>8</v>
      </c>
      <c r="BH486">
        <f t="shared" ca="1" si="96"/>
        <v>1.097990266105882E-2</v>
      </c>
      <c r="BI486">
        <f t="shared" ca="1" si="93"/>
        <v>9.2779855286733819E-3</v>
      </c>
      <c r="BJ486">
        <f t="shared" ca="1" si="93"/>
        <v>2.1206974296748029E-2</v>
      </c>
      <c r="BK486">
        <f t="shared" ca="1" si="93"/>
        <v>1.9137774063380495E-2</v>
      </c>
      <c r="BL486">
        <f t="shared" ca="1" si="93"/>
        <v>1.8587394453198732E-2</v>
      </c>
      <c r="BM486">
        <f t="shared" ca="1" si="93"/>
        <v>1.4625627476775547E-2</v>
      </c>
      <c r="BN486">
        <f t="shared" ca="1" si="93"/>
        <v>2.3225551340516109E-2</v>
      </c>
      <c r="BO486">
        <f t="shared" ca="1" si="93"/>
        <v>3.471109953085702E-2</v>
      </c>
      <c r="BP486">
        <f t="shared" ca="1" si="93"/>
        <v>1.6582758460197158E-2</v>
      </c>
      <c r="BQ486">
        <f t="shared" ca="1" si="93"/>
        <v>1.6452969533388408E-2</v>
      </c>
      <c r="BR486">
        <v>9</v>
      </c>
      <c r="BS486">
        <f t="shared" ca="1" si="94"/>
        <v>1.5319160902535094E-2</v>
      </c>
      <c r="BT486">
        <f t="shared" ca="1" si="91"/>
        <v>1.057673468165061E-2</v>
      </c>
      <c r="BU486">
        <f t="shared" ca="1" si="91"/>
        <v>2.2729447730709451E-2</v>
      </c>
      <c r="BV486">
        <f t="shared" ca="1" si="91"/>
        <v>2.4137855685672026E-2</v>
      </c>
      <c r="BW486">
        <f t="shared" ca="1" si="91"/>
        <v>2.3165602445721793E-2</v>
      </c>
      <c r="BX486">
        <f t="shared" ca="1" si="91"/>
        <v>1.7002646852511658E-2</v>
      </c>
      <c r="BY486">
        <f t="shared" ca="1" si="91"/>
        <v>2.8499943939468361E-2</v>
      </c>
      <c r="BZ486">
        <f t="shared" ca="1" si="91"/>
        <v>1.691331243478195E-2</v>
      </c>
      <c r="CA486">
        <f t="shared" ca="1" si="91"/>
        <v>2.3491784900460558E-2</v>
      </c>
      <c r="CB486">
        <f t="shared" ca="1" si="91"/>
        <v>1.7976550491845482E-2</v>
      </c>
      <c r="CC486">
        <v>10</v>
      </c>
      <c r="CD486">
        <f t="shared" ca="1" si="92"/>
        <v>1.878115571588336E-2</v>
      </c>
      <c r="CE486">
        <f t="shared" ca="1" si="89"/>
        <v>1.6071143356313496E-2</v>
      </c>
      <c r="CF486">
        <f t="shared" ca="1" si="89"/>
        <v>2.5109350124437504E-2</v>
      </c>
      <c r="CG486">
        <f t="shared" ca="1" si="89"/>
        <v>2.4775759450020522E-2</v>
      </c>
      <c r="CH486">
        <f t="shared" ca="1" si="89"/>
        <v>2.3982434828381815E-2</v>
      </c>
      <c r="CI486">
        <f t="shared" ca="1" si="89"/>
        <v>2.1045901881406728E-2</v>
      </c>
      <c r="CJ486">
        <f t="shared" ca="1" si="89"/>
        <v>2.7340859517788113E-2</v>
      </c>
      <c r="CK486">
        <f t="shared" ca="1" si="89"/>
        <v>1.7145506461519012E-2</v>
      </c>
      <c r="CL486">
        <f t="shared" ca="1" si="89"/>
        <v>2.0403133736340374E-2</v>
      </c>
      <c r="CM486">
        <f t="shared" ca="1" si="89"/>
        <v>2.4885502384636868E-2</v>
      </c>
    </row>
    <row r="487" spans="1:146" x14ac:dyDescent="0.2">
      <c r="A487" s="5">
        <v>41455</v>
      </c>
      <c r="B487" s="49">
        <v>-1.9691947875972393E-2</v>
      </c>
      <c r="C487" s="49">
        <v>-3.5495415800201213E-2</v>
      </c>
      <c r="D487" s="49">
        <v>-4.3737984203784053E-2</v>
      </c>
      <c r="E487" s="49">
        <v>-7.5167246795374121E-2</v>
      </c>
      <c r="F487" s="49">
        <v>-5.0004955748084723E-2</v>
      </c>
      <c r="G487" s="49">
        <v>-5.2351262783601804E-2</v>
      </c>
      <c r="H487" s="49">
        <v>-0.11214938280970588</v>
      </c>
      <c r="I487" s="49">
        <v>1.0232108443009036E-3</v>
      </c>
      <c r="J487" s="49">
        <v>-3.8813489999603878E-2</v>
      </c>
      <c r="K487" s="49">
        <v>-1.3332639505178601E-2</v>
      </c>
      <c r="N487" s="3">
        <f t="shared" ref="N487:N496" si="102">AVERAGE(B451:B486)</f>
        <v>7.3341245200695161E-3</v>
      </c>
      <c r="O487" s="3">
        <f t="shared" ref="O487:O496" si="103">AVERAGE(C451:C486)</f>
        <v>4.0846190747022343E-3</v>
      </c>
      <c r="P487" s="3">
        <f t="shared" ref="P487:P496" si="104">AVERAGE(D451:D486)</f>
        <v>1.1238126389383303E-2</v>
      </c>
      <c r="Q487" s="3">
        <f t="shared" ref="Q487:Q496" si="105">AVERAGE(E451:E486)</f>
        <v>3.5816320671014554E-3</v>
      </c>
      <c r="R487" s="3">
        <f t="shared" ref="R487:R496" si="106">AVERAGE(F451:F486)</f>
        <v>8.2253397318583533E-3</v>
      </c>
      <c r="S487" s="3">
        <f t="shared" ref="S487:S496" si="107">AVERAGE(G451:G486)</f>
        <v>1.031046080426677E-2</v>
      </c>
      <c r="T487" s="3">
        <f t="shared" ref="T487:T496" si="108">AVERAGE(H451:H486)</f>
        <v>2.0117982878942392E-3</v>
      </c>
      <c r="U487" s="3">
        <f t="shared" ref="U487:U496" si="109">AVERAGE(I451:I486)</f>
        <v>1.0442985300299872E-2</v>
      </c>
      <c r="V487" s="3">
        <f t="shared" ref="V487:V496" si="110">AVERAGE(J451:J486)</f>
        <v>8.2462509311742472E-3</v>
      </c>
      <c r="W487" s="3">
        <f t="shared" ref="W487:W496" si="111">AVERAGE(K451:K486)</f>
        <v>1.3942835954174936E-2</v>
      </c>
      <c r="Z487">
        <v>6</v>
      </c>
      <c r="AA487">
        <f t="shared" ca="1" si="101"/>
        <v>1.4271181710500201E-2</v>
      </c>
      <c r="AB487">
        <f t="shared" ca="1" si="99"/>
        <v>1.2221053878138342E-2</v>
      </c>
      <c r="AC487">
        <f t="shared" ca="1" si="99"/>
        <v>1.9780451677785457E-2</v>
      </c>
      <c r="AD487">
        <f t="shared" ca="1" si="99"/>
        <v>2.2228561512061842E-2</v>
      </c>
      <c r="AE487">
        <f t="shared" ca="1" si="99"/>
        <v>1.9704431217734103E-2</v>
      </c>
      <c r="AF487">
        <f t="shared" ca="1" si="99"/>
        <v>1.8031895352523496E-2</v>
      </c>
      <c r="AG487">
        <f t="shared" ca="1" si="99"/>
        <v>2.3861486768399484E-2</v>
      </c>
      <c r="AH487">
        <f t="shared" ca="1" si="99"/>
        <v>1.6310688866782583E-2</v>
      </c>
      <c r="AI487">
        <f t="shared" ca="1" si="99"/>
        <v>1.5723127707443132E-2</v>
      </c>
      <c r="AJ487">
        <f t="shared" ca="1" si="99"/>
        <v>1.8546363632272522E-2</v>
      </c>
      <c r="AK487">
        <v>7</v>
      </c>
      <c r="AL487">
        <f t="shared" ca="1" si="100"/>
        <v>1.863037871986397E-2</v>
      </c>
      <c r="AM487">
        <f t="shared" ca="1" si="97"/>
        <v>1.4424645131966802E-2</v>
      </c>
      <c r="AN487">
        <f t="shared" ca="1" si="97"/>
        <v>3.1977807743567691E-2</v>
      </c>
      <c r="AO487">
        <f t="shared" ca="1" si="97"/>
        <v>4.8000361455696187E-2</v>
      </c>
      <c r="AP487">
        <f t="shared" ca="1" si="97"/>
        <v>3.3316296350714571E-2</v>
      </c>
      <c r="AQ487">
        <f t="shared" ca="1" si="97"/>
        <v>2.3206345752245571E-2</v>
      </c>
      <c r="AR487">
        <f t="shared" ca="1" si="97"/>
        <v>4.7712507717505431E-2</v>
      </c>
      <c r="AS487">
        <f t="shared" ca="1" si="97"/>
        <v>2.4389665571234773E-2</v>
      </c>
      <c r="AT487">
        <f t="shared" ca="1" si="97"/>
        <v>2.6034292319344943E-2</v>
      </c>
      <c r="AU487">
        <f t="shared" ca="1" si="97"/>
        <v>2.4200201264053391E-2</v>
      </c>
      <c r="AV487">
        <v>8</v>
      </c>
      <c r="AW487">
        <f t="shared" ca="1" si="98"/>
        <v>1.2058438812123158E-2</v>
      </c>
      <c r="AX487">
        <f t="shared" ca="1" si="95"/>
        <v>9.9884010186414799E-3</v>
      </c>
      <c r="AY487">
        <f t="shared" ca="1" si="95"/>
        <v>2.1676693769588473E-2</v>
      </c>
      <c r="AZ487">
        <f t="shared" ca="1" si="95"/>
        <v>1.9796252297969722E-2</v>
      </c>
      <c r="BA487">
        <f t="shared" ca="1" si="95"/>
        <v>1.9245974575056349E-2</v>
      </c>
      <c r="BB487">
        <f t="shared" ca="1" si="95"/>
        <v>1.5249936891929994E-2</v>
      </c>
      <c r="BC487">
        <f t="shared" ca="1" si="95"/>
        <v>2.423220925523804E-2</v>
      </c>
      <c r="BD487">
        <f t="shared" ca="1" si="95"/>
        <v>3.4014629846091382E-2</v>
      </c>
      <c r="BE487">
        <f t="shared" ca="1" si="95"/>
        <v>1.7527051140425055E-2</v>
      </c>
      <c r="BF487">
        <f t="shared" ca="1" si="95"/>
        <v>1.6767918768283891E-2</v>
      </c>
      <c r="BG487">
        <v>9</v>
      </c>
      <c r="BH487">
        <f t="shared" ca="1" si="96"/>
        <v>1.4431813448370771E-2</v>
      </c>
      <c r="BI487">
        <f t="shared" ca="1" si="93"/>
        <v>1.0458906601924278E-2</v>
      </c>
      <c r="BJ487">
        <f t="shared" ca="1" si="93"/>
        <v>2.2337944599463987E-2</v>
      </c>
      <c r="BK487">
        <f t="shared" ca="1" si="93"/>
        <v>2.3255009880820576E-2</v>
      </c>
      <c r="BL487">
        <f t="shared" ca="1" si="93"/>
        <v>2.2431847913469243E-2</v>
      </c>
      <c r="BM487">
        <f t="shared" ca="1" si="93"/>
        <v>1.6185636903183573E-2</v>
      </c>
      <c r="BN487">
        <f t="shared" ca="1" si="93"/>
        <v>2.7398318571420749E-2</v>
      </c>
      <c r="BO487">
        <f t="shared" ca="1" si="93"/>
        <v>1.6582758460197158E-2</v>
      </c>
      <c r="BP487">
        <f t="shared" ca="1" si="93"/>
        <v>2.307181032021216E-2</v>
      </c>
      <c r="BQ487">
        <f t="shared" ca="1" si="93"/>
        <v>1.7619497291127689E-2</v>
      </c>
      <c r="BR487">
        <v>10</v>
      </c>
      <c r="BS487">
        <f t="shared" ca="1" si="94"/>
        <v>1.7489129161707605E-2</v>
      </c>
      <c r="BT487">
        <f t="shared" ca="1" si="91"/>
        <v>1.5368232246378793E-2</v>
      </c>
      <c r="BU487">
        <f t="shared" ca="1" si="91"/>
        <v>2.3235680189048504E-2</v>
      </c>
      <c r="BV487">
        <f t="shared" ca="1" si="91"/>
        <v>2.2458424348240223E-2</v>
      </c>
      <c r="BW487">
        <f t="shared" ca="1" si="91"/>
        <v>2.2309036051553998E-2</v>
      </c>
      <c r="BX487">
        <f t="shared" ca="1" si="91"/>
        <v>1.9566582923345701E-2</v>
      </c>
      <c r="BY487">
        <f t="shared" ca="1" si="91"/>
        <v>2.6141448818306427E-2</v>
      </c>
      <c r="BZ487">
        <f t="shared" ca="1" si="91"/>
        <v>1.6484253649157666E-2</v>
      </c>
      <c r="CA487">
        <f t="shared" ca="1" si="91"/>
        <v>1.7976550491845482E-2</v>
      </c>
      <c r="CB487">
        <f t="shared" ca="1" si="91"/>
        <v>2.3663301027937483E-2</v>
      </c>
    </row>
    <row r="488" spans="1:146" x14ac:dyDescent="0.2">
      <c r="A488" s="5">
        <v>41486</v>
      </c>
      <c r="B488" s="49">
        <v>4.8771313019131179E-2</v>
      </c>
      <c r="C488" s="49">
        <v>3.1071762702212347E-2</v>
      </c>
      <c r="D488" s="49">
        <v>4.2558347071821601E-2</v>
      </c>
      <c r="E488" s="49">
        <v>0.10490847986917706</v>
      </c>
      <c r="F488" s="49">
        <v>6.8159365551830664E-2</v>
      </c>
      <c r="G488" s="49">
        <v>6.6348558169636584E-2</v>
      </c>
      <c r="H488" s="49">
        <v>7.9905630345156187E-2</v>
      </c>
      <c r="I488" s="49">
        <v>-3.8930336137790178E-3</v>
      </c>
      <c r="J488" s="49">
        <v>7.5447703507261377E-2</v>
      </c>
      <c r="K488" s="49">
        <v>5.2614409756243763E-2</v>
      </c>
      <c r="N488" s="3">
        <f t="shared" si="102"/>
        <v>7.5778995462485853E-3</v>
      </c>
      <c r="O488" s="3">
        <f t="shared" si="103"/>
        <v>4.1976682765075147E-3</v>
      </c>
      <c r="P488" s="3">
        <f t="shared" si="104"/>
        <v>1.0030281098449627E-2</v>
      </c>
      <c r="Q488" s="3">
        <f t="shared" si="105"/>
        <v>1.4768256721151686E-3</v>
      </c>
      <c r="R488" s="3">
        <f t="shared" si="106"/>
        <v>7.1913657502452842E-3</v>
      </c>
      <c r="S488" s="3">
        <f t="shared" si="107"/>
        <v>1.0258812847968998E-2</v>
      </c>
      <c r="T488" s="3">
        <f t="shared" si="108"/>
        <v>-9.2314723432925113E-4</v>
      </c>
      <c r="U488" s="3">
        <f t="shared" si="109"/>
        <v>1.1788975846556797E-2</v>
      </c>
      <c r="V488" s="3">
        <f t="shared" si="110"/>
        <v>7.3099374331348959E-3</v>
      </c>
      <c r="W488" s="3">
        <f t="shared" si="111"/>
        <v>1.5049595962954873E-2</v>
      </c>
      <c r="Z488">
        <v>7</v>
      </c>
      <c r="AA488">
        <f t="shared" ca="1" si="101"/>
        <v>1.9153824811838645E-2</v>
      </c>
      <c r="AB488">
        <f t="shared" ca="1" si="99"/>
        <v>1.484438019928805E-2</v>
      </c>
      <c r="AC488">
        <f t="shared" ca="1" si="99"/>
        <v>3.2875436759105155E-2</v>
      </c>
      <c r="AD488">
        <f t="shared" ca="1" si="99"/>
        <v>4.9345926168075649E-2</v>
      </c>
      <c r="AE488">
        <f t="shared" ca="1" si="99"/>
        <v>3.4248509283592354E-2</v>
      </c>
      <c r="AF488">
        <f t="shared" ca="1" si="99"/>
        <v>2.3861486768399484E-2</v>
      </c>
      <c r="AG488">
        <f t="shared" ca="1" si="99"/>
        <v>4.9037367404148102E-2</v>
      </c>
      <c r="AH488">
        <f t="shared" ca="1" si="99"/>
        <v>2.5043638055744881E-2</v>
      </c>
      <c r="AI488">
        <f t="shared" ca="1" si="99"/>
        <v>2.675561813531796E-2</v>
      </c>
      <c r="AJ488">
        <f t="shared" ca="1" si="99"/>
        <v>2.4892115591284483E-2</v>
      </c>
      <c r="AK488">
        <v>8</v>
      </c>
      <c r="AL488">
        <f t="shared" ca="1" si="100"/>
        <v>1.1995684061288182E-2</v>
      </c>
      <c r="AM488">
        <f t="shared" ca="1" si="97"/>
        <v>9.4906926913803057E-3</v>
      </c>
      <c r="AN488">
        <f t="shared" ca="1" si="97"/>
        <v>2.1676561113988434E-2</v>
      </c>
      <c r="AO488">
        <f t="shared" ca="1" si="97"/>
        <v>2.0086515466108967E-2</v>
      </c>
      <c r="AP488">
        <f t="shared" ca="1" si="97"/>
        <v>1.9671028697146754E-2</v>
      </c>
      <c r="AQ488">
        <f t="shared" ca="1" si="97"/>
        <v>1.5376303645974698E-2</v>
      </c>
      <c r="AR488">
        <f t="shared" ca="1" si="97"/>
        <v>2.4389665571234773E-2</v>
      </c>
      <c r="AS488">
        <f t="shared" ca="1" si="97"/>
        <v>3.5044770973895592E-2</v>
      </c>
      <c r="AT488">
        <f t="shared" ca="1" si="97"/>
        <v>1.7772018359508771E-2</v>
      </c>
      <c r="AU488">
        <f t="shared" ca="1" si="97"/>
        <v>1.6557734918157999E-2</v>
      </c>
      <c r="AV488">
        <v>9</v>
      </c>
      <c r="AW488">
        <f t="shared" ca="1" si="98"/>
        <v>1.3432604788681378E-2</v>
      </c>
      <c r="AX488">
        <f t="shared" ca="1" si="95"/>
        <v>9.703657101967935E-3</v>
      </c>
      <c r="AY488">
        <f t="shared" ca="1" si="95"/>
        <v>2.1787208793925508E-2</v>
      </c>
      <c r="AZ488">
        <f t="shared" ca="1" si="95"/>
        <v>2.2764151199412927E-2</v>
      </c>
      <c r="BA488">
        <f t="shared" ca="1" si="95"/>
        <v>2.1824778188581331E-2</v>
      </c>
      <c r="BB488">
        <f t="shared" ca="1" si="95"/>
        <v>1.5460491615966333E-2</v>
      </c>
      <c r="BC488">
        <f t="shared" ca="1" si="95"/>
        <v>2.6526162577986675E-2</v>
      </c>
      <c r="BD488">
        <f t="shared" ca="1" si="95"/>
        <v>1.7527051140425055E-2</v>
      </c>
      <c r="BE488">
        <f t="shared" ca="1" si="95"/>
        <v>2.2154227814176544E-2</v>
      </c>
      <c r="BF488">
        <f t="shared" ca="1" si="95"/>
        <v>1.693665294203683E-2</v>
      </c>
      <c r="BG488">
        <v>10</v>
      </c>
      <c r="BH488">
        <f t="shared" ca="1" si="96"/>
        <v>1.709830377234367E-2</v>
      </c>
      <c r="BI488">
        <f t="shared" ca="1" si="93"/>
        <v>1.5519158420484758E-2</v>
      </c>
      <c r="BJ488">
        <f t="shared" ca="1" si="93"/>
        <v>2.3200818419538409E-2</v>
      </c>
      <c r="BK488">
        <f t="shared" ca="1" si="93"/>
        <v>2.2241047209751265E-2</v>
      </c>
      <c r="BL488">
        <f t="shared" ca="1" si="93"/>
        <v>2.1808674684933502E-2</v>
      </c>
      <c r="BM488">
        <f t="shared" ca="1" si="93"/>
        <v>1.908631519780354E-2</v>
      </c>
      <c r="BN488">
        <f t="shared" ca="1" si="93"/>
        <v>2.5571768542818035E-2</v>
      </c>
      <c r="BO488">
        <f t="shared" ca="1" si="93"/>
        <v>1.6452969533388408E-2</v>
      </c>
      <c r="BP488">
        <f t="shared" ca="1" si="93"/>
        <v>1.7619497291127689E-2</v>
      </c>
      <c r="BQ488">
        <f t="shared" ca="1" si="93"/>
        <v>2.3555887250317334E-2</v>
      </c>
    </row>
    <row r="489" spans="1:146" x14ac:dyDescent="0.2">
      <c r="A489" s="5">
        <v>41517</v>
      </c>
      <c r="B489" s="49">
        <v>2.3435285952208895E-2</v>
      </c>
      <c r="C489" s="49">
        <v>1.6854144582694186E-2</v>
      </c>
      <c r="D489" s="49">
        <v>-1.909790263513067E-2</v>
      </c>
      <c r="E489" s="49">
        <v>-1.8216065235451162E-2</v>
      </c>
      <c r="F489" s="49">
        <v>-1.5472014300078274E-2</v>
      </c>
      <c r="G489" s="49">
        <v>-2.4054083388788006E-2</v>
      </c>
      <c r="H489" s="49">
        <v>1.5731730033656355E-2</v>
      </c>
      <c r="I489" s="49">
        <v>-2.388358013829972E-2</v>
      </c>
      <c r="J489" s="49">
        <v>-4.4124747338357695E-3</v>
      </c>
      <c r="K489" s="49">
        <v>-2.7587179501955883E-2</v>
      </c>
      <c r="N489" s="3">
        <f t="shared" si="102"/>
        <v>7.6333742013149873E-3</v>
      </c>
      <c r="O489" s="3">
        <f t="shared" si="103"/>
        <v>3.9775970887650502E-3</v>
      </c>
      <c r="P489" s="3">
        <f t="shared" si="104"/>
        <v>1.0393468217678019E-2</v>
      </c>
      <c r="Q489" s="3">
        <f t="shared" si="105"/>
        <v>2.8189126625817923E-4</v>
      </c>
      <c r="R489" s="3">
        <f t="shared" si="106"/>
        <v>7.5002017518020058E-3</v>
      </c>
      <c r="S489" s="3">
        <f t="shared" si="107"/>
        <v>1.0122968614385762E-2</v>
      </c>
      <c r="T489" s="3">
        <f t="shared" si="108"/>
        <v>-1.1763238555119089E-3</v>
      </c>
      <c r="U489" s="3">
        <f t="shared" si="109"/>
        <v>1.1286139978170788E-2</v>
      </c>
      <c r="V489" s="3">
        <f t="shared" si="110"/>
        <v>8.1919972282223884E-3</v>
      </c>
      <c r="W489" s="3">
        <f t="shared" si="111"/>
        <v>1.4569727415936713E-2</v>
      </c>
      <c r="Z489">
        <v>8</v>
      </c>
      <c r="AA489">
        <f t="shared" ca="1" si="101"/>
        <v>1.2615097681743039E-2</v>
      </c>
      <c r="AB489">
        <f t="shared" ca="1" si="99"/>
        <v>1.0672895139185777E-2</v>
      </c>
      <c r="AC489">
        <f t="shared" ca="1" si="99"/>
        <v>2.2729841352675043E-2</v>
      </c>
      <c r="AD489">
        <f t="shared" ca="1" si="99"/>
        <v>2.1233760190576191E-2</v>
      </c>
      <c r="AE489">
        <f t="shared" ca="1" si="99"/>
        <v>2.0543410800393139E-2</v>
      </c>
      <c r="AF489">
        <f t="shared" ca="1" si="99"/>
        <v>1.6310688866782583E-2</v>
      </c>
      <c r="AG489">
        <f t="shared" ca="1" si="99"/>
        <v>2.5043638055744881E-2</v>
      </c>
      <c r="AH489">
        <f t="shared" ca="1" si="99"/>
        <v>3.4884239917325088E-2</v>
      </c>
      <c r="AI489">
        <f t="shared" ca="1" si="99"/>
        <v>1.8176532252952526E-2</v>
      </c>
      <c r="AJ489">
        <f t="shared" ca="1" si="99"/>
        <v>1.7966912250415953E-2</v>
      </c>
      <c r="AK489">
        <v>9</v>
      </c>
      <c r="AL489">
        <f t="shared" ca="1" si="100"/>
        <v>1.315316292555934E-2</v>
      </c>
      <c r="AM489">
        <f t="shared" ca="1" si="97"/>
        <v>8.9989470984572946E-3</v>
      </c>
      <c r="AN489">
        <f t="shared" ca="1" si="97"/>
        <v>2.1204119749699095E-2</v>
      </c>
      <c r="AO489">
        <f t="shared" ca="1" si="97"/>
        <v>2.2737972682871463E-2</v>
      </c>
      <c r="AP489">
        <f t="shared" ca="1" si="97"/>
        <v>2.144760350128375E-2</v>
      </c>
      <c r="AQ489">
        <f t="shared" ca="1" si="97"/>
        <v>1.5259375630110504E-2</v>
      </c>
      <c r="AR489">
        <f t="shared" ca="1" si="97"/>
        <v>2.6034292319344943E-2</v>
      </c>
      <c r="AS489">
        <f t="shared" ca="1" si="97"/>
        <v>1.7772018359508771E-2</v>
      </c>
      <c r="AT489">
        <f t="shared" ca="1" si="97"/>
        <v>2.1886434980836804E-2</v>
      </c>
      <c r="AU489">
        <f t="shared" ca="1" si="97"/>
        <v>1.6556065542072021E-2</v>
      </c>
      <c r="AV489">
        <v>10</v>
      </c>
      <c r="AW489">
        <f t="shared" ca="1" si="98"/>
        <v>1.6283950808227074E-2</v>
      </c>
      <c r="AX489">
        <f t="shared" ca="1" si="95"/>
        <v>1.5051232221728031E-2</v>
      </c>
      <c r="AY489">
        <f t="shared" ca="1" si="95"/>
        <v>2.2927664067750406E-2</v>
      </c>
      <c r="AZ489">
        <f t="shared" ca="1" si="95"/>
        <v>2.1659796049962748E-2</v>
      </c>
      <c r="BA489">
        <f t="shared" ca="1" si="95"/>
        <v>2.1309245073217638E-2</v>
      </c>
      <c r="BB489">
        <f t="shared" ca="1" si="95"/>
        <v>1.8718435642081446E-2</v>
      </c>
      <c r="BC489">
        <f t="shared" ca="1" si="95"/>
        <v>2.4769043542168419E-2</v>
      </c>
      <c r="BD489">
        <f t="shared" ca="1" si="95"/>
        <v>1.6767918768283891E-2</v>
      </c>
      <c r="BE489">
        <f t="shared" ca="1" si="95"/>
        <v>1.693665294203683E-2</v>
      </c>
      <c r="BF489">
        <f t="shared" ca="1" si="95"/>
        <v>2.359390291932709E-2</v>
      </c>
    </row>
    <row r="490" spans="1:146" x14ac:dyDescent="0.2">
      <c r="A490" s="5">
        <v>41547</v>
      </c>
      <c r="B490" s="49">
        <v>2.1370899001103005E-2</v>
      </c>
      <c r="C490" s="49">
        <v>1.3252916528908809E-2</v>
      </c>
      <c r="D490" s="49">
        <v>5.8531252236277975E-2</v>
      </c>
      <c r="E490" s="49">
        <v>0.11359874299264061</v>
      </c>
      <c r="F490" s="49">
        <v>5.4869887077737101E-2</v>
      </c>
      <c r="G490" s="49">
        <v>8.4509129943486361E-3</v>
      </c>
      <c r="H490" s="49">
        <v>4.8760174969186387E-2</v>
      </c>
      <c r="I490" s="49">
        <v>8.4155626250515203E-2</v>
      </c>
      <c r="J490" s="49">
        <v>3.0209102212344074E-2</v>
      </c>
      <c r="K490" s="49">
        <v>3.3122353040722086E-2</v>
      </c>
      <c r="N490" s="3">
        <f t="shared" si="102"/>
        <v>8.6730731326302365E-3</v>
      </c>
      <c r="O490" s="3">
        <f t="shared" si="103"/>
        <v>4.0132872953001679E-3</v>
      </c>
      <c r="P490" s="3">
        <f t="shared" si="104"/>
        <v>1.0854895255164983E-2</v>
      </c>
      <c r="Q490" s="3">
        <f t="shared" si="105"/>
        <v>6.2890543500963077E-4</v>
      </c>
      <c r="R490" s="3">
        <f t="shared" si="106"/>
        <v>8.0961479397176281E-3</v>
      </c>
      <c r="S490" s="3">
        <f t="shared" si="107"/>
        <v>9.4861172722997614E-3</v>
      </c>
      <c r="T490" s="3">
        <f t="shared" si="108"/>
        <v>6.8502372712032141E-4</v>
      </c>
      <c r="U490" s="3">
        <f t="shared" si="109"/>
        <v>1.2099201388437805E-2</v>
      </c>
      <c r="V490" s="3">
        <f t="shared" si="110"/>
        <v>9.4663804567044121E-3</v>
      </c>
      <c r="W490" s="3">
        <f t="shared" si="111"/>
        <v>1.5037285872174752E-2</v>
      </c>
      <c r="Z490">
        <v>9</v>
      </c>
      <c r="AA490">
        <f t="shared" ca="1" si="101"/>
        <v>1.3541029227781796E-2</v>
      </c>
      <c r="AB490">
        <f t="shared" ca="1" si="99"/>
        <v>9.3211347302091987E-3</v>
      </c>
      <c r="AC490">
        <f t="shared" ca="1" si="99"/>
        <v>2.182859214907E-2</v>
      </c>
      <c r="AD490">
        <f t="shared" ca="1" si="99"/>
        <v>2.3415911889717096E-2</v>
      </c>
      <c r="AE490">
        <f t="shared" ca="1" si="99"/>
        <v>2.20689971583518E-2</v>
      </c>
      <c r="AF490">
        <f t="shared" ca="1" si="99"/>
        <v>1.5723127707443132E-2</v>
      </c>
      <c r="AG490">
        <f t="shared" ca="1" si="99"/>
        <v>2.675561813531796E-2</v>
      </c>
      <c r="AH490">
        <f t="shared" ca="1" si="99"/>
        <v>1.8176532252952526E-2</v>
      </c>
      <c r="AI490">
        <f t="shared" ca="1" si="99"/>
        <v>2.2487382399161312E-2</v>
      </c>
      <c r="AJ490">
        <f t="shared" ca="1" si="99"/>
        <v>1.7090584218972572E-2</v>
      </c>
      <c r="AK490">
        <v>10</v>
      </c>
      <c r="AL490">
        <f t="shared" ca="1" si="100"/>
        <v>1.6028536780823305E-2</v>
      </c>
      <c r="AM490">
        <f t="shared" ca="1" si="97"/>
        <v>1.4558226282441473E-2</v>
      </c>
      <c r="AN490">
        <f t="shared" ca="1" si="97"/>
        <v>2.2336479503921796E-2</v>
      </c>
      <c r="AO490">
        <f t="shared" ca="1" si="97"/>
        <v>2.1504038057201035E-2</v>
      </c>
      <c r="AP490">
        <f t="shared" ca="1" si="97"/>
        <v>2.0737578729872294E-2</v>
      </c>
      <c r="AQ490">
        <f t="shared" ca="1" si="97"/>
        <v>1.8458253680789342E-2</v>
      </c>
      <c r="AR490">
        <f t="shared" ca="1" si="97"/>
        <v>2.4200201264053391E-2</v>
      </c>
      <c r="AS490">
        <f t="shared" ca="1" si="97"/>
        <v>1.6557734918157999E-2</v>
      </c>
      <c r="AT490">
        <f t="shared" ca="1" si="97"/>
        <v>1.6556065542072021E-2</v>
      </c>
      <c r="AU490">
        <f t="shared" ca="1" si="97"/>
        <v>2.3301558265843514E-2</v>
      </c>
    </row>
    <row r="491" spans="1:146" x14ac:dyDescent="0.2">
      <c r="A491" s="5">
        <v>41578</v>
      </c>
      <c r="B491" s="49">
        <v>4.2397185045025321E-2</v>
      </c>
      <c r="C491" s="49">
        <v>4.8476680028640695E-2</v>
      </c>
      <c r="D491" s="49">
        <v>5.2574846970929734E-2</v>
      </c>
      <c r="E491" s="49">
        <v>8.7565467484129078E-2</v>
      </c>
      <c r="F491" s="49">
        <v>3.6045411600255539E-2</v>
      </c>
      <c r="G491" s="49">
        <v>4.3268258384276281E-2</v>
      </c>
      <c r="H491" s="49">
        <v>0.11482273747830107</v>
      </c>
      <c r="I491" s="49">
        <v>-1.4586063940369431E-4</v>
      </c>
      <c r="J491" s="49">
        <v>4.3213376627072364E-2</v>
      </c>
      <c r="K491" s="49">
        <v>4.4397697465178521E-2</v>
      </c>
      <c r="N491" s="3">
        <f t="shared" si="102"/>
        <v>8.0079532563060475E-3</v>
      </c>
      <c r="O491" s="3">
        <f t="shared" si="103"/>
        <v>3.3465381717208082E-3</v>
      </c>
      <c r="P491" s="3">
        <f t="shared" si="104"/>
        <v>1.0971365737293466E-2</v>
      </c>
      <c r="Q491" s="3">
        <f t="shared" si="105"/>
        <v>2.9634128726685628E-3</v>
      </c>
      <c r="R491" s="3">
        <f t="shared" si="106"/>
        <v>7.792362794660051E-3</v>
      </c>
      <c r="S491" s="3">
        <f t="shared" si="107"/>
        <v>7.9763293771331137E-3</v>
      </c>
      <c r="T491" s="3">
        <f t="shared" si="108"/>
        <v>8.8027637945599835E-4</v>
      </c>
      <c r="U491" s="3">
        <f t="shared" si="109"/>
        <v>1.329760591776491E-2</v>
      </c>
      <c r="V491" s="3">
        <f t="shared" si="110"/>
        <v>8.8260807300486951E-3</v>
      </c>
      <c r="W491" s="3">
        <f t="shared" si="111"/>
        <v>1.3431889154313746E-2</v>
      </c>
      <c r="Z491">
        <v>10</v>
      </c>
      <c r="AA491">
        <f t="shared" ca="1" si="101"/>
        <v>1.6234202957750341E-2</v>
      </c>
      <c r="AB491">
        <f t="shared" ca="1" si="99"/>
        <v>1.4193707896945986E-2</v>
      </c>
      <c r="AC491">
        <f t="shared" ca="1" si="99"/>
        <v>2.2579288004278719E-2</v>
      </c>
      <c r="AD491">
        <f t="shared" ca="1" si="99"/>
        <v>2.1608096014757185E-2</v>
      </c>
      <c r="AE491">
        <f t="shared" ca="1" si="99"/>
        <v>2.1040765795605113E-2</v>
      </c>
      <c r="AF491">
        <f t="shared" ca="1" si="99"/>
        <v>1.8546363632272522E-2</v>
      </c>
      <c r="AG491">
        <f t="shared" ca="1" si="99"/>
        <v>2.4892115591284483E-2</v>
      </c>
      <c r="AH491">
        <f t="shared" ca="1" si="99"/>
        <v>1.7966912250415953E-2</v>
      </c>
      <c r="AI491">
        <f t="shared" ca="1" si="99"/>
        <v>1.7090584218972572E-2</v>
      </c>
      <c r="AJ491">
        <f t="shared" ca="1" si="99"/>
        <v>2.3154238672491844E-2</v>
      </c>
    </row>
    <row r="492" spans="1:146" x14ac:dyDescent="0.2">
      <c r="A492" s="5">
        <v>41608</v>
      </c>
      <c r="B492" s="49">
        <v>-9.3674028256914843E-3</v>
      </c>
      <c r="C492" s="49">
        <v>6.4562953643190202E-3</v>
      </c>
      <c r="D492" s="49">
        <v>4.0957699238193701E-2</v>
      </c>
      <c r="E492" s="49">
        <v>-3.3621373616203876E-3</v>
      </c>
      <c r="F492" s="49">
        <v>1.5488463601369684E-3</v>
      </c>
      <c r="G492" s="49">
        <v>-9.2097676769143932E-3</v>
      </c>
      <c r="H492" s="49">
        <v>-1.970612701754515E-2</v>
      </c>
      <c r="I492" s="49">
        <v>5.8929445888424192E-2</v>
      </c>
      <c r="J492" s="49">
        <v>1.2813650762370399E-2</v>
      </c>
      <c r="K492" s="49">
        <v>2.852177893050567E-2</v>
      </c>
      <c r="N492" s="3">
        <f t="shared" si="102"/>
        <v>8.7372271361883178E-3</v>
      </c>
      <c r="O492" s="3">
        <f t="shared" si="103"/>
        <v>4.0440393066816056E-3</v>
      </c>
      <c r="P492" s="3">
        <f t="shared" si="104"/>
        <v>1.0795066930255941E-2</v>
      </c>
      <c r="Q492" s="3">
        <f t="shared" si="105"/>
        <v>4.5901804435784172E-3</v>
      </c>
      <c r="R492" s="3">
        <f t="shared" si="106"/>
        <v>7.8995351869971774E-3</v>
      </c>
      <c r="S492" s="3">
        <f t="shared" si="107"/>
        <v>8.4978287566705377E-3</v>
      </c>
      <c r="T492" s="3">
        <f t="shared" si="108"/>
        <v>2.8121150764555186E-3</v>
      </c>
      <c r="U492" s="3">
        <f t="shared" si="109"/>
        <v>1.3741409861732556E-2</v>
      </c>
      <c r="V492" s="3">
        <f t="shared" si="110"/>
        <v>1.0052320367262764E-2</v>
      </c>
      <c r="W492" s="3">
        <f t="shared" si="111"/>
        <v>1.3571283873779483E-2</v>
      </c>
    </row>
    <row r="493" spans="1:146" x14ac:dyDescent="0.2">
      <c r="A493" s="5">
        <v>41639</v>
      </c>
      <c r="B493" s="49">
        <v>3.7821854764610308E-3</v>
      </c>
      <c r="C493" s="49">
        <v>2.0425478343275572E-2</v>
      </c>
      <c r="D493" s="49">
        <v>1.5619044223908585E-2</v>
      </c>
      <c r="E493" s="49">
        <v>1.095345294665595E-2</v>
      </c>
      <c r="F493" s="49">
        <v>5.026484567922207E-3</v>
      </c>
      <c r="G493" s="49">
        <v>1.6063060426892317E-2</v>
      </c>
      <c r="H493" s="49">
        <v>-4.7951674716221193E-3</v>
      </c>
      <c r="I493" s="49">
        <v>3.5077972249369038E-2</v>
      </c>
      <c r="J493" s="49">
        <v>1.0251969802135497E-2</v>
      </c>
      <c r="K493" s="49">
        <v>2.6856404397513689E-2</v>
      </c>
      <c r="N493" s="3">
        <f t="shared" si="102"/>
        <v>8.8467757153149109E-3</v>
      </c>
      <c r="O493" s="3">
        <f t="shared" si="103"/>
        <v>3.6650694779649783E-3</v>
      </c>
      <c r="P493" s="3">
        <f t="shared" si="104"/>
        <v>1.1558459302494705E-2</v>
      </c>
      <c r="Q493" s="3">
        <f t="shared" si="105"/>
        <v>8.6316669686969747E-3</v>
      </c>
      <c r="R493" s="3">
        <f t="shared" si="106"/>
        <v>9.2772355008090591E-3</v>
      </c>
      <c r="S493" s="3">
        <f t="shared" si="107"/>
        <v>8.9031808010744951E-3</v>
      </c>
      <c r="T493" s="3">
        <f t="shared" si="108"/>
        <v>5.0040553222744678E-3</v>
      </c>
      <c r="U493" s="3">
        <f t="shared" si="109"/>
        <v>1.3660299649266979E-2</v>
      </c>
      <c r="V493" s="3">
        <f t="shared" si="110"/>
        <v>1.1390268915561544E-2</v>
      </c>
      <c r="W493" s="3">
        <f t="shared" si="111"/>
        <v>1.4332576726560334E-2</v>
      </c>
    </row>
    <row r="494" spans="1:146" x14ac:dyDescent="0.2">
      <c r="A494" s="5">
        <v>41670</v>
      </c>
      <c r="B494" s="49">
        <v>-3.0216482177857107E-2</v>
      </c>
      <c r="C494" s="49">
        <v>6.6609236736439037E-3</v>
      </c>
      <c r="D494" s="49">
        <v>-2.7963800355192414E-2</v>
      </c>
      <c r="E494" s="49">
        <v>1.6272703716091463E-3</v>
      </c>
      <c r="F494" s="49">
        <v>-2.8642796368027135E-2</v>
      </c>
      <c r="G494" s="49">
        <v>-3.5500623308857282E-2</v>
      </c>
      <c r="H494" s="49">
        <v>2.7158632246090608E-2</v>
      </c>
      <c r="I494" s="49">
        <v>-6.7114190414418795E-2</v>
      </c>
      <c r="J494" s="49">
        <v>-3.7173792175036025E-2</v>
      </c>
      <c r="K494" s="49">
        <v>-3.3949021574151694E-2</v>
      </c>
      <c r="N494" s="3">
        <f t="shared" si="102"/>
        <v>7.9850453369944997E-3</v>
      </c>
      <c r="O494" s="3">
        <f t="shared" si="103"/>
        <v>3.056727609101929E-3</v>
      </c>
      <c r="P494" s="3">
        <f t="shared" si="104"/>
        <v>1.0929440660745951E-2</v>
      </c>
      <c r="Q494" s="3">
        <f t="shared" si="105"/>
        <v>7.1550243110537915E-3</v>
      </c>
      <c r="R494" s="3">
        <f t="shared" si="106"/>
        <v>7.8848220427160578E-3</v>
      </c>
      <c r="S494" s="3">
        <f t="shared" si="107"/>
        <v>7.4799555910782739E-3</v>
      </c>
      <c r="T494" s="3">
        <f t="shared" si="108"/>
        <v>3.3251077763706499E-3</v>
      </c>
      <c r="U494" s="3">
        <f t="shared" si="109"/>
        <v>1.3467826202755174E-2</v>
      </c>
      <c r="V494" s="3">
        <f t="shared" si="110"/>
        <v>9.5678833979041013E-3</v>
      </c>
      <c r="W494" s="3">
        <f t="shared" si="111"/>
        <v>1.3220902733532805E-2</v>
      </c>
      <c r="AA494" cm="1">
        <f t="array" aca="1" ref="AA494:AJ503" ca="1">AA482:AJ491/12</f>
        <v>1.3033074058797474E-3</v>
      </c>
      <c r="AB494">
        <f ca="1"/>
        <v>1.0264998970848345E-3</v>
      </c>
      <c r="AC494">
        <f ca="1"/>
        <v>1.4411641815693611E-3</v>
      </c>
      <c r="AD494">
        <f ca="1"/>
        <v>1.3644786737024861E-3</v>
      </c>
      <c r="AE494">
        <f ca="1"/>
        <v>1.3794469708029245E-3</v>
      </c>
      <c r="AF494">
        <f ca="1"/>
        <v>1.1892651425416834E-3</v>
      </c>
      <c r="AG494">
        <f ca="1"/>
        <v>1.5961520676532205E-3</v>
      </c>
      <c r="AH494">
        <f ca="1"/>
        <v>1.0512581401452533E-3</v>
      </c>
      <c r="AI494">
        <f ca="1"/>
        <v>1.1284191023151497E-3</v>
      </c>
      <c r="AJ494">
        <f ca="1"/>
        <v>1.352850246479195E-3</v>
      </c>
    </row>
    <row r="495" spans="1:146" x14ac:dyDescent="0.2">
      <c r="A495" s="5">
        <v>41698</v>
      </c>
      <c r="B495" s="49">
        <v>5.0692405997007084E-2</v>
      </c>
      <c r="C495" s="49">
        <v>3.718130572657552E-2</v>
      </c>
      <c r="D495" s="49">
        <v>4.1840969317178178E-2</v>
      </c>
      <c r="E495" s="49">
        <v>1.9890980309347883E-2</v>
      </c>
      <c r="F495" s="49">
        <v>5.9020306899527863E-2</v>
      </c>
      <c r="G495" s="49">
        <v>4.9589563270485026E-2</v>
      </c>
      <c r="H495" s="49">
        <v>4.5999592725592731E-2</v>
      </c>
      <c r="I495" s="49">
        <v>-4.5339611709662719E-3</v>
      </c>
      <c r="J495" s="49">
        <v>3.5677608671208949E-2</v>
      </c>
      <c r="K495" s="49">
        <v>4.7020068082395783E-2</v>
      </c>
      <c r="N495" s="3">
        <f t="shared" si="102"/>
        <v>7.0157528447902517E-3</v>
      </c>
      <c r="O495" s="3">
        <f t="shared" si="103"/>
        <v>2.9322739866594369E-3</v>
      </c>
      <c r="P495" s="3">
        <f t="shared" si="104"/>
        <v>9.5590557720052118E-3</v>
      </c>
      <c r="Q495" s="3">
        <f t="shared" si="105"/>
        <v>4.0588438254559661E-3</v>
      </c>
      <c r="R495" s="3">
        <f t="shared" si="106"/>
        <v>5.7987306395969702E-3</v>
      </c>
      <c r="S495" s="3">
        <f t="shared" si="107"/>
        <v>6.5840392605285535E-3</v>
      </c>
      <c r="T495" s="3">
        <f t="shared" si="108"/>
        <v>1.6514879485015591E-3</v>
      </c>
      <c r="U495" s="3">
        <f t="shared" si="109"/>
        <v>1.1285291336398643E-2</v>
      </c>
      <c r="V495" s="3">
        <f t="shared" si="110"/>
        <v>7.9453094001987676E-3</v>
      </c>
      <c r="W495" s="3">
        <f t="shared" si="111"/>
        <v>1.1611866437135172E-2</v>
      </c>
      <c r="AA495">
        <f ca="1"/>
        <v>1.0264998970848345E-3</v>
      </c>
      <c r="AB495">
        <f ca="1"/>
        <v>1.1202394834533968E-3</v>
      </c>
      <c r="AC495">
        <f ca="1"/>
        <v>1.1565934175634988E-3</v>
      </c>
      <c r="AD495">
        <f ca="1"/>
        <v>1.0642410286930168E-3</v>
      </c>
      <c r="AE495">
        <f ca="1"/>
        <v>1.0729684886076642E-3</v>
      </c>
      <c r="AF495">
        <f ca="1"/>
        <v>1.0184211565115286E-3</v>
      </c>
      <c r="AG495">
        <f ca="1"/>
        <v>1.2370316832740042E-3</v>
      </c>
      <c r="AH495">
        <f ca="1"/>
        <v>8.8940792826548145E-4</v>
      </c>
      <c r="AI495">
        <f ca="1"/>
        <v>7.7676122751743322E-4</v>
      </c>
      <c r="AJ495">
        <f ca="1"/>
        <v>1.1828089914121655E-3</v>
      </c>
    </row>
    <row r="496" spans="1:146" x14ac:dyDescent="0.2">
      <c r="A496" s="5">
        <v>41729</v>
      </c>
      <c r="B496" s="49">
        <v>-7.2056606371034837E-3</v>
      </c>
      <c r="C496" s="49">
        <v>9.2192722637183255E-3</v>
      </c>
      <c r="D496" s="49">
        <v>-3.7304469310980193E-2</v>
      </c>
      <c r="E496" s="49">
        <v>-1.2875997065388667E-2</v>
      </c>
      <c r="F496" s="49">
        <v>-1.0631228379241575E-2</v>
      </c>
      <c r="G496" s="49">
        <v>-2.6398883098193049E-2</v>
      </c>
      <c r="H496" s="49">
        <v>2.5890515394944691E-2</v>
      </c>
      <c r="I496" s="49">
        <v>-4.363114711079219E-2</v>
      </c>
      <c r="J496" s="49">
        <v>-1.444755926024166E-2</v>
      </c>
      <c r="K496" s="49">
        <v>2.6192774536053509E-3</v>
      </c>
      <c r="N496" s="3">
        <f t="shared" si="102"/>
        <v>7.7507112017067316E-3</v>
      </c>
      <c r="O496" s="3">
        <f t="shared" si="103"/>
        <v>2.7031203709540919E-3</v>
      </c>
      <c r="P496" s="3">
        <f t="shared" si="104"/>
        <v>9.9631547668539953E-3</v>
      </c>
      <c r="Q496" s="3">
        <f t="shared" si="105"/>
        <v>4.5795447125659416E-3</v>
      </c>
      <c r="R496" s="3">
        <f t="shared" si="106"/>
        <v>6.6801014130865926E-3</v>
      </c>
      <c r="S496" s="3">
        <f t="shared" si="107"/>
        <v>7.2030234382005681E-3</v>
      </c>
      <c r="T496" s="3">
        <f t="shared" si="108"/>
        <v>2.361798137992924E-3</v>
      </c>
      <c r="U496" s="3">
        <f t="shared" si="109"/>
        <v>9.891964705369849E-3</v>
      </c>
      <c r="V496" s="3">
        <f t="shared" si="110"/>
        <v>8.0629583194212137E-3</v>
      </c>
      <c r="W496" s="3">
        <f t="shared" si="111"/>
        <v>1.1986669305941965E-2</v>
      </c>
      <c r="AA496">
        <f ca="1"/>
        <v>1.4411641815693611E-3</v>
      </c>
      <c r="AB496">
        <f ca="1"/>
        <v>1.1565934175634988E-3</v>
      </c>
      <c r="AC496">
        <f ca="1"/>
        <v>3.0740494986974281E-3</v>
      </c>
      <c r="AD496">
        <f ca="1"/>
        <v>1.9901021439576541E-3</v>
      </c>
      <c r="AE496">
        <f ca="1"/>
        <v>2.2861849238537506E-3</v>
      </c>
      <c r="AF496">
        <f ca="1"/>
        <v>1.648370973148788E-3</v>
      </c>
      <c r="AG496">
        <f ca="1"/>
        <v>2.7396197299254296E-3</v>
      </c>
      <c r="AH496">
        <f ca="1"/>
        <v>1.8941534460562535E-3</v>
      </c>
      <c r="AI496">
        <f ca="1"/>
        <v>1.8190493457558334E-3</v>
      </c>
      <c r="AJ496">
        <f ca="1"/>
        <v>1.8816073336898932E-3</v>
      </c>
    </row>
    <row r="497" spans="27:36" x14ac:dyDescent="0.2">
      <c r="AA497">
        <f ca="1"/>
        <v>1.3644786737024861E-3</v>
      </c>
      <c r="AB497">
        <f ca="1"/>
        <v>1.0642410286930168E-3</v>
      </c>
      <c r="AC497">
        <f ca="1"/>
        <v>1.9901021439576541E-3</v>
      </c>
      <c r="AD497">
        <f ca="1"/>
        <v>5.0587686698375586E-3</v>
      </c>
      <c r="AE497">
        <f ca="1"/>
        <v>2.5893916128086783E-3</v>
      </c>
      <c r="AF497">
        <f ca="1"/>
        <v>1.8523801260051534E-3</v>
      </c>
      <c r="AG497">
        <f ca="1"/>
        <v>4.1121605140063038E-3</v>
      </c>
      <c r="AH497">
        <f ca="1"/>
        <v>1.7694800158813493E-3</v>
      </c>
      <c r="AI497">
        <f ca="1"/>
        <v>1.9513259908097581E-3</v>
      </c>
      <c r="AJ497">
        <f ca="1"/>
        <v>1.8006746678964321E-3</v>
      </c>
    </row>
    <row r="498" spans="27:36" x14ac:dyDescent="0.2">
      <c r="AA498">
        <f ca="1"/>
        <v>1.3794469708029245E-3</v>
      </c>
      <c r="AB498">
        <f ca="1"/>
        <v>1.0729684886076642E-3</v>
      </c>
      <c r="AC498">
        <f ca="1"/>
        <v>2.2861849238537506E-3</v>
      </c>
      <c r="AD498">
        <f ca="1"/>
        <v>2.5893916128086783E-3</v>
      </c>
      <c r="AE498">
        <f ca="1"/>
        <v>2.3626890424496049E-3</v>
      </c>
      <c r="AF498">
        <f ca="1"/>
        <v>1.6420359348111753E-3</v>
      </c>
      <c r="AG498">
        <f ca="1"/>
        <v>2.8540424402993627E-3</v>
      </c>
      <c r="AH498">
        <f ca="1"/>
        <v>1.7119509000327615E-3</v>
      </c>
      <c r="AI498">
        <f ca="1"/>
        <v>1.8390830965293167E-3</v>
      </c>
      <c r="AJ498">
        <f ca="1"/>
        <v>1.7533971496337594E-3</v>
      </c>
    </row>
    <row r="499" spans="27:36" x14ac:dyDescent="0.2">
      <c r="AA499">
        <f ca="1"/>
        <v>1.1892651425416834E-3</v>
      </c>
      <c r="AB499">
        <f ca="1"/>
        <v>1.0184211565115286E-3</v>
      </c>
      <c r="AC499">
        <f ca="1"/>
        <v>1.648370973148788E-3</v>
      </c>
      <c r="AD499">
        <f ca="1"/>
        <v>1.8523801260051534E-3</v>
      </c>
      <c r="AE499">
        <f ca="1"/>
        <v>1.6420359348111753E-3</v>
      </c>
      <c r="AF499">
        <f ca="1"/>
        <v>1.5026579460436246E-3</v>
      </c>
      <c r="AG499">
        <f ca="1"/>
        <v>1.9884572306999569E-3</v>
      </c>
      <c r="AH499">
        <f ca="1"/>
        <v>1.359224072231882E-3</v>
      </c>
      <c r="AI499">
        <f ca="1"/>
        <v>1.3102606422869276E-3</v>
      </c>
      <c r="AJ499">
        <f ca="1"/>
        <v>1.5455303026893769E-3</v>
      </c>
    </row>
    <row r="500" spans="27:36" x14ac:dyDescent="0.2">
      <c r="AA500">
        <f ca="1"/>
        <v>1.5961520676532205E-3</v>
      </c>
      <c r="AB500">
        <f ca="1"/>
        <v>1.2370316832740042E-3</v>
      </c>
      <c r="AC500">
        <f ca="1"/>
        <v>2.7396197299254296E-3</v>
      </c>
      <c r="AD500">
        <f ca="1"/>
        <v>4.1121605140063038E-3</v>
      </c>
      <c r="AE500">
        <f ca="1"/>
        <v>2.8540424402993627E-3</v>
      </c>
      <c r="AF500">
        <f ca="1"/>
        <v>1.9884572306999569E-3</v>
      </c>
      <c r="AG500">
        <f ca="1"/>
        <v>4.0864472836790082E-3</v>
      </c>
      <c r="AH500">
        <f ca="1"/>
        <v>2.0869698379787399E-3</v>
      </c>
      <c r="AI500">
        <f ca="1"/>
        <v>2.2296348446098299E-3</v>
      </c>
      <c r="AJ500">
        <f ca="1"/>
        <v>2.0743429659403735E-3</v>
      </c>
    </row>
    <row r="501" spans="27:36" x14ac:dyDescent="0.2">
      <c r="AA501">
        <f ca="1"/>
        <v>1.0512581401452533E-3</v>
      </c>
      <c r="AB501">
        <f ca="1"/>
        <v>8.8940792826548145E-4</v>
      </c>
      <c r="AC501">
        <f ca="1"/>
        <v>1.8941534460562535E-3</v>
      </c>
      <c r="AD501">
        <f ca="1"/>
        <v>1.7694800158813493E-3</v>
      </c>
      <c r="AE501">
        <f ca="1"/>
        <v>1.7119509000327615E-3</v>
      </c>
      <c r="AF501">
        <f ca="1"/>
        <v>1.359224072231882E-3</v>
      </c>
      <c r="AG501">
        <f ca="1"/>
        <v>2.0869698379787399E-3</v>
      </c>
      <c r="AH501">
        <f ca="1"/>
        <v>2.907019993110424E-3</v>
      </c>
      <c r="AI501">
        <f ca="1"/>
        <v>1.5147110210793771E-3</v>
      </c>
      <c r="AJ501">
        <f ca="1"/>
        <v>1.4972426875346629E-3</v>
      </c>
    </row>
    <row r="502" spans="27:36" x14ac:dyDescent="0.2">
      <c r="AA502">
        <f ca="1"/>
        <v>1.1284191023151497E-3</v>
      </c>
      <c r="AB502">
        <f ca="1"/>
        <v>7.7676122751743322E-4</v>
      </c>
      <c r="AC502">
        <f ca="1"/>
        <v>1.8190493457558334E-3</v>
      </c>
      <c r="AD502">
        <f ca="1"/>
        <v>1.9513259908097581E-3</v>
      </c>
      <c r="AE502">
        <f ca="1"/>
        <v>1.8390830965293167E-3</v>
      </c>
      <c r="AF502">
        <f ca="1"/>
        <v>1.3102606422869276E-3</v>
      </c>
      <c r="AG502">
        <f ca="1"/>
        <v>2.2296348446098299E-3</v>
      </c>
      <c r="AH502">
        <f ca="1"/>
        <v>1.5147110210793771E-3</v>
      </c>
      <c r="AI502">
        <f ca="1"/>
        <v>1.8739485332634426E-3</v>
      </c>
      <c r="AJ502">
        <f ca="1"/>
        <v>1.4242153515810476E-3</v>
      </c>
    </row>
    <row r="503" spans="27:36" x14ac:dyDescent="0.2">
      <c r="AA503">
        <f ca="1"/>
        <v>1.352850246479195E-3</v>
      </c>
      <c r="AB503">
        <f ca="1"/>
        <v>1.1828089914121655E-3</v>
      </c>
      <c r="AC503">
        <f ca="1"/>
        <v>1.8816073336898932E-3</v>
      </c>
      <c r="AD503">
        <f ca="1"/>
        <v>1.8006746678964321E-3</v>
      </c>
      <c r="AE503">
        <f ca="1"/>
        <v>1.7533971496337594E-3</v>
      </c>
      <c r="AF503">
        <f ca="1"/>
        <v>1.5455303026893769E-3</v>
      </c>
      <c r="AG503">
        <f ca="1"/>
        <v>2.0743429659403735E-3</v>
      </c>
      <c r="AH503">
        <f ca="1"/>
        <v>1.4972426875346629E-3</v>
      </c>
      <c r="AI503">
        <f ca="1"/>
        <v>1.4242153515810476E-3</v>
      </c>
      <c r="AJ503">
        <f ca="1"/>
        <v>1.9295198893743203E-3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</vt:lpstr>
      <vt:lpstr>Momentum</vt:lpstr>
      <vt:lpstr>Value</vt:lpstr>
      <vt:lpstr>Value + Momentum combined</vt:lpstr>
      <vt:lpstr>Calculation of turnover</vt:lpstr>
      <vt:lpstr>equity index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Bogacheva, Irina</dc:creator>
  <cp:lastModifiedBy>ph2715</cp:lastModifiedBy>
  <dcterms:created xsi:type="dcterms:W3CDTF">2014-03-26T17:33:42Z</dcterms:created>
  <dcterms:modified xsi:type="dcterms:W3CDTF">2025-04-14T19:57:12Z</dcterms:modified>
</cp:coreProperties>
</file>