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C:\Users\wlcpl\Downloads\"/>
    </mc:Choice>
  </mc:AlternateContent>
  <xr:revisionPtr revIDLastSave="0" documentId="13_ncr:1_{04DA4F2E-7851-4C0D-9E14-73FB6748EB8A}" xr6:coauthVersionLast="47" xr6:coauthVersionMax="47" xr10:uidLastSave="{00000000-0000-0000-0000-000000000000}"/>
  <bookViews>
    <workbookView xWindow="-120" yWindow="-16320" windowWidth="29040" windowHeight="15720" tabRatio="500" activeTab="2" xr2:uid="{00000000-000D-0000-FFFF-FFFF00000000}"/>
  </bookViews>
  <sheets>
    <sheet name="Instructions" sheetId="2" r:id="rId1"/>
    <sheet name="Multiple Choice Questions" sheetId="5" r:id="rId2"/>
    <sheet name="Return stats" sheetId="6" r:id="rId3"/>
    <sheet name="Payoffs, HWM, DD" sheetId="7" r:id="rId4"/>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43865.6401388889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V2" i="6" l="1"/>
  <c r="AU2" i="6"/>
  <c r="AT2" i="6"/>
  <c r="AR3" i="6" a="1"/>
  <c r="AR3" i="6"/>
  <c r="AS3" i="6" a="1"/>
  <c r="AS3" i="6" s="1"/>
  <c r="AR4" i="6" a="1"/>
  <c r="AR4" i="6" s="1"/>
  <c r="AS4" i="6" a="1"/>
  <c r="AS4" i="6" s="1"/>
  <c r="AR5" i="6" a="1"/>
  <c r="AR5" i="6"/>
  <c r="AS5" i="6" a="1"/>
  <c r="AS5" i="6"/>
  <c r="AR6" i="6" a="1"/>
  <c r="AR6" i="6"/>
  <c r="AS6" i="6" a="1"/>
  <c r="AS6" i="6"/>
  <c r="AR7" i="6" a="1"/>
  <c r="AR7" i="6"/>
  <c r="AS7" i="6" a="1"/>
  <c r="AS7" i="6" s="1"/>
  <c r="AR8" i="6" a="1"/>
  <c r="AR8" i="6" s="1"/>
  <c r="AS8" i="6" a="1"/>
  <c r="AS8" i="6" s="1"/>
  <c r="AR9" i="6" a="1"/>
  <c r="AR9" i="6"/>
  <c r="AS9" i="6" a="1"/>
  <c r="AS9" i="6"/>
  <c r="AR10" i="6" a="1"/>
  <c r="AR10" i="6"/>
  <c r="AS10" i="6" a="1"/>
  <c r="AS10" i="6"/>
  <c r="AR11" i="6" a="1"/>
  <c r="AR11" i="6"/>
  <c r="AS11" i="6" a="1"/>
  <c r="AS11" i="6" s="1"/>
  <c r="AR12" i="6" a="1"/>
  <c r="AR12" i="6" s="1"/>
  <c r="AS12" i="6" a="1"/>
  <c r="AS12" i="6" s="1"/>
  <c r="AR13" i="6" a="1"/>
  <c r="AR13" i="6"/>
  <c r="AS13" i="6" a="1"/>
  <c r="AS13" i="6"/>
  <c r="AR14" i="6" a="1"/>
  <c r="AR14" i="6"/>
  <c r="AS14" i="6" a="1"/>
  <c r="AS14" i="6"/>
  <c r="AR15" i="6" a="1"/>
  <c r="AR15" i="6"/>
  <c r="AS15" i="6" a="1"/>
  <c r="AS15" i="6" s="1"/>
  <c r="AR16" i="6" a="1"/>
  <c r="AR16" i="6" s="1"/>
  <c r="AS16" i="6" a="1"/>
  <c r="AS16" i="6" s="1"/>
  <c r="AR17" i="6" a="1"/>
  <c r="AR17" i="6"/>
  <c r="AS17" i="6" a="1"/>
  <c r="AS17" i="6"/>
  <c r="AR18" i="6" a="1"/>
  <c r="AR18" i="6"/>
  <c r="AS18" i="6" a="1"/>
  <c r="AS18" i="6"/>
  <c r="AR19" i="6" a="1"/>
  <c r="AR19" i="6"/>
  <c r="AS19" i="6" a="1"/>
  <c r="AS19" i="6" s="1"/>
  <c r="AR20" i="6" a="1"/>
  <c r="AR20" i="6" s="1"/>
  <c r="AS20" i="6" a="1"/>
  <c r="AS20" i="6" s="1"/>
  <c r="AR21" i="6" a="1"/>
  <c r="AR21" i="6"/>
  <c r="AS21" i="6" a="1"/>
  <c r="AS21" i="6"/>
  <c r="AR22" i="6" a="1"/>
  <c r="AR22" i="6"/>
  <c r="AS22" i="6" a="1"/>
  <c r="AS22" i="6"/>
  <c r="AR23" i="6" a="1"/>
  <c r="AR23" i="6"/>
  <c r="AS23" i="6" a="1"/>
  <c r="AS23" i="6" s="1"/>
  <c r="AR24" i="6" a="1"/>
  <c r="AR24" i="6" s="1"/>
  <c r="AS24" i="6" a="1"/>
  <c r="AS24" i="6" s="1"/>
  <c r="AR25" i="6" a="1"/>
  <c r="AR25" i="6"/>
  <c r="AS25" i="6" a="1"/>
  <c r="AS25" i="6"/>
  <c r="AR26" i="6" a="1"/>
  <c r="AR26" i="6"/>
  <c r="AS26" i="6" a="1"/>
  <c r="AS26" i="6"/>
  <c r="AR27" i="6" a="1"/>
  <c r="AR27" i="6"/>
  <c r="AS27" i="6" a="1"/>
  <c r="AS27" i="6" s="1"/>
  <c r="AR28" i="6" a="1"/>
  <c r="AR28" i="6" s="1"/>
  <c r="AS28" i="6" a="1"/>
  <c r="AS28" i="6" s="1"/>
  <c r="AR29" i="6" a="1"/>
  <c r="AR29" i="6"/>
  <c r="AS29" i="6" a="1"/>
  <c r="AS29" i="6"/>
  <c r="AR30" i="6" a="1"/>
  <c r="AR30" i="6"/>
  <c r="AS30" i="6" a="1"/>
  <c r="AS30" i="6"/>
  <c r="AR31" i="6" a="1"/>
  <c r="AR31" i="6"/>
  <c r="AS31" i="6" a="1"/>
  <c r="AS31" i="6" s="1"/>
  <c r="AR32" i="6" a="1"/>
  <c r="AR32" i="6" s="1"/>
  <c r="AS32" i="6" a="1"/>
  <c r="AS32" i="6" s="1"/>
  <c r="AR33" i="6" a="1"/>
  <c r="AR33" i="6"/>
  <c r="AS33" i="6" a="1"/>
  <c r="AS33" i="6"/>
  <c r="AS2" i="6" a="1"/>
  <c r="AS2" i="6"/>
  <c r="AR2" i="6" a="1"/>
  <c r="AR2" i="6"/>
  <c r="AQ3" i="6" a="1"/>
  <c r="AQ3" i="6" s="1"/>
  <c r="AQ4" i="6" a="1"/>
  <c r="AQ4" i="6"/>
  <c r="AQ5" i="6" a="1"/>
  <c r="AQ5" i="6"/>
  <c r="AQ6" i="6" a="1"/>
  <c r="AQ6" i="6"/>
  <c r="AQ7" i="6" a="1"/>
  <c r="AQ7" i="6"/>
  <c r="AQ8" i="6" a="1"/>
  <c r="AQ8" i="6" s="1"/>
  <c r="AQ9" i="6" a="1"/>
  <c r="AQ9" i="6" s="1"/>
  <c r="AQ10" i="6" a="1"/>
  <c r="AQ10" i="6"/>
  <c r="AQ11" i="6" a="1"/>
  <c r="AQ11" i="6" s="1"/>
  <c r="AQ12" i="6" a="1"/>
  <c r="AQ12" i="6"/>
  <c r="AQ13" i="6" a="1"/>
  <c r="AQ13" i="6"/>
  <c r="AQ14" i="6" a="1"/>
  <c r="AQ14" i="6" s="1"/>
  <c r="AQ15" i="6" a="1"/>
  <c r="AQ15" i="6"/>
  <c r="AQ16" i="6" a="1"/>
  <c r="AQ16" i="6" s="1"/>
  <c r="AQ17" i="6" a="1"/>
  <c r="AQ17" i="6" s="1"/>
  <c r="AQ18" i="6" a="1"/>
  <c r="AQ18" i="6"/>
  <c r="AQ19" i="6" a="1"/>
  <c r="AQ19" i="6" s="1"/>
  <c r="AQ20" i="6" a="1"/>
  <c r="AQ20" i="6" s="1"/>
  <c r="AQ21" i="6" a="1"/>
  <c r="AQ21" i="6"/>
  <c r="AQ22" i="6" a="1"/>
  <c r="AQ22" i="6"/>
  <c r="AQ23" i="6" a="1"/>
  <c r="AQ23" i="6"/>
  <c r="AQ24" i="6" a="1"/>
  <c r="AQ24" i="6" s="1"/>
  <c r="AQ25" i="6" a="1"/>
  <c r="AQ25" i="6" s="1"/>
  <c r="AQ26" i="6" a="1"/>
  <c r="AQ26" i="6"/>
  <c r="AQ27" i="6" a="1"/>
  <c r="AQ27" i="6" s="1"/>
  <c r="AQ28" i="6" a="1"/>
  <c r="AQ28" i="6" s="1"/>
  <c r="AQ29" i="6" a="1"/>
  <c r="AQ29" i="6"/>
  <c r="AQ30" i="6" a="1"/>
  <c r="AQ30" i="6"/>
  <c r="AQ31" i="6" a="1"/>
  <c r="AQ31" i="6"/>
  <c r="AQ32" i="6" a="1"/>
  <c r="AQ32" i="6" s="1"/>
  <c r="AQ33" i="6" a="1"/>
  <c r="AQ33" i="6" s="1"/>
  <c r="AQ2" i="6" a="1"/>
  <c r="AQ2" i="6" s="1"/>
  <c r="AO2" i="6"/>
  <c r="AN2" i="6"/>
  <c r="AM2" i="6"/>
  <c r="AL2" i="6"/>
  <c r="AK2" i="6"/>
  <c r="AK4" i="6"/>
  <c r="AK8" i="6"/>
  <c r="AK7" i="6"/>
  <c r="AJ2" i="6"/>
  <c r="AI2" i="6"/>
  <c r="AH2" i="6"/>
  <c r="AF2" i="6"/>
  <c r="R3" i="6" a="1"/>
  <c r="R3" i="6" s="1"/>
  <c r="R4" i="6" a="1"/>
  <c r="R4" i="6" s="1"/>
  <c r="R5" i="6" a="1"/>
  <c r="R5" i="6" s="1"/>
  <c r="R6" i="6" a="1"/>
  <c r="R6" i="6" s="1"/>
  <c r="R7" i="6" a="1"/>
  <c r="R7" i="6" s="1"/>
  <c r="R8" i="6" a="1"/>
  <c r="R8" i="6" s="1"/>
  <c r="R9" i="6" a="1"/>
  <c r="R9" i="6" s="1"/>
  <c r="R10" i="6" a="1"/>
  <c r="R10" i="6" s="1"/>
  <c r="R11" i="6" a="1"/>
  <c r="R11" i="6" s="1"/>
  <c r="R12" i="6" a="1"/>
  <c r="R12" i="6" s="1"/>
  <c r="R13" i="6" a="1"/>
  <c r="R13" i="6" s="1"/>
  <c r="R14" i="6" a="1"/>
  <c r="R14" i="6" s="1"/>
  <c r="R15" i="6" a="1"/>
  <c r="R15" i="6" s="1"/>
  <c r="R16" i="6" a="1"/>
  <c r="R16" i="6" s="1"/>
  <c r="R17" i="6" a="1"/>
  <c r="R17" i="6" s="1"/>
  <c r="R18" i="6" a="1"/>
  <c r="R18" i="6" s="1"/>
  <c r="R19" i="6" a="1"/>
  <c r="R19" i="6" s="1"/>
  <c r="R20" i="6" a="1"/>
  <c r="R20" i="6" s="1"/>
  <c r="R21" i="6" a="1"/>
  <c r="R21" i="6" s="1"/>
  <c r="R22" i="6" a="1"/>
  <c r="R22" i="6" s="1"/>
  <c r="R23" i="6" a="1"/>
  <c r="R23" i="6" s="1"/>
  <c r="R24" i="6" a="1"/>
  <c r="R24" i="6" s="1"/>
  <c r="R25" i="6" a="1"/>
  <c r="R25" i="6" s="1"/>
  <c r="R26" i="6" a="1"/>
  <c r="R26" i="6" s="1"/>
  <c r="R27" i="6" a="1"/>
  <c r="R27" i="6" s="1"/>
  <c r="R28" i="6" a="1"/>
  <c r="R28" i="6"/>
  <c r="R29" i="6" a="1"/>
  <c r="R29" i="6" s="1"/>
  <c r="R30" i="6" a="1"/>
  <c r="R30" i="6"/>
  <c r="R31" i="6" a="1"/>
  <c r="R31" i="6" s="1"/>
  <c r="R32" i="6" a="1"/>
  <c r="R32" i="6" s="1"/>
  <c r="R33" i="6" a="1"/>
  <c r="R33" i="6" s="1"/>
  <c r="R34" i="6" a="1"/>
  <c r="R34" i="6" s="1"/>
  <c r="R35" i="6" a="1"/>
  <c r="R35" i="6" s="1"/>
  <c r="R36" i="6" a="1"/>
  <c r="R36" i="6"/>
  <c r="R37" i="6" a="1"/>
  <c r="R37" i="6" s="1"/>
  <c r="R38" i="6" a="1"/>
  <c r="R38" i="6" s="1"/>
  <c r="R39" i="6" a="1"/>
  <c r="R39" i="6"/>
  <c r="R40" i="6" a="1"/>
  <c r="R40" i="6" s="1"/>
  <c r="R41" i="6" a="1"/>
  <c r="R41" i="6" s="1"/>
  <c r="R42" i="6" a="1"/>
  <c r="R42" i="6" s="1"/>
  <c r="R43" i="6" a="1"/>
  <c r="R43" i="6" s="1"/>
  <c r="R44" i="6" a="1"/>
  <c r="R44" i="6" s="1"/>
  <c r="R45" i="6" a="1"/>
  <c r="R45" i="6" s="1"/>
  <c r="R46" i="6" a="1"/>
  <c r="R46" i="6"/>
  <c r="R47" i="6" a="1"/>
  <c r="R47" i="6" s="1"/>
  <c r="R48" i="6" a="1"/>
  <c r="R48" i="6"/>
  <c r="R49" i="6" a="1"/>
  <c r="R49" i="6" s="1"/>
  <c r="R50" i="6" a="1"/>
  <c r="R50" i="6" s="1"/>
  <c r="R51" i="6" a="1"/>
  <c r="R51" i="6" s="1"/>
  <c r="R52" i="6" a="1"/>
  <c r="R52" i="6" s="1"/>
  <c r="R53" i="6" a="1"/>
  <c r="R53" i="6" s="1"/>
  <c r="R54" i="6" a="1"/>
  <c r="R54" i="6" s="1"/>
  <c r="R55" i="6" a="1"/>
  <c r="R55" i="6"/>
  <c r="R56" i="6" a="1"/>
  <c r="R56" i="6" s="1"/>
  <c r="R57" i="6" a="1"/>
  <c r="R57" i="6"/>
  <c r="R58" i="6" a="1"/>
  <c r="R58" i="6" s="1"/>
  <c r="R59" i="6" a="1"/>
  <c r="R59" i="6" s="1"/>
  <c r="R60" i="6" a="1"/>
  <c r="R60" i="6"/>
  <c r="R61" i="6" a="1"/>
  <c r="R61" i="6" s="1"/>
  <c r="R62" i="6" a="1"/>
  <c r="R62" i="6"/>
  <c r="R63" i="6" a="1"/>
  <c r="R63" i="6" s="1"/>
  <c r="R64" i="6" a="1"/>
  <c r="R64" i="6"/>
  <c r="R65" i="6" a="1"/>
  <c r="R65" i="6" s="1"/>
  <c r="R66" i="6" a="1"/>
  <c r="R66" i="6"/>
  <c r="R67" i="6" a="1"/>
  <c r="R67" i="6" s="1"/>
  <c r="R68" i="6" a="1"/>
  <c r="R68" i="6"/>
  <c r="R69" i="6" a="1"/>
  <c r="R69" i="6" s="1"/>
  <c r="R70" i="6" a="1"/>
  <c r="R70" i="6"/>
  <c r="R71" i="6" a="1"/>
  <c r="R71" i="6"/>
  <c r="R72" i="6" a="1"/>
  <c r="R72" i="6" s="1"/>
  <c r="R73" i="6" a="1"/>
  <c r="R73" i="6"/>
  <c r="R74" i="6" a="1"/>
  <c r="R74" i="6" s="1"/>
  <c r="R75" i="6" a="1"/>
  <c r="R75" i="6" s="1"/>
  <c r="R76" i="6" a="1"/>
  <c r="R76" i="6"/>
  <c r="R77" i="6" a="1"/>
  <c r="R77" i="6" s="1"/>
  <c r="R78" i="6" a="1"/>
  <c r="R78" i="6" s="1"/>
  <c r="R79" i="6" a="1"/>
  <c r="R79" i="6"/>
  <c r="R80" i="6" a="1"/>
  <c r="R80" i="6"/>
  <c r="R81" i="6" a="1"/>
  <c r="R81" i="6" s="1"/>
  <c r="R82" i="6" a="1"/>
  <c r="R82" i="6"/>
  <c r="R83" i="6" a="1"/>
  <c r="R83" i="6" s="1"/>
  <c r="R84" i="6" a="1"/>
  <c r="R84" i="6" s="1"/>
  <c r="R85" i="6" a="1"/>
  <c r="R85" i="6" s="1"/>
  <c r="R86" i="6" a="1"/>
  <c r="R86" i="6" s="1"/>
  <c r="R87" i="6" a="1"/>
  <c r="R87" i="6" s="1"/>
  <c r="R88" i="6" a="1"/>
  <c r="R88" i="6"/>
  <c r="R89" i="6" a="1"/>
  <c r="R89" i="6"/>
  <c r="R90" i="6" a="1"/>
  <c r="R90" i="6" s="1"/>
  <c r="R91" i="6" a="1"/>
  <c r="R91" i="6" s="1"/>
  <c r="R92" i="6" a="1"/>
  <c r="R92" i="6"/>
  <c r="R93" i="6" a="1"/>
  <c r="R93" i="6" s="1"/>
  <c r="R94" i="6" a="1"/>
  <c r="R94" i="6"/>
  <c r="R95" i="6" a="1"/>
  <c r="R95" i="6" s="1"/>
  <c r="R96" i="6" a="1"/>
  <c r="R96" i="6" s="1"/>
  <c r="R97" i="6" a="1"/>
  <c r="R97" i="6"/>
  <c r="R98" i="6" a="1"/>
  <c r="R98" i="6"/>
  <c r="R99" i="6" a="1"/>
  <c r="R99" i="6" s="1"/>
  <c r="R2" i="6" a="1"/>
  <c r="R2" i="6" s="1"/>
  <c r="V2" i="6" s="1"/>
  <c r="Q3" i="6" a="1"/>
  <c r="Q3" i="6"/>
  <c r="Q4" i="6" a="1"/>
  <c r="Q4" i="6" s="1"/>
  <c r="Q5" i="6" a="1"/>
  <c r="Q5" i="6" s="1"/>
  <c r="Q6" i="6" a="1"/>
  <c r="Q6" i="6"/>
  <c r="Q7" i="6" a="1"/>
  <c r="Q7" i="6" s="1"/>
  <c r="Q8" i="6" a="1"/>
  <c r="Q8" i="6" s="1"/>
  <c r="Q9" i="6" a="1"/>
  <c r="Q9" i="6"/>
  <c r="Q10" i="6" a="1"/>
  <c r="Q10" i="6"/>
  <c r="Q11" i="6" a="1"/>
  <c r="Q11" i="6" s="1"/>
  <c r="Q12" i="6" a="1"/>
  <c r="Q12" i="6" s="1"/>
  <c r="Q13" i="6" a="1"/>
  <c r="Q13" i="6" s="1"/>
  <c r="Q14" i="6" a="1"/>
  <c r="Q14" i="6" s="1"/>
  <c r="Q15" i="6" a="1"/>
  <c r="Q15" i="6"/>
  <c r="Q16" i="6" a="1"/>
  <c r="Q16" i="6" s="1"/>
  <c r="Q17" i="6" a="1"/>
  <c r="Q17" i="6" s="1"/>
  <c r="Q18" i="6" a="1"/>
  <c r="Q18" i="6"/>
  <c r="Q19" i="6" a="1"/>
  <c r="Q19" i="6"/>
  <c r="Q20" i="6" a="1"/>
  <c r="Q20" i="6" s="1"/>
  <c r="Q21" i="6" a="1"/>
  <c r="Q21" i="6" s="1"/>
  <c r="Q22" i="6" a="1"/>
  <c r="Q22" i="6"/>
  <c r="Q23" i="6" a="1"/>
  <c r="Q23" i="6" s="1"/>
  <c r="Q24" i="6" a="1"/>
  <c r="Q24" i="6"/>
  <c r="Q25" i="6" a="1"/>
  <c r="Q25" i="6" s="1"/>
  <c r="Q26" i="6" a="1"/>
  <c r="Q26" i="6" s="1"/>
  <c r="Q27" i="6" a="1"/>
  <c r="Q27" i="6"/>
  <c r="Q28" i="6" a="1"/>
  <c r="Q28" i="6" s="1"/>
  <c r="Q29" i="6" a="1"/>
  <c r="Q29" i="6" s="1"/>
  <c r="Q30" i="6" a="1"/>
  <c r="Q30" i="6" s="1"/>
  <c r="Q31" i="6" a="1"/>
  <c r="Q31" i="6"/>
  <c r="Q32" i="6" a="1"/>
  <c r="Q32" i="6" s="1"/>
  <c r="Q33" i="6" a="1"/>
  <c r="Q33" i="6"/>
  <c r="Q34" i="6" a="1"/>
  <c r="Q34" i="6" s="1"/>
  <c r="Q35" i="6" a="1"/>
  <c r="Q35" i="6" s="1"/>
  <c r="Q36" i="6" a="1"/>
  <c r="Q36" i="6" s="1"/>
  <c r="Q37" i="6" a="1"/>
  <c r="Q37" i="6" s="1"/>
  <c r="Q38" i="6" a="1"/>
  <c r="Q38" i="6"/>
  <c r="Q39" i="6" a="1"/>
  <c r="Q39" i="6" s="1"/>
  <c r="Q40" i="6" a="1"/>
  <c r="Q40" i="6"/>
  <c r="Q41" i="6" a="1"/>
  <c r="Q41" i="6" s="1"/>
  <c r="Q42" i="6" a="1"/>
  <c r="Q42" i="6"/>
  <c r="Q43" i="6" a="1"/>
  <c r="Q43" i="6" s="1"/>
  <c r="Q44" i="6" a="1"/>
  <c r="Q44" i="6" s="1"/>
  <c r="Q45" i="6" a="1"/>
  <c r="Q45" i="6" s="1"/>
  <c r="Q46" i="6" a="1"/>
  <c r="Q46" i="6"/>
  <c r="Q47" i="6" a="1"/>
  <c r="Q47" i="6"/>
  <c r="Q48" i="6" a="1"/>
  <c r="Q48" i="6" s="1"/>
  <c r="Q49" i="6" a="1"/>
  <c r="Q49" i="6"/>
  <c r="Q50" i="6" a="1"/>
  <c r="Q50" i="6" s="1"/>
  <c r="Q51" i="6" a="1"/>
  <c r="Q51" i="6"/>
  <c r="Q52" i="6" a="1"/>
  <c r="Q52" i="6" s="1"/>
  <c r="Q53" i="6" a="1"/>
  <c r="Q53" i="6" s="1"/>
  <c r="Q54" i="6" a="1"/>
  <c r="Q54" i="6" s="1"/>
  <c r="Q55" i="6" a="1"/>
  <c r="Q55" i="6"/>
  <c r="Q56" i="6" a="1"/>
  <c r="Q56" i="6"/>
  <c r="Q57" i="6" a="1"/>
  <c r="Q57" i="6" s="1"/>
  <c r="Q58" i="6" a="1"/>
  <c r="Q58" i="6"/>
  <c r="Q59" i="6" a="1"/>
  <c r="Q59" i="6" s="1"/>
  <c r="Q60" i="6" a="1"/>
  <c r="Q60" i="6" s="1"/>
  <c r="Q61" i="6" a="1"/>
  <c r="Q61" i="6" s="1"/>
  <c r="Q62" i="6" a="1"/>
  <c r="Q62" i="6" s="1"/>
  <c r="Q63" i="6" a="1"/>
  <c r="Q63" i="6" s="1"/>
  <c r="Q64" i="6" a="1"/>
  <c r="Q64" i="6"/>
  <c r="Q65" i="6" a="1"/>
  <c r="Q65" i="6"/>
  <c r="Q66" i="6" a="1"/>
  <c r="Q66" i="6" s="1"/>
  <c r="Q67" i="6" a="1"/>
  <c r="Q67" i="6"/>
  <c r="Q68" i="6" a="1"/>
  <c r="Q68" i="6" s="1"/>
  <c r="Q69" i="6" a="1"/>
  <c r="Q69" i="6" s="1"/>
  <c r="Q70" i="6" a="1"/>
  <c r="Q70" i="6"/>
  <c r="Q71" i="6" a="1"/>
  <c r="Q71" i="6" s="1"/>
  <c r="Q72" i="6" a="1"/>
  <c r="Q72" i="6" s="1"/>
  <c r="Q73" i="6" a="1"/>
  <c r="Q73" i="6"/>
  <c r="Q74" i="6" a="1"/>
  <c r="Q74" i="6"/>
  <c r="Q75" i="6" a="1"/>
  <c r="Q75" i="6" s="1"/>
  <c r="Q76" i="6" a="1"/>
  <c r="Q76" i="6" s="1"/>
  <c r="Q77" i="6" a="1"/>
  <c r="Q77" i="6" s="1"/>
  <c r="Q78" i="6" a="1"/>
  <c r="Q78" i="6" s="1"/>
  <c r="Q79" i="6" a="1"/>
  <c r="Q79" i="6"/>
  <c r="Q80" i="6" a="1"/>
  <c r="Q80" i="6" s="1"/>
  <c r="Q81" i="6" a="1"/>
  <c r="Q81" i="6" s="1"/>
  <c r="Q82" i="6" a="1"/>
  <c r="Q82" i="6"/>
  <c r="Q83" i="6" a="1"/>
  <c r="Q83" i="6"/>
  <c r="Q84" i="6" a="1"/>
  <c r="Q84" i="6" s="1"/>
  <c r="Q85" i="6" a="1"/>
  <c r="Q85" i="6" s="1"/>
  <c r="Q86" i="6" a="1"/>
  <c r="Q86" i="6"/>
  <c r="Q87" i="6" a="1"/>
  <c r="Q87" i="6" s="1"/>
  <c r="Q88" i="6" a="1"/>
  <c r="Q88" i="6"/>
  <c r="Q89" i="6" a="1"/>
  <c r="Q89" i="6" s="1"/>
  <c r="Q90" i="6" a="1"/>
  <c r="Q90" i="6"/>
  <c r="Q91" i="6" a="1"/>
  <c r="Q91" i="6"/>
  <c r="Q92" i="6" a="1"/>
  <c r="Q92" i="6" s="1"/>
  <c r="Q93" i="6" a="1"/>
  <c r="Q93" i="6" s="1"/>
  <c r="Q94" i="6" a="1"/>
  <c r="Q94" i="6"/>
  <c r="Q95" i="6" a="1"/>
  <c r="Q95" i="6"/>
  <c r="Q96" i="6" a="1"/>
  <c r="Q96" i="6"/>
  <c r="Q97" i="6" a="1"/>
  <c r="Q97" i="6" s="1"/>
  <c r="Q98" i="6" a="1"/>
  <c r="Q98" i="6"/>
  <c r="Q99" i="6" a="1"/>
  <c r="Q99" i="6" s="1"/>
  <c r="Q2" i="6" a="1"/>
  <c r="Q2" i="6" s="1"/>
  <c r="P2" i="6" a="1"/>
  <c r="P2" i="6"/>
  <c r="P3" i="6" a="1"/>
  <c r="P3" i="6"/>
  <c r="S3" i="6" s="1"/>
  <c r="P4" i="6" a="1"/>
  <c r="P4" i="6" s="1"/>
  <c r="S4" i="6" s="1"/>
  <c r="P5" i="6" a="1"/>
  <c r="P5" i="6" s="1"/>
  <c r="S5" i="6" s="1"/>
  <c r="P6" i="6" a="1"/>
  <c r="P6" i="6"/>
  <c r="S6" i="6" s="1"/>
  <c r="P7" i="6" a="1"/>
  <c r="P7" i="6" s="1"/>
  <c r="S7" i="6" s="1"/>
  <c r="P8" i="6" a="1"/>
  <c r="P8" i="6"/>
  <c r="S8" i="6" s="1"/>
  <c r="P9" i="6" a="1"/>
  <c r="P9" i="6"/>
  <c r="S9" i="6" s="1"/>
  <c r="P10" i="6" a="1"/>
  <c r="P10" i="6"/>
  <c r="S10" i="6" s="1"/>
  <c r="P11" i="6" a="1"/>
  <c r="P11" i="6"/>
  <c r="S11" i="6" s="1"/>
  <c r="P12" i="6" a="1"/>
  <c r="P12" i="6"/>
  <c r="S12" i="6" s="1"/>
  <c r="P13" i="6" a="1"/>
  <c r="P13" i="6" s="1"/>
  <c r="S13" i="6" s="1"/>
  <c r="P14" i="6" a="1"/>
  <c r="P14" i="6"/>
  <c r="S14" i="6" s="1"/>
  <c r="P15" i="6" a="1"/>
  <c r="P15" i="6" s="1"/>
  <c r="S15" i="6" s="1"/>
  <c r="P16" i="6" a="1"/>
  <c r="P16" i="6"/>
  <c r="S16" i="6" s="1"/>
  <c r="P17" i="6" a="1"/>
  <c r="P17" i="6" s="1"/>
  <c r="S17" i="6" s="1"/>
  <c r="P18" i="6" a="1"/>
  <c r="P18" i="6" s="1"/>
  <c r="S18" i="6" s="1"/>
  <c r="P19" i="6" a="1"/>
  <c r="P19" i="6"/>
  <c r="S19" i="6" s="1"/>
  <c r="P20" i="6" a="1"/>
  <c r="P20" i="6"/>
  <c r="S20" i="6" s="1"/>
  <c r="P21" i="6" a="1"/>
  <c r="P21" i="6" s="1"/>
  <c r="S21" i="6" s="1"/>
  <c r="P22" i="6" a="1"/>
  <c r="P22" i="6"/>
  <c r="S22" i="6" s="1"/>
  <c r="P23" i="6" a="1"/>
  <c r="P23" i="6"/>
  <c r="S23" i="6" s="1"/>
  <c r="P24" i="6" a="1"/>
  <c r="P24" i="6" s="1"/>
  <c r="S24" i="6" s="1"/>
  <c r="P25" i="6" a="1"/>
  <c r="P25" i="6"/>
  <c r="S25" i="6" s="1"/>
  <c r="P26" i="6" a="1"/>
  <c r="P26" i="6"/>
  <c r="S26" i="6" s="1"/>
  <c r="P27" i="6" a="1"/>
  <c r="P27" i="6"/>
  <c r="S27" i="6" s="1"/>
  <c r="P28" i="6" a="1"/>
  <c r="P28" i="6"/>
  <c r="S28" i="6" s="1"/>
  <c r="P29" i="6" a="1"/>
  <c r="P29" i="6" s="1"/>
  <c r="S29" i="6" s="1"/>
  <c r="P30" i="6" a="1"/>
  <c r="P30" i="6" s="1"/>
  <c r="S30" i="6" s="1"/>
  <c r="P31" i="6" a="1"/>
  <c r="P31" i="6"/>
  <c r="S31" i="6" s="1"/>
  <c r="P32" i="6" a="1"/>
  <c r="P32" i="6" s="1"/>
  <c r="S32" i="6" s="1"/>
  <c r="P33" i="6" a="1"/>
  <c r="P33" i="6"/>
  <c r="S33" i="6" s="1"/>
  <c r="P34" i="6" a="1"/>
  <c r="P34" i="6" s="1"/>
  <c r="S34" i="6" s="1"/>
  <c r="P35" i="6" a="1"/>
  <c r="P35" i="6" s="1"/>
  <c r="S35" i="6" s="1"/>
  <c r="P36" i="6" a="1"/>
  <c r="P36" i="6"/>
  <c r="S36" i="6" s="1"/>
  <c r="P37" i="6" a="1"/>
  <c r="P37" i="6" s="1"/>
  <c r="S37" i="6" s="1"/>
  <c r="P38" i="6" a="1"/>
  <c r="P38" i="6"/>
  <c r="S38" i="6" s="1"/>
  <c r="P39" i="6" a="1"/>
  <c r="P39" i="6"/>
  <c r="S39" i="6" s="1"/>
  <c r="P40" i="6" a="1"/>
  <c r="P40" i="6"/>
  <c r="S40" i="6" s="1"/>
  <c r="P41" i="6" a="1"/>
  <c r="P41" i="6" s="1"/>
  <c r="S41" i="6" s="1"/>
  <c r="P42" i="6" a="1"/>
  <c r="P42" i="6"/>
  <c r="S42" i="6" s="1"/>
  <c r="P43" i="6" a="1"/>
  <c r="P43" i="6"/>
  <c r="S43" i="6" s="1"/>
  <c r="P44" i="6" a="1"/>
  <c r="P44" i="6"/>
  <c r="S44" i="6" s="1"/>
  <c r="P45" i="6" a="1"/>
  <c r="P45" i="6" s="1"/>
  <c r="S45" i="6" s="1"/>
  <c r="P46" i="6" a="1"/>
  <c r="P46" i="6"/>
  <c r="S46" i="6" s="1"/>
  <c r="P47" i="6" a="1"/>
  <c r="P47" i="6" s="1"/>
  <c r="S47" i="6" s="1"/>
  <c r="P48" i="6" a="1"/>
  <c r="P48" i="6"/>
  <c r="S48" i="6" s="1"/>
  <c r="P49" i="6" a="1"/>
  <c r="P49" i="6" s="1"/>
  <c r="S49" i="6" s="1"/>
  <c r="P50" i="6" a="1"/>
  <c r="P50" i="6"/>
  <c r="S50" i="6" s="1"/>
  <c r="P51" i="6" a="1"/>
  <c r="P51" i="6" s="1"/>
  <c r="S51" i="6" s="1"/>
  <c r="P52" i="6" a="1"/>
  <c r="P52" i="6"/>
  <c r="S52" i="6" s="1"/>
  <c r="P53" i="6" a="1"/>
  <c r="P53" i="6" s="1"/>
  <c r="S53" i="6" s="1"/>
  <c r="P54" i="6" a="1"/>
  <c r="P54" i="6"/>
  <c r="S54" i="6" s="1"/>
  <c r="P55" i="6" a="1"/>
  <c r="P55" i="6"/>
  <c r="S55" i="6" s="1"/>
  <c r="P56" i="6" a="1"/>
  <c r="P56" i="6" s="1"/>
  <c r="S56" i="6" s="1"/>
  <c r="P57" i="6" a="1"/>
  <c r="P57" i="6"/>
  <c r="S57" i="6" s="1"/>
  <c r="P58" i="6" a="1"/>
  <c r="P58" i="6" s="1"/>
  <c r="S58" i="6" s="1"/>
  <c r="P59" i="6" a="1"/>
  <c r="P59" i="6" s="1"/>
  <c r="S59" i="6" s="1"/>
  <c r="P60" i="6" a="1"/>
  <c r="P60" i="6"/>
  <c r="S60" i="6" s="1"/>
  <c r="P61" i="6" a="1"/>
  <c r="P61" i="6" s="1"/>
  <c r="S61" i="6" s="1"/>
  <c r="P62" i="6" a="1"/>
  <c r="P62" i="6" s="1"/>
  <c r="S62" i="6" s="1"/>
  <c r="P63" i="6" a="1"/>
  <c r="P63" i="6"/>
  <c r="S63" i="6" s="1"/>
  <c r="P64" i="6" a="1"/>
  <c r="P64" i="6"/>
  <c r="S64" i="6" s="1"/>
  <c r="P65" i="6" a="1"/>
  <c r="P65" i="6" s="1"/>
  <c r="S65" i="6" s="1"/>
  <c r="P66" i="6" a="1"/>
  <c r="P66" i="6"/>
  <c r="S66" i="6" s="1"/>
  <c r="P67" i="6" a="1"/>
  <c r="P67" i="6" s="1"/>
  <c r="S67" i="6" s="1"/>
  <c r="P68" i="6" a="1"/>
  <c r="P68" i="6" s="1"/>
  <c r="S68" i="6" s="1"/>
  <c r="P69" i="6" a="1"/>
  <c r="P69" i="6" s="1"/>
  <c r="S69" i="6" s="1"/>
  <c r="P70" i="6" a="1"/>
  <c r="P70" i="6" s="1"/>
  <c r="S70" i="6" s="1"/>
  <c r="P71" i="6" a="1"/>
  <c r="P71" i="6" s="1"/>
  <c r="S71" i="6" s="1"/>
  <c r="P72" i="6" a="1"/>
  <c r="P72" i="6"/>
  <c r="S72" i="6" s="1"/>
  <c r="P73" i="6" a="1"/>
  <c r="P73" i="6"/>
  <c r="S73" i="6" s="1"/>
  <c r="P74" i="6" a="1"/>
  <c r="P74" i="6" s="1"/>
  <c r="S74" i="6" s="1"/>
  <c r="P75" i="6" a="1"/>
  <c r="P75" i="6" s="1"/>
  <c r="S75" i="6" s="1"/>
  <c r="P76" i="6" a="1"/>
  <c r="P76" i="6"/>
  <c r="S76" i="6" s="1"/>
  <c r="P77" i="6" a="1"/>
  <c r="P77" i="6" s="1"/>
  <c r="S77" i="6" s="1"/>
  <c r="P78" i="6" a="1"/>
  <c r="P78" i="6"/>
  <c r="S78" i="6" s="1"/>
  <c r="P79" i="6" a="1"/>
  <c r="P79" i="6" s="1"/>
  <c r="S79" i="6" s="1"/>
  <c r="P80" i="6" a="1"/>
  <c r="P80" i="6" s="1"/>
  <c r="S80" i="6" s="1"/>
  <c r="P81" i="6" a="1"/>
  <c r="P81" i="6"/>
  <c r="S81" i="6" s="1"/>
  <c r="P82" i="6" a="1"/>
  <c r="P82" i="6"/>
  <c r="S82" i="6" s="1"/>
  <c r="P83" i="6" a="1"/>
  <c r="P83" i="6" s="1"/>
  <c r="S83" i="6" s="1"/>
  <c r="P84" i="6" a="1"/>
  <c r="P84" i="6"/>
  <c r="S84" i="6" s="1"/>
  <c r="P85" i="6" a="1"/>
  <c r="P85" i="6" s="1"/>
  <c r="S85" i="6" s="1"/>
  <c r="P86" i="6" a="1"/>
  <c r="P86" i="6" s="1"/>
  <c r="S86" i="6" s="1"/>
  <c r="P87" i="6" a="1"/>
  <c r="P87" i="6"/>
  <c r="S87" i="6" s="1"/>
  <c r="P88" i="6" a="1"/>
  <c r="P88" i="6" s="1"/>
  <c r="S88" i="6" s="1"/>
  <c r="P89" i="6" a="1"/>
  <c r="P89" i="6" s="1"/>
  <c r="S89" i="6" s="1"/>
  <c r="P90" i="6" a="1"/>
  <c r="P90" i="6"/>
  <c r="S90" i="6" s="1"/>
  <c r="P91" i="6" a="1"/>
  <c r="P91" i="6" s="1"/>
  <c r="S91" i="6" s="1"/>
  <c r="P92" i="6" a="1"/>
  <c r="P92" i="6"/>
  <c r="S92" i="6" s="1"/>
  <c r="P93" i="6" a="1"/>
  <c r="P93" i="6" s="1"/>
  <c r="S93" i="6" s="1"/>
  <c r="P94" i="6" a="1"/>
  <c r="P94" i="6"/>
  <c r="S94" i="6" s="1"/>
  <c r="P95" i="6" a="1"/>
  <c r="P95" i="6" s="1"/>
  <c r="S95" i="6" s="1"/>
  <c r="P96" i="6" a="1"/>
  <c r="P96" i="6"/>
  <c r="S96" i="6" s="1"/>
  <c r="P97" i="6" a="1"/>
  <c r="P97" i="6" s="1"/>
  <c r="S97" i="6" s="1"/>
  <c r="P98" i="6" a="1"/>
  <c r="P98" i="6" s="1"/>
  <c r="S98" i="6" s="1"/>
  <c r="P99" i="6" a="1"/>
  <c r="P99" i="6" s="1"/>
  <c r="S99" i="6" s="1"/>
  <c r="N2" i="6"/>
  <c r="M2" i="6"/>
  <c r="L2" i="6"/>
  <c r="J2" i="6"/>
  <c r="K2" i="6"/>
  <c r="I2" i="6"/>
  <c r="H2" i="6"/>
  <c r="G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2" i="6"/>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E1024" i="6"/>
  <c r="E1025" i="6"/>
  <c r="E1026" i="6"/>
  <c r="E1027" i="6"/>
  <c r="E1028" i="6"/>
  <c r="E1029" i="6"/>
  <c r="E1030" i="6"/>
  <c r="E1031" i="6"/>
  <c r="E1032" i="6"/>
  <c r="E1033" i="6"/>
  <c r="E1034" i="6"/>
  <c r="E1035" i="6"/>
  <c r="E1036" i="6"/>
  <c r="E1037" i="6"/>
  <c r="E1038" i="6"/>
  <c r="E1039" i="6"/>
  <c r="E1040" i="6"/>
  <c r="E1041" i="6"/>
  <c r="E1042" i="6"/>
  <c r="E1043" i="6"/>
  <c r="E1044" i="6"/>
  <c r="E1045" i="6"/>
  <c r="E1046" i="6"/>
  <c r="E1047" i="6"/>
  <c r="E1048" i="6"/>
  <c r="E1049" i="6"/>
  <c r="E1050" i="6"/>
  <c r="E1051" i="6"/>
  <c r="E1052" i="6"/>
  <c r="E1053" i="6"/>
  <c r="E1054" i="6"/>
  <c r="E1055" i="6"/>
  <c r="E1056" i="6"/>
  <c r="E1057" i="6"/>
  <c r="E1058" i="6"/>
  <c r="E1059" i="6"/>
  <c r="E1060" i="6"/>
  <c r="E1061" i="6"/>
  <c r="E1062" i="6"/>
  <c r="E1063" i="6"/>
  <c r="E1064" i="6"/>
  <c r="E1065" i="6"/>
  <c r="E1066" i="6"/>
  <c r="E1067" i="6"/>
  <c r="E1068" i="6"/>
  <c r="E1069" i="6"/>
  <c r="E1070" i="6"/>
  <c r="E1071" i="6"/>
  <c r="E1072" i="6"/>
  <c r="E1073" i="6"/>
  <c r="E1074" i="6"/>
  <c r="E1075" i="6"/>
  <c r="E1076" i="6"/>
  <c r="E1077" i="6"/>
  <c r="E1078" i="6"/>
  <c r="E1079" i="6"/>
  <c r="E1080" i="6"/>
  <c r="E1081" i="6"/>
  <c r="E1082" i="6"/>
  <c r="E1083" i="6"/>
  <c r="E1084" i="6"/>
  <c r="E1085" i="6"/>
  <c r="E1086" i="6"/>
  <c r="E1087" i="6"/>
  <c r="E1088" i="6"/>
  <c r="E1089" i="6"/>
  <c r="E1090" i="6"/>
  <c r="E1091" i="6"/>
  <c r="E1092" i="6"/>
  <c r="E1093" i="6"/>
  <c r="E1094" i="6"/>
  <c r="E1095" i="6"/>
  <c r="E1096" i="6"/>
  <c r="E1097" i="6"/>
  <c r="E1098" i="6"/>
  <c r="E1099" i="6"/>
  <c r="E1100" i="6"/>
  <c r="E1101" i="6"/>
  <c r="E1102" i="6"/>
  <c r="E1103" i="6"/>
  <c r="E1104" i="6"/>
  <c r="E1105" i="6"/>
  <c r="E1106" i="6"/>
  <c r="E1107" i="6"/>
  <c r="E1108" i="6"/>
  <c r="E1109" i="6"/>
  <c r="E1110" i="6"/>
  <c r="E1111" i="6"/>
  <c r="E1112" i="6"/>
  <c r="E1113" i="6"/>
  <c r="E1114" i="6"/>
  <c r="E1115" i="6"/>
  <c r="E1116" i="6"/>
  <c r="E1117" i="6"/>
  <c r="E1118" i="6"/>
  <c r="E1119" i="6"/>
  <c r="E1120" i="6"/>
  <c r="E1121" i="6"/>
  <c r="E1122" i="6"/>
  <c r="E1123" i="6"/>
  <c r="E1124" i="6"/>
  <c r="E1125" i="6"/>
  <c r="E1126" i="6"/>
  <c r="E1127" i="6"/>
  <c r="E1128" i="6"/>
  <c r="E1129" i="6"/>
  <c r="E1130" i="6"/>
  <c r="E1131" i="6"/>
  <c r="E1132" i="6"/>
  <c r="E1133" i="6"/>
  <c r="E1134" i="6"/>
  <c r="E1135" i="6"/>
  <c r="E1136" i="6"/>
  <c r="E1137" i="6"/>
  <c r="E1138" i="6"/>
  <c r="E1139" i="6"/>
  <c r="E1140" i="6"/>
  <c r="E1141" i="6"/>
  <c r="E1142" i="6"/>
  <c r="E1143" i="6"/>
  <c r="E1144" i="6"/>
  <c r="E1145" i="6"/>
  <c r="E1146" i="6"/>
  <c r="E1147" i="6"/>
  <c r="E1148" i="6"/>
  <c r="E1149" i="6"/>
  <c r="E1150" i="6"/>
  <c r="E1151" i="6"/>
  <c r="E1152" i="6"/>
  <c r="E1153" i="6"/>
  <c r="E1154" i="6"/>
  <c r="E1155" i="6"/>
  <c r="E1156" i="6"/>
  <c r="E1157" i="6"/>
  <c r="E1158" i="6"/>
  <c r="E1159" i="6"/>
  <c r="E1160" i="6"/>
  <c r="E1161" i="6"/>
  <c r="E1162" i="6"/>
  <c r="E1163" i="6"/>
  <c r="E1164" i="6"/>
  <c r="E1165" i="6"/>
  <c r="E1166" i="6"/>
  <c r="E1167" i="6"/>
  <c r="E1168" i="6"/>
  <c r="E1169" i="6"/>
  <c r="E1170" i="6"/>
  <c r="E1171" i="6"/>
  <c r="E1172" i="6"/>
  <c r="E1173" i="6"/>
  <c r="E1174" i="6"/>
  <c r="E1175" i="6"/>
  <c r="E1176" i="6"/>
  <c r="E1177" i="6"/>
  <c r="E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D1050" i="6"/>
  <c r="D1051" i="6"/>
  <c r="D1052" i="6"/>
  <c r="D1053" i="6"/>
  <c r="D1054" i="6"/>
  <c r="D1055" i="6"/>
  <c r="D1056" i="6"/>
  <c r="D1057" i="6"/>
  <c r="D1058" i="6"/>
  <c r="D1059" i="6"/>
  <c r="D1060" i="6"/>
  <c r="D1061" i="6"/>
  <c r="D1062" i="6"/>
  <c r="D1063" i="6"/>
  <c r="D1064" i="6"/>
  <c r="D1065" i="6"/>
  <c r="D1066" i="6"/>
  <c r="D1067" i="6"/>
  <c r="D1068" i="6"/>
  <c r="D1069" i="6"/>
  <c r="D1070" i="6"/>
  <c r="D1071" i="6"/>
  <c r="D1072" i="6"/>
  <c r="D1073" i="6"/>
  <c r="D1074" i="6"/>
  <c r="D1075" i="6"/>
  <c r="D1076" i="6"/>
  <c r="D1077" i="6"/>
  <c r="D1078" i="6"/>
  <c r="D1079" i="6"/>
  <c r="D1080" i="6"/>
  <c r="D1081" i="6"/>
  <c r="D1082" i="6"/>
  <c r="D1083" i="6"/>
  <c r="D1084" i="6"/>
  <c r="D1085" i="6"/>
  <c r="D1086" i="6"/>
  <c r="D1087" i="6"/>
  <c r="D1088" i="6"/>
  <c r="D1089" i="6"/>
  <c r="D1090" i="6"/>
  <c r="D1091" i="6"/>
  <c r="D1092" i="6"/>
  <c r="D1093" i="6"/>
  <c r="D1094" i="6"/>
  <c r="D1095" i="6"/>
  <c r="D1096" i="6"/>
  <c r="D1097" i="6"/>
  <c r="D1098" i="6"/>
  <c r="D1099" i="6"/>
  <c r="D1100" i="6"/>
  <c r="D1101" i="6"/>
  <c r="D1102" i="6"/>
  <c r="D1103" i="6"/>
  <c r="D1104" i="6"/>
  <c r="D1105" i="6"/>
  <c r="D1106" i="6"/>
  <c r="D1107" i="6"/>
  <c r="D1108" i="6"/>
  <c r="D1109" i="6"/>
  <c r="D1110" i="6"/>
  <c r="D1111" i="6"/>
  <c r="D1112" i="6"/>
  <c r="D1113" i="6"/>
  <c r="D1114" i="6"/>
  <c r="D1115" i="6"/>
  <c r="D1116" i="6"/>
  <c r="D1117" i="6"/>
  <c r="D1118" i="6"/>
  <c r="D1119" i="6"/>
  <c r="D1120" i="6"/>
  <c r="D1121" i="6"/>
  <c r="D1122" i="6"/>
  <c r="D1123" i="6"/>
  <c r="D1124" i="6"/>
  <c r="D1125" i="6"/>
  <c r="D1126" i="6"/>
  <c r="D1127" i="6"/>
  <c r="D1128" i="6"/>
  <c r="D1129" i="6"/>
  <c r="D1130" i="6"/>
  <c r="D1131" i="6"/>
  <c r="D1132" i="6"/>
  <c r="D1133" i="6"/>
  <c r="D1134" i="6"/>
  <c r="D1135" i="6"/>
  <c r="D1136" i="6"/>
  <c r="D1137" i="6"/>
  <c r="D1138" i="6"/>
  <c r="D1139" i="6"/>
  <c r="D1140" i="6"/>
  <c r="D1141" i="6"/>
  <c r="D1142" i="6"/>
  <c r="D1143" i="6"/>
  <c r="D1144" i="6"/>
  <c r="D1145" i="6"/>
  <c r="D1146" i="6"/>
  <c r="D1147" i="6"/>
  <c r="D1148" i="6"/>
  <c r="D1149" i="6"/>
  <c r="D1150" i="6"/>
  <c r="D1151" i="6"/>
  <c r="D1152" i="6"/>
  <c r="D1153" i="6"/>
  <c r="D1154" i="6"/>
  <c r="D1155" i="6"/>
  <c r="D1156" i="6"/>
  <c r="D1157" i="6"/>
  <c r="D1158" i="6"/>
  <c r="D1159" i="6"/>
  <c r="D1160" i="6"/>
  <c r="D1161" i="6"/>
  <c r="D1162" i="6"/>
  <c r="D1163" i="6"/>
  <c r="D1164" i="6"/>
  <c r="D1165" i="6"/>
  <c r="D1166" i="6"/>
  <c r="D1167" i="6"/>
  <c r="D1168" i="6"/>
  <c r="D1169" i="6"/>
  <c r="D1170" i="6"/>
  <c r="D1171" i="6"/>
  <c r="D1172" i="6"/>
  <c r="D1173" i="6"/>
  <c r="D1174" i="6"/>
  <c r="D1175" i="6"/>
  <c r="D1176" i="6"/>
  <c r="D1177" i="6"/>
  <c r="D2" i="6"/>
  <c r="T2" i="6" l="1"/>
  <c r="U2" i="6"/>
  <c r="AB2" i="6"/>
  <c r="Y2" i="6" a="1"/>
  <c r="Y2" i="6" s="1"/>
  <c r="W2" i="6" a="1"/>
  <c r="W2" i="6" s="1"/>
  <c r="AA2" i="6"/>
  <c r="AC2" i="6"/>
  <c r="AD2" i="6" s="1"/>
  <c r="AE2" i="6"/>
  <c r="S2" i="6"/>
  <c r="AG2" i="6" l="1"/>
  <c r="X2" i="6"/>
  <c r="Z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<sst xmlns="http://schemas.openxmlformats.org/spreadsheetml/2006/main" count="123" uniqueCount="99">
  <si>
    <t>Date</t>
  </si>
  <si>
    <t>Dear Students,</t>
  </si>
  <si>
    <t>Comments in green are just for your information.</t>
  </si>
  <si>
    <t>Please highlight the correct answer in red</t>
  </si>
  <si>
    <r>
      <t xml:space="preserve">You can add rows and columns as well as tabs for interim calculation, if needed. Try </t>
    </r>
    <r>
      <rPr>
        <b/>
        <u/>
        <sz val="16"/>
        <color theme="1"/>
        <rFont val="Calibri"/>
        <family val="2"/>
        <scheme val="minor"/>
      </rPr>
      <t>not</t>
    </r>
    <r>
      <rPr>
        <b/>
        <sz val="16"/>
        <color theme="1"/>
        <rFont val="Calibri"/>
        <family val="2"/>
        <scheme val="minor"/>
      </rPr>
      <t xml:space="preserve"> to insert them, but rather add at the end, to make grading easier.</t>
    </r>
  </si>
  <si>
    <r>
      <t xml:space="preserve"> </t>
    </r>
    <r>
      <rPr>
        <sz val="12"/>
        <color rgb="FF0432FF"/>
        <rFont val="Calibri (Body)"/>
      </rPr>
      <t>US Equity Market</t>
    </r>
    <r>
      <rPr>
        <sz val="12"/>
        <color theme="1"/>
        <rFont val="Calibri"/>
        <family val="2"/>
        <charset val="129"/>
        <scheme val="minor"/>
      </rPr>
      <t xml:space="preserve"> monthly simple  returns</t>
    </r>
  </si>
  <si>
    <r>
      <t xml:space="preserve">Fama/French </t>
    </r>
    <r>
      <rPr>
        <sz val="12"/>
        <color theme="9" tint="-0.249977111117893"/>
        <rFont val="Calibri (Body)"/>
      </rPr>
      <t>SV portfolio</t>
    </r>
    <r>
      <rPr>
        <sz val="12"/>
        <color theme="1"/>
        <rFont val="Calibri"/>
        <family val="2"/>
        <charset val="129"/>
        <scheme val="minor"/>
      </rPr>
      <t xml:space="preserve"> monthly  simple  returns</t>
    </r>
  </si>
  <si>
    <r>
      <t xml:space="preserve">Convert  monthly simple returns of the  </t>
    </r>
    <r>
      <rPr>
        <sz val="12"/>
        <color theme="9" tint="-0.249977111117893"/>
        <rFont val="Calibri (Body)"/>
      </rPr>
      <t xml:space="preserve">SV portfolio </t>
    </r>
    <r>
      <rPr>
        <sz val="12"/>
        <color theme="1"/>
        <rFont val="Calibri"/>
        <family val="2"/>
        <charset val="129"/>
        <scheme val="minor"/>
      </rPr>
      <t>into monthly   continuously compounded  returns</t>
    </r>
  </si>
  <si>
    <r>
      <t xml:space="preserve">Calculate  3-year simple returns of the </t>
    </r>
    <r>
      <rPr>
        <sz val="12"/>
        <color theme="9" tint="-0.249977111117893"/>
        <rFont val="Calibri (Body)"/>
      </rPr>
      <t>SV portfolio</t>
    </r>
    <r>
      <rPr>
        <sz val="12"/>
        <color theme="1"/>
        <rFont val="Calibri"/>
        <family val="2"/>
        <charset val="129"/>
        <scheme val="minor"/>
      </rPr>
      <t xml:space="preserve"> for the same year-ends</t>
    </r>
  </si>
  <si>
    <r>
      <t xml:space="preserve">Calculate  3-year simple returns of the </t>
    </r>
    <r>
      <rPr>
        <sz val="12"/>
        <color rgb="FF0432FF"/>
        <rFont val="Calibri (Body)"/>
      </rPr>
      <t xml:space="preserve">US Equity Market </t>
    </r>
    <r>
      <rPr>
        <sz val="12"/>
        <color theme="1"/>
        <rFont val="Calibri"/>
        <family val="2"/>
        <charset val="129"/>
        <scheme val="minor"/>
      </rPr>
      <t xml:space="preserve">for the year-ends in the preceding column </t>
    </r>
  </si>
  <si>
    <r>
      <t xml:space="preserve">Calculate </t>
    </r>
    <r>
      <rPr>
        <u/>
        <sz val="12"/>
        <color theme="1"/>
        <rFont val="Calibri (Body)"/>
      </rPr>
      <t>volatility</t>
    </r>
    <r>
      <rPr>
        <sz val="12"/>
        <color theme="1"/>
        <rFont val="Calibri"/>
        <family val="2"/>
        <charset val="129"/>
        <scheme val="minor"/>
      </rPr>
      <t xml:space="preserve"> (standard deviation) of    monthly simple returns of the </t>
    </r>
    <r>
      <rPr>
        <sz val="12"/>
        <color rgb="FF0432FF"/>
        <rFont val="Calibri (Body)"/>
      </rPr>
      <t>US Equity Market</t>
    </r>
    <r>
      <rPr>
        <sz val="12"/>
        <color theme="1"/>
        <rFont val="Calibri"/>
        <family val="2"/>
        <charset val="129"/>
        <scheme val="minor"/>
      </rPr>
      <t xml:space="preserve">    </t>
    </r>
  </si>
  <si>
    <r>
      <t xml:space="preserve">Calculate </t>
    </r>
    <r>
      <rPr>
        <u/>
        <sz val="12"/>
        <color theme="1"/>
        <rFont val="Calibri (Body)"/>
      </rPr>
      <t>volatility</t>
    </r>
    <r>
      <rPr>
        <sz val="12"/>
        <color theme="1"/>
        <rFont val="Calibri"/>
        <family val="2"/>
        <charset val="129"/>
        <scheme val="minor"/>
      </rPr>
      <t xml:space="preserve"> of monthly   continuously compounded   returns of the </t>
    </r>
    <r>
      <rPr>
        <sz val="12"/>
        <color rgb="FF0432FF"/>
        <rFont val="Calibri (Body)"/>
      </rPr>
      <t xml:space="preserve">US Equity Market   </t>
    </r>
    <r>
      <rPr>
        <sz val="12"/>
        <color theme="1"/>
        <rFont val="Calibri"/>
        <family val="2"/>
        <charset val="129"/>
        <scheme val="minor"/>
      </rPr>
      <t xml:space="preserve"> </t>
    </r>
  </si>
  <si>
    <r>
      <t xml:space="preserve">Calculate </t>
    </r>
    <r>
      <rPr>
        <u/>
        <sz val="12"/>
        <color theme="1"/>
        <rFont val="Calibri (Body)"/>
      </rPr>
      <t>volatility</t>
    </r>
    <r>
      <rPr>
        <sz val="12"/>
        <color theme="1"/>
        <rFont val="Calibri"/>
        <family val="2"/>
        <charset val="129"/>
        <scheme val="minor"/>
      </rPr>
      <t xml:space="preserve"> of   monthly continuously compounded   returns of the  </t>
    </r>
    <r>
      <rPr>
        <sz val="12"/>
        <color theme="9" tint="-0.249977111117893"/>
        <rFont val="Calibri (Body)"/>
      </rPr>
      <t xml:space="preserve">SV portfolio  </t>
    </r>
    <r>
      <rPr>
        <sz val="12"/>
        <color theme="1"/>
        <rFont val="Calibri"/>
        <family val="2"/>
        <charset val="129"/>
        <scheme val="minor"/>
      </rPr>
      <t xml:space="preserve">  </t>
    </r>
  </si>
  <si>
    <r>
      <t xml:space="preserve">Calculate </t>
    </r>
    <r>
      <rPr>
        <u/>
        <sz val="12"/>
        <color theme="1"/>
        <rFont val="Calibri (Body)"/>
      </rPr>
      <t>volatility</t>
    </r>
    <r>
      <rPr>
        <sz val="12"/>
        <color theme="1"/>
        <rFont val="Calibri"/>
        <family val="2"/>
        <charset val="129"/>
        <scheme val="minor"/>
      </rPr>
      <t xml:space="preserve"> of   annual simple  returns of the </t>
    </r>
    <r>
      <rPr>
        <sz val="12"/>
        <color rgb="FF0432FF"/>
        <rFont val="Calibri (Body)"/>
      </rPr>
      <t>US Equity Market</t>
    </r>
    <r>
      <rPr>
        <sz val="12"/>
        <color theme="1"/>
        <rFont val="Calibri"/>
        <family val="2"/>
        <charset val="129"/>
        <scheme val="minor"/>
      </rPr>
      <t xml:space="preserve"> </t>
    </r>
  </si>
  <si>
    <r>
      <t xml:space="preserve">Calculate the </t>
    </r>
    <r>
      <rPr>
        <sz val="12"/>
        <color theme="1"/>
        <rFont val="Calibri (Body)"/>
      </rPr>
      <t>arithmetic</t>
    </r>
    <r>
      <rPr>
        <sz val="12"/>
        <color theme="1"/>
        <rFont val="Calibri"/>
        <family val="2"/>
        <charset val="129"/>
        <scheme val="minor"/>
      </rPr>
      <t xml:space="preserve"> </t>
    </r>
    <r>
      <rPr>
        <u/>
        <sz val="12"/>
        <color theme="1"/>
        <rFont val="Calibri (Body)"/>
      </rPr>
      <t>average</t>
    </r>
    <r>
      <rPr>
        <sz val="12"/>
        <color theme="1"/>
        <rFont val="Calibri"/>
        <family val="2"/>
        <charset val="129"/>
        <scheme val="minor"/>
      </rPr>
      <t xml:space="preserve"> of  3-year simple returns of the </t>
    </r>
    <r>
      <rPr>
        <sz val="12"/>
        <color rgb="FF0432FF"/>
        <rFont val="Calibri (Body)"/>
      </rPr>
      <t>US Equity Market</t>
    </r>
  </si>
  <si>
    <r>
      <t xml:space="preserve">Calculate the </t>
    </r>
    <r>
      <rPr>
        <sz val="12"/>
        <color theme="1"/>
        <rFont val="Calibri (Body)"/>
      </rPr>
      <t>arithmetic</t>
    </r>
    <r>
      <rPr>
        <sz val="12"/>
        <color theme="1"/>
        <rFont val="Calibri"/>
        <family val="2"/>
        <charset val="129"/>
        <scheme val="minor"/>
      </rPr>
      <t xml:space="preserve"> </t>
    </r>
    <r>
      <rPr>
        <u/>
        <sz val="12"/>
        <color theme="1"/>
        <rFont val="Calibri (Body)"/>
      </rPr>
      <t>average</t>
    </r>
    <r>
      <rPr>
        <sz val="12"/>
        <color theme="1"/>
        <rFont val="Calibri"/>
        <family val="2"/>
        <charset val="129"/>
        <scheme val="minor"/>
      </rPr>
      <t xml:space="preserve"> of  3-year simple returns of the </t>
    </r>
    <r>
      <rPr>
        <sz val="12"/>
        <color theme="9" tint="-0.249977111117893"/>
        <rFont val="Calibri (Body)"/>
      </rPr>
      <t>SV portfolio</t>
    </r>
  </si>
  <si>
    <r>
      <t xml:space="preserve">Calculate </t>
    </r>
    <r>
      <rPr>
        <u/>
        <sz val="12"/>
        <color theme="1"/>
        <rFont val="Calibri (Body)"/>
      </rPr>
      <t>percent</t>
    </r>
    <r>
      <rPr>
        <u/>
        <sz val="12"/>
        <color theme="1"/>
        <rFont val="Calibri"/>
        <family val="2"/>
        <charset val="129"/>
        <scheme val="minor"/>
      </rPr>
      <t xml:space="preserve"> of negative </t>
    </r>
    <r>
      <rPr>
        <sz val="12"/>
        <color theme="1"/>
        <rFont val="Calibri"/>
        <family val="2"/>
        <charset val="129"/>
        <scheme val="minor"/>
      </rPr>
      <t xml:space="preserve">  monthly simple returns of the </t>
    </r>
    <r>
      <rPr>
        <sz val="12"/>
        <color rgb="FF0432FF"/>
        <rFont val="Calibri (Body)"/>
      </rPr>
      <t>US Equity Market</t>
    </r>
    <r>
      <rPr>
        <sz val="12"/>
        <color theme="1"/>
        <rFont val="Calibri"/>
        <family val="2"/>
        <charset val="129"/>
        <scheme val="minor"/>
      </rPr>
      <t xml:space="preserve">    </t>
    </r>
  </si>
  <si>
    <r>
      <t xml:space="preserve">Calculate </t>
    </r>
    <r>
      <rPr>
        <u/>
        <sz val="12"/>
        <color theme="1"/>
        <rFont val="Calibri (Body)"/>
      </rPr>
      <t>annual</t>
    </r>
    <r>
      <rPr>
        <sz val="12"/>
        <color theme="1"/>
        <rFont val="Calibri"/>
        <family val="2"/>
        <charset val="129"/>
        <scheme val="minor"/>
      </rPr>
      <t xml:space="preserve"> simple  returns of the </t>
    </r>
    <r>
      <rPr>
        <sz val="12"/>
        <color rgb="FF0432FF"/>
        <rFont val="Calibri (Body)"/>
      </rPr>
      <t xml:space="preserve">US Equity Market </t>
    </r>
    <r>
      <rPr>
        <sz val="12"/>
        <color theme="1"/>
        <rFont val="Calibri"/>
        <family val="2"/>
        <charset val="129"/>
        <scheme val="minor"/>
      </rPr>
      <t xml:space="preserve">for the years in the preceding column </t>
    </r>
  </si>
  <si>
    <r>
      <t xml:space="preserve">Calculate </t>
    </r>
    <r>
      <rPr>
        <u/>
        <sz val="12"/>
        <color theme="1"/>
        <rFont val="Calibri (Body)"/>
      </rPr>
      <t>annual</t>
    </r>
    <r>
      <rPr>
        <sz val="12"/>
        <color theme="1"/>
        <rFont val="Calibri"/>
        <family val="2"/>
        <charset val="129"/>
        <scheme val="minor"/>
      </rPr>
      <t xml:space="preserve"> simple  returns of the  </t>
    </r>
    <r>
      <rPr>
        <sz val="12"/>
        <color theme="9" tint="-0.249977111117893"/>
        <rFont val="Calibri (Body)"/>
      </rPr>
      <t>SV portfolio</t>
    </r>
    <r>
      <rPr>
        <sz val="12"/>
        <color theme="1"/>
        <rFont val="Calibri"/>
        <family val="2"/>
        <charset val="129"/>
        <scheme val="minor"/>
      </rPr>
      <t xml:space="preserve"> for the same years</t>
    </r>
  </si>
  <si>
    <r>
      <t xml:space="preserve">Calculate </t>
    </r>
    <r>
      <rPr>
        <u/>
        <sz val="12"/>
        <color theme="1"/>
        <rFont val="Calibri (Body)"/>
      </rPr>
      <t>volatility</t>
    </r>
    <r>
      <rPr>
        <sz val="12"/>
        <color theme="1"/>
        <rFont val="Calibri"/>
        <family val="2"/>
        <charset val="129"/>
        <scheme val="minor"/>
      </rPr>
      <t xml:space="preserve"> of 3-year simple returns of the </t>
    </r>
    <r>
      <rPr>
        <sz val="12"/>
        <color rgb="FF0432FF"/>
        <rFont val="Calibri (Body)"/>
      </rPr>
      <t>US Equity Market</t>
    </r>
  </si>
  <si>
    <r>
      <t xml:space="preserve">Estimate </t>
    </r>
    <r>
      <rPr>
        <u/>
        <sz val="12"/>
        <color theme="1"/>
        <rFont val="Calibri (Body)"/>
      </rPr>
      <t>volatility</t>
    </r>
    <r>
      <rPr>
        <sz val="12"/>
        <color theme="1"/>
        <rFont val="Calibri"/>
        <family val="2"/>
        <charset val="129"/>
        <scheme val="minor"/>
      </rPr>
      <t xml:space="preserve"> of 3-year simple returns of the </t>
    </r>
    <r>
      <rPr>
        <sz val="12"/>
        <color rgb="FF0432FF"/>
        <rFont val="Calibri (Body)"/>
      </rPr>
      <t>US Equity Market</t>
    </r>
    <r>
      <rPr>
        <sz val="12"/>
        <color theme="1"/>
        <rFont val="Calibri"/>
        <family val="2"/>
        <charset val="129"/>
        <scheme val="minor"/>
      </rPr>
      <t xml:space="preserve"> by using the average and volatility of  monthly continuously compounded returns. </t>
    </r>
    <r>
      <rPr>
        <sz val="12"/>
        <color rgb="FF00B050"/>
        <rFont val="Calibri (Body)"/>
      </rPr>
      <t xml:space="preserve">This is to illustrate that the formula derived in class gives a reasonable estimate for volatility of long-term simple returns </t>
    </r>
    <r>
      <rPr>
        <sz val="12"/>
        <color theme="1"/>
        <rFont val="Calibri"/>
        <family val="2"/>
        <charset val="129"/>
        <scheme val="minor"/>
      </rPr>
      <t xml:space="preserve">    </t>
    </r>
  </si>
  <si>
    <r>
      <t xml:space="preserve">Calculate </t>
    </r>
    <r>
      <rPr>
        <u/>
        <sz val="12"/>
        <color theme="1"/>
        <rFont val="Calibri (Body)"/>
      </rPr>
      <t>correlation</t>
    </r>
    <r>
      <rPr>
        <sz val="12"/>
        <color theme="1"/>
        <rFont val="Calibri"/>
        <family val="2"/>
        <charset val="129"/>
        <scheme val="minor"/>
      </rPr>
      <t xml:space="preserve"> between     monthly continuously compounded returns of the US Equity Market and the SV portfolio    </t>
    </r>
  </si>
  <si>
    <r>
      <t xml:space="preserve">Calculate </t>
    </r>
    <r>
      <rPr>
        <u/>
        <sz val="12"/>
        <color theme="1"/>
        <rFont val="Calibri (Body)"/>
      </rPr>
      <t>percent of negative</t>
    </r>
    <r>
      <rPr>
        <sz val="12"/>
        <color theme="1"/>
        <rFont val="Calibri"/>
        <family val="2"/>
        <charset val="129"/>
        <scheme val="minor"/>
      </rPr>
      <t xml:space="preserve"> annual simple returns of the </t>
    </r>
    <r>
      <rPr>
        <sz val="12"/>
        <color rgb="FF0432FF"/>
        <rFont val="Calibri (Body)"/>
      </rPr>
      <t>US Equity Market</t>
    </r>
    <r>
      <rPr>
        <sz val="12"/>
        <color theme="1"/>
        <rFont val="Calibri"/>
        <family val="2"/>
        <charset val="129"/>
        <scheme val="minor"/>
      </rPr>
      <t xml:space="preserve">. </t>
    </r>
    <r>
      <rPr>
        <sz val="12"/>
        <color rgb="FF00B050"/>
        <rFont val="Calibri (Body)"/>
      </rPr>
      <t>The answer should be lower than the answer for monthly returns. This is to illustrate that probability of negative returns decreases as the time horizon increases, assuming positive expected return</t>
    </r>
  </si>
  <si>
    <r>
      <t xml:space="preserve">Estimate the arithmetic </t>
    </r>
    <r>
      <rPr>
        <u/>
        <sz val="12"/>
        <color theme="1"/>
        <rFont val="Calibri (Body)"/>
      </rPr>
      <t xml:space="preserve">average </t>
    </r>
    <r>
      <rPr>
        <sz val="12"/>
        <color theme="1"/>
        <rFont val="Calibri"/>
        <family val="2"/>
        <charset val="129"/>
        <scheme val="minor"/>
      </rPr>
      <t xml:space="preserve">of 3-year simple returns by using the average and volatility of monthly continuously compounded returns of the </t>
    </r>
    <r>
      <rPr>
        <sz val="12"/>
        <color rgb="FF0432FF"/>
        <rFont val="Calibri (Body)"/>
      </rPr>
      <t>US Equity Market</t>
    </r>
    <r>
      <rPr>
        <sz val="12"/>
        <color theme="1"/>
        <rFont val="Calibri"/>
        <family val="2"/>
        <charset val="129"/>
        <scheme val="minor"/>
      </rPr>
      <t xml:space="preserve">. </t>
    </r>
    <r>
      <rPr>
        <sz val="12"/>
        <color rgb="FF00B050"/>
        <rFont val="Calibri (Body)"/>
      </rPr>
      <t xml:space="preserve">This is to illustrate that the formula derived in class gives a reasonable estimate over longer time horizons </t>
    </r>
  </si>
  <si>
    <r>
      <t xml:space="preserve">Calculate </t>
    </r>
    <r>
      <rPr>
        <u/>
        <sz val="12"/>
        <color theme="1"/>
        <rFont val="Calibri (Body)"/>
      </rPr>
      <t>volatility</t>
    </r>
    <r>
      <rPr>
        <sz val="12"/>
        <color theme="1"/>
        <rFont val="Calibri"/>
        <family val="2"/>
        <charset val="129"/>
        <scheme val="minor"/>
      </rPr>
      <t xml:space="preserve"> of   annual continuously compounded  returns of the </t>
    </r>
    <r>
      <rPr>
        <sz val="12"/>
        <color rgb="FF0432FF"/>
        <rFont val="Calibri (Body)"/>
      </rPr>
      <t>US Equity Market</t>
    </r>
    <r>
      <rPr>
        <sz val="12"/>
        <color theme="1"/>
        <rFont val="Calibri"/>
        <family val="2"/>
        <charset val="129"/>
        <scheme val="minor"/>
      </rPr>
      <t xml:space="preserve"> </t>
    </r>
  </si>
  <si>
    <r>
      <t xml:space="preserve">Convert annual simple returns of the </t>
    </r>
    <r>
      <rPr>
        <sz val="12"/>
        <color rgb="FF0432FF"/>
        <rFont val="Calibri (Body)"/>
      </rPr>
      <t>US Equity Market</t>
    </r>
    <r>
      <rPr>
        <sz val="12"/>
        <color theme="1"/>
        <rFont val="Calibri"/>
        <family val="2"/>
        <charset val="129"/>
        <scheme val="minor"/>
      </rPr>
      <t xml:space="preserve"> into annual continuously compounded  returns</t>
    </r>
  </si>
  <si>
    <r>
      <t xml:space="preserve">Calculate </t>
    </r>
    <r>
      <rPr>
        <u/>
        <sz val="12"/>
        <color theme="1"/>
        <rFont val="Calibri (Body)"/>
      </rPr>
      <t>volatility</t>
    </r>
    <r>
      <rPr>
        <sz val="12"/>
        <color theme="1"/>
        <rFont val="Calibri"/>
        <family val="2"/>
        <charset val="129"/>
        <scheme val="minor"/>
      </rPr>
      <t xml:space="preserve"> of    annual simple  returns of the </t>
    </r>
    <r>
      <rPr>
        <sz val="12"/>
        <color theme="9" tint="-0.249977111117893"/>
        <rFont val="Calibri (Body)"/>
      </rPr>
      <t>SV portfolio</t>
    </r>
    <r>
      <rPr>
        <sz val="12"/>
        <color theme="1"/>
        <rFont val="Calibri"/>
        <family val="2"/>
        <charset val="129"/>
        <scheme val="minor"/>
      </rPr>
      <t xml:space="preserve">. </t>
    </r>
    <r>
      <rPr>
        <sz val="12"/>
        <color rgb="FF00B050"/>
        <rFont val="Calibri (Body)"/>
      </rPr>
      <t xml:space="preserve">This is to illustrate that risk of the SV portfolio is  higher than risk of the overall US Equity Market </t>
    </r>
  </si>
  <si>
    <r>
      <t xml:space="preserve">Calculate </t>
    </r>
    <r>
      <rPr>
        <u/>
        <sz val="12"/>
        <color theme="1"/>
        <rFont val="Calibri (Body)"/>
      </rPr>
      <t>beta</t>
    </r>
    <r>
      <rPr>
        <sz val="12"/>
        <color theme="1"/>
        <rFont val="Calibri"/>
        <family val="2"/>
        <charset val="129"/>
        <scheme val="minor"/>
      </rPr>
      <t xml:space="preserve"> of annual simple   returns of the SV portfolio to the US Equity Market. </t>
    </r>
    <r>
      <rPr>
        <sz val="12"/>
        <color rgb="FF00B050"/>
        <rFont val="Calibri (Body)"/>
      </rPr>
      <t xml:space="preserve">This is to illustrate that beta of the SV portfolio is higher than 1 </t>
    </r>
  </si>
  <si>
    <r>
      <t xml:space="preserve">Convert  monthly simple returns of the </t>
    </r>
    <r>
      <rPr>
        <sz val="12"/>
        <color rgb="FF0432FF"/>
        <rFont val="Calibri (Body)"/>
      </rPr>
      <t>US Equity Market</t>
    </r>
    <r>
      <rPr>
        <sz val="12"/>
        <color theme="1"/>
        <rFont val="Calibri"/>
        <family val="2"/>
        <charset val="129"/>
        <scheme val="minor"/>
      </rPr>
      <t xml:space="preserve"> into monthly continuously compounded  returns</t>
    </r>
  </si>
  <si>
    <r>
      <t xml:space="preserve">Calculate </t>
    </r>
    <r>
      <rPr>
        <u/>
        <sz val="12"/>
        <color theme="1"/>
        <rFont val="Calibri (Body)"/>
      </rPr>
      <t>percent of negative</t>
    </r>
    <r>
      <rPr>
        <sz val="12"/>
        <color theme="1"/>
        <rFont val="Calibri"/>
        <family val="2"/>
        <charset val="129"/>
        <scheme val="minor"/>
      </rPr>
      <t xml:space="preserve"> 3-year returns of the </t>
    </r>
    <r>
      <rPr>
        <sz val="12"/>
        <color rgb="FF0432FF"/>
        <rFont val="Calibri (Body)"/>
      </rPr>
      <t>US Equity Market</t>
    </r>
    <r>
      <rPr>
        <sz val="12"/>
        <color theme="1"/>
        <rFont val="Calibri"/>
        <family val="2"/>
        <charset val="129"/>
        <scheme val="minor"/>
      </rPr>
      <t xml:space="preserve">. </t>
    </r>
    <r>
      <rPr>
        <sz val="12"/>
        <color rgb="FF00B050"/>
        <rFont val="Calibri (Body)"/>
      </rPr>
      <t>This is to illustrate that probability of losing money in equities decreases as the time horizon increases, assuming positive expected return</t>
    </r>
  </si>
  <si>
    <r>
      <t xml:space="preserve">Calculate the </t>
    </r>
    <r>
      <rPr>
        <sz val="12"/>
        <color theme="1"/>
        <rFont val="Calibri (Body)"/>
      </rPr>
      <t>arithmetic</t>
    </r>
    <r>
      <rPr>
        <sz val="12"/>
        <color theme="1"/>
        <rFont val="Calibri"/>
        <family val="2"/>
        <charset val="129"/>
        <scheme val="minor"/>
      </rPr>
      <t xml:space="preserve"> </t>
    </r>
    <r>
      <rPr>
        <u/>
        <sz val="12"/>
        <color theme="1"/>
        <rFont val="Calibri (Body)"/>
      </rPr>
      <t>average</t>
    </r>
    <r>
      <rPr>
        <sz val="12"/>
        <color theme="1"/>
        <rFont val="Calibri"/>
        <family val="2"/>
        <charset val="129"/>
        <scheme val="minor"/>
      </rPr>
      <t xml:space="preserve"> of  annual simple returns of the </t>
    </r>
    <r>
      <rPr>
        <sz val="12"/>
        <color rgb="FF0432FF"/>
        <rFont val="Calibri (Body)"/>
      </rPr>
      <t>US Equity Market</t>
    </r>
  </si>
  <si>
    <r>
      <t xml:space="preserve">Calculate the </t>
    </r>
    <r>
      <rPr>
        <u/>
        <sz val="12"/>
        <color theme="1"/>
        <rFont val="Calibri (Body)"/>
      </rPr>
      <t xml:space="preserve">geometric </t>
    </r>
    <r>
      <rPr>
        <sz val="12"/>
        <color theme="1"/>
        <rFont val="Calibri"/>
        <family val="2"/>
        <charset val="129"/>
        <scheme val="minor"/>
      </rPr>
      <t xml:space="preserve"> </t>
    </r>
    <r>
      <rPr>
        <u/>
        <sz val="12"/>
        <color theme="1"/>
        <rFont val="Calibri (Body)"/>
      </rPr>
      <t xml:space="preserve">average </t>
    </r>
    <r>
      <rPr>
        <sz val="12"/>
        <color theme="1"/>
        <rFont val="Calibri"/>
        <family val="2"/>
        <charset val="129"/>
        <scheme val="minor"/>
      </rPr>
      <t xml:space="preserve"> of annual returns of the </t>
    </r>
    <r>
      <rPr>
        <sz val="12"/>
        <color rgb="FF0432FF"/>
        <rFont val="Calibri (Body)"/>
      </rPr>
      <t xml:space="preserve">US Equity Market </t>
    </r>
  </si>
  <si>
    <r>
      <t xml:space="preserve">Calculate the </t>
    </r>
    <r>
      <rPr>
        <u/>
        <sz val="12"/>
        <color theme="1"/>
        <rFont val="Calibri (Body)"/>
      </rPr>
      <t>average</t>
    </r>
    <r>
      <rPr>
        <sz val="12"/>
        <color theme="1"/>
        <rFont val="Calibri"/>
        <family val="2"/>
        <charset val="129"/>
        <scheme val="minor"/>
      </rPr>
      <t xml:space="preserve"> of monthly    continuously compounded return of the </t>
    </r>
    <r>
      <rPr>
        <sz val="12"/>
        <color rgb="FF0432FF"/>
        <rFont val="Calibri (Body)"/>
      </rPr>
      <t>US Equity Market</t>
    </r>
  </si>
  <si>
    <r>
      <t xml:space="preserve">Calculate the </t>
    </r>
    <r>
      <rPr>
        <u/>
        <sz val="12"/>
        <color theme="1"/>
        <rFont val="Calibri (Body)"/>
      </rPr>
      <t>average</t>
    </r>
    <r>
      <rPr>
        <sz val="12"/>
        <color theme="1"/>
        <rFont val="Calibri"/>
        <family val="2"/>
        <charset val="129"/>
        <scheme val="minor"/>
      </rPr>
      <t xml:space="preserve"> of monthly    continuously compounded return of the  </t>
    </r>
    <r>
      <rPr>
        <sz val="12"/>
        <color theme="9" tint="-0.249977111117893"/>
        <rFont val="Calibri (Body)"/>
      </rPr>
      <t>SV portfolio</t>
    </r>
  </si>
  <si>
    <r>
      <t xml:space="preserve">Calculate the </t>
    </r>
    <r>
      <rPr>
        <u/>
        <sz val="12"/>
        <color theme="1"/>
        <rFont val="Calibri (Body)"/>
      </rPr>
      <t xml:space="preserve">geometric </t>
    </r>
    <r>
      <rPr>
        <sz val="12"/>
        <color theme="1"/>
        <rFont val="Calibri"/>
        <family val="2"/>
        <charset val="129"/>
        <scheme val="minor"/>
      </rPr>
      <t xml:space="preserve"> </t>
    </r>
    <r>
      <rPr>
        <u/>
        <sz val="12"/>
        <color theme="1"/>
        <rFont val="Calibri (Body)"/>
      </rPr>
      <t xml:space="preserve">average </t>
    </r>
    <r>
      <rPr>
        <sz val="12"/>
        <color theme="1"/>
        <rFont val="Calibri"/>
        <family val="2"/>
        <charset val="129"/>
        <scheme val="minor"/>
      </rPr>
      <t xml:space="preserve"> of annual returns of the </t>
    </r>
    <r>
      <rPr>
        <sz val="12"/>
        <color theme="9" tint="-0.249977111117893"/>
        <rFont val="Calibri (Body)"/>
      </rPr>
      <t>SV portfolio</t>
    </r>
  </si>
  <si>
    <r>
      <t xml:space="preserve">Calculate the </t>
    </r>
    <r>
      <rPr>
        <u/>
        <sz val="12"/>
        <color theme="1"/>
        <rFont val="Calibri (Body)"/>
      </rPr>
      <t>difference</t>
    </r>
    <r>
      <rPr>
        <sz val="12"/>
        <color theme="1"/>
        <rFont val="Calibri"/>
        <family val="2"/>
        <charset val="129"/>
        <scheme val="minor"/>
      </rPr>
      <t xml:space="preserve"> between the geometric average of annual  returns of the SV portfolio and that of the </t>
    </r>
    <r>
      <rPr>
        <sz val="12"/>
        <rFont val="Calibri (Body)"/>
      </rPr>
      <t>US Equity Market</t>
    </r>
    <r>
      <rPr>
        <sz val="12"/>
        <rFont val="Calibri"/>
        <family val="2"/>
        <charset val="129"/>
        <scheme val="minor"/>
      </rPr>
      <t>.</t>
    </r>
    <r>
      <rPr>
        <sz val="12"/>
        <color theme="1"/>
        <rFont val="Calibri"/>
        <family val="2"/>
        <charset val="129"/>
        <scheme val="minor"/>
      </rPr>
      <t xml:space="preserve"> </t>
    </r>
    <r>
      <rPr>
        <sz val="12"/>
        <color rgb="FF00B050"/>
        <rFont val="Calibri (Body)"/>
      </rPr>
      <t xml:space="preserve">This is to illustrate the SV portfolio historical outperformance </t>
    </r>
  </si>
  <si>
    <r>
      <t xml:space="preserve">Estimate the arithmetic </t>
    </r>
    <r>
      <rPr>
        <u/>
        <sz val="12"/>
        <color theme="1"/>
        <rFont val="Calibri (Body)"/>
      </rPr>
      <t xml:space="preserve">average </t>
    </r>
    <r>
      <rPr>
        <sz val="12"/>
        <color theme="1"/>
        <rFont val="Calibri"/>
        <family val="2"/>
        <charset val="129"/>
        <scheme val="minor"/>
      </rPr>
      <t xml:space="preserve">of annual simple returns by using the average and volatility of monthly continuously compounded returns of the </t>
    </r>
    <r>
      <rPr>
        <sz val="12"/>
        <color rgb="FF0432FF"/>
        <rFont val="Calibri (Body)"/>
      </rPr>
      <t>US Equity Market</t>
    </r>
    <r>
      <rPr>
        <sz val="12"/>
        <color theme="1"/>
        <rFont val="Calibri"/>
        <family val="2"/>
        <charset val="129"/>
        <scheme val="minor"/>
      </rPr>
      <t xml:space="preserve">. </t>
    </r>
    <r>
      <rPr>
        <sz val="12"/>
        <color rgb="FF00B050"/>
        <rFont val="Calibri (Body)"/>
      </rPr>
      <t xml:space="preserve">This is to illustrate that the formula derived in class gives a reasonable estimate </t>
    </r>
  </si>
  <si>
    <r>
      <t xml:space="preserve">Estimate the </t>
    </r>
    <r>
      <rPr>
        <u/>
        <sz val="12"/>
        <color theme="1"/>
        <rFont val="Calibri (Body)"/>
      </rPr>
      <t xml:space="preserve">average </t>
    </r>
    <r>
      <rPr>
        <sz val="12"/>
        <color theme="1"/>
        <rFont val="Calibri"/>
        <family val="2"/>
        <charset val="129"/>
        <scheme val="minor"/>
      </rPr>
      <t xml:space="preserve">of annual continuously compounded returns by using the average and volatility of annual simple returns of the </t>
    </r>
    <r>
      <rPr>
        <sz val="12"/>
        <color rgb="FF0432FF"/>
        <rFont val="Calibri (Body)"/>
      </rPr>
      <t>US Equity Market</t>
    </r>
    <r>
      <rPr>
        <sz val="12"/>
        <color theme="1"/>
        <rFont val="Calibri"/>
        <family val="2"/>
        <charset val="129"/>
        <scheme val="minor"/>
      </rPr>
      <t xml:space="preserve">. </t>
    </r>
    <r>
      <rPr>
        <sz val="12"/>
        <color rgb="FF00B050"/>
        <rFont val="Calibri (Body)"/>
      </rPr>
      <t xml:space="preserve">This is to illustrate that the formula derived in class gives a reasonable estimate </t>
    </r>
  </si>
  <si>
    <r>
      <t xml:space="preserve">Estimate </t>
    </r>
    <r>
      <rPr>
        <u/>
        <sz val="12"/>
        <color theme="1"/>
        <rFont val="Calibri (Body)"/>
      </rPr>
      <t>volatility</t>
    </r>
    <r>
      <rPr>
        <sz val="12"/>
        <color theme="1"/>
        <rFont val="Calibri"/>
        <family val="2"/>
        <charset val="129"/>
        <scheme val="minor"/>
      </rPr>
      <t xml:space="preserve"> of annual continuously compounded returns by using the average and volatility of annual simple returns of the </t>
    </r>
    <r>
      <rPr>
        <sz val="12"/>
        <color rgb="FF0432FF"/>
        <rFont val="Calibri (Body)"/>
      </rPr>
      <t>US Equity Market</t>
    </r>
    <r>
      <rPr>
        <sz val="12"/>
        <color theme="1"/>
        <rFont val="Calibri"/>
        <family val="2"/>
        <charset val="129"/>
        <scheme val="minor"/>
      </rPr>
      <t xml:space="preserve">. </t>
    </r>
    <r>
      <rPr>
        <sz val="12"/>
        <color rgb="FF00B050"/>
        <rFont val="Calibri (Body)"/>
      </rPr>
      <t>This is to illustrate   that the formula derived in class gives a reasonable estimate</t>
    </r>
  </si>
  <si>
    <t>You should use STDEV.S when you estimate sample volatility; however, if you use STDEV or STDEV.P, no points will be subtracted.</t>
  </si>
  <si>
    <r>
      <rPr>
        <b/>
        <sz val="16"/>
        <color rgb="FF0432FF"/>
        <rFont val="Calibri (Body)"/>
      </rPr>
      <t>For multiple choice questions, hig</t>
    </r>
    <r>
      <rPr>
        <b/>
        <sz val="16"/>
        <color rgb="FF0432FF"/>
        <rFont val="Calibri"/>
        <family val="2"/>
        <scheme val="minor"/>
      </rPr>
      <t xml:space="preserve">hlight the correct answer </t>
    </r>
    <r>
      <rPr>
        <b/>
        <sz val="16"/>
        <color rgb="FF0432FF"/>
        <rFont val="Calibri (Body)"/>
      </rPr>
      <t>in red</t>
    </r>
    <r>
      <rPr>
        <b/>
        <sz val="16"/>
        <color rgb="FF0432FF"/>
        <rFont val="Calibri"/>
        <family val="2"/>
        <scheme val="minor"/>
      </rPr>
      <t>.</t>
    </r>
  </si>
  <si>
    <r>
      <t xml:space="preserve">Calculate </t>
    </r>
    <r>
      <rPr>
        <u/>
        <sz val="12"/>
        <color theme="1"/>
        <rFont val="Calibri (Body)"/>
      </rPr>
      <t>percent</t>
    </r>
    <r>
      <rPr>
        <u/>
        <sz val="12"/>
        <color theme="1"/>
        <rFont val="Calibri"/>
        <family val="2"/>
        <charset val="129"/>
        <scheme val="minor"/>
      </rPr>
      <t xml:space="preserve"> of negative </t>
    </r>
    <r>
      <rPr>
        <sz val="12"/>
        <color theme="1"/>
        <rFont val="Calibri"/>
        <family val="2"/>
        <charset val="129"/>
        <scheme val="minor"/>
      </rPr>
      <t xml:space="preserve">monthly simple returns of the </t>
    </r>
    <r>
      <rPr>
        <sz val="12"/>
        <color theme="9" tint="-0.249977111117893"/>
        <rFont val="Calibri (Body)"/>
      </rPr>
      <t xml:space="preserve">SV portfolio </t>
    </r>
    <r>
      <rPr>
        <sz val="12"/>
        <color theme="1"/>
        <rFont val="Calibri (Body)"/>
      </rPr>
      <t xml:space="preserve">in </t>
    </r>
    <r>
      <rPr>
        <u/>
        <sz val="12"/>
        <color theme="1"/>
        <rFont val="Calibri (Body)"/>
      </rPr>
      <t>excess</t>
    </r>
    <r>
      <rPr>
        <sz val="12"/>
        <color theme="1"/>
        <rFont val="Calibri (Body)"/>
      </rPr>
      <t xml:space="preserve"> of the US Equity Market returns</t>
    </r>
  </si>
  <si>
    <r>
      <t xml:space="preserve">Calculate  annual simple returns of the </t>
    </r>
    <r>
      <rPr>
        <sz val="12"/>
        <color theme="9" tint="-0.249977111117893"/>
        <rFont val="Calibri (Body)"/>
      </rPr>
      <t>SV portfolio</t>
    </r>
    <r>
      <rPr>
        <sz val="12"/>
        <color theme="1"/>
        <rFont val="Calibri"/>
        <family val="2"/>
        <charset val="129"/>
        <scheme val="minor"/>
      </rPr>
      <t xml:space="preserve"> in </t>
    </r>
    <r>
      <rPr>
        <u/>
        <sz val="12"/>
        <color theme="1"/>
        <rFont val="Calibri (Body)"/>
      </rPr>
      <t>excess</t>
    </r>
    <r>
      <rPr>
        <sz val="12"/>
        <color theme="1"/>
        <rFont val="Calibri"/>
        <family val="2"/>
        <charset val="129"/>
        <scheme val="minor"/>
      </rPr>
      <t xml:space="preserve"> of the US Equity Market returns</t>
    </r>
  </si>
  <si>
    <r>
      <t xml:space="preserve">Calculate </t>
    </r>
    <r>
      <rPr>
        <u/>
        <sz val="12"/>
        <color theme="1"/>
        <rFont val="Calibri (Body)"/>
      </rPr>
      <t>volatility</t>
    </r>
    <r>
      <rPr>
        <sz val="12"/>
        <color theme="1"/>
        <rFont val="Calibri"/>
        <family val="2"/>
        <charset val="129"/>
        <scheme val="minor"/>
      </rPr>
      <t xml:space="preserve"> of simple annual  returns  of the </t>
    </r>
    <r>
      <rPr>
        <sz val="12"/>
        <color theme="9" tint="-0.249977111117893"/>
        <rFont val="Calibri (Body)"/>
      </rPr>
      <t xml:space="preserve">SV portfolio </t>
    </r>
    <r>
      <rPr>
        <sz val="12"/>
        <color theme="1"/>
        <rFont val="Calibri (Body)"/>
      </rPr>
      <t xml:space="preserve">in </t>
    </r>
    <r>
      <rPr>
        <u/>
        <sz val="12"/>
        <color theme="1"/>
        <rFont val="Calibri (Body)"/>
      </rPr>
      <t>excess</t>
    </r>
    <r>
      <rPr>
        <sz val="12"/>
        <color theme="1"/>
        <rFont val="Calibri (Body)"/>
      </rPr>
      <t xml:space="preserve"> of the US Equity Market returns (tracking error)</t>
    </r>
    <r>
      <rPr>
        <sz val="12"/>
        <color theme="1"/>
        <rFont val="Calibri"/>
        <family val="2"/>
        <charset val="129"/>
        <scheme val="minor"/>
      </rPr>
      <t xml:space="preserve">. </t>
    </r>
    <r>
      <rPr>
        <sz val="12"/>
        <color rgb="FF00B050"/>
        <rFont val="Calibri (Body)"/>
      </rPr>
      <t>This is to illustrate that the SV portfolio tracking error is almost as high as volatility of the US Equity Market</t>
    </r>
  </si>
  <si>
    <r>
      <t xml:space="preserve">Calculate </t>
    </r>
    <r>
      <rPr>
        <u/>
        <sz val="12"/>
        <color theme="1"/>
        <rFont val="Calibri (Body)"/>
      </rPr>
      <t>percent of negative</t>
    </r>
    <r>
      <rPr>
        <sz val="12"/>
        <color theme="1"/>
        <rFont val="Calibri"/>
        <family val="2"/>
        <charset val="129"/>
        <scheme val="minor"/>
      </rPr>
      <t xml:space="preserve"> annual simple  returns of the </t>
    </r>
    <r>
      <rPr>
        <sz val="12"/>
        <color theme="9" tint="-0.249977111117893"/>
        <rFont val="Calibri (Body)"/>
      </rPr>
      <t xml:space="preserve">SV portfolio </t>
    </r>
    <r>
      <rPr>
        <sz val="12"/>
        <color theme="1"/>
        <rFont val="Calibri (Body)"/>
      </rPr>
      <t xml:space="preserve">in </t>
    </r>
    <r>
      <rPr>
        <u/>
        <sz val="12"/>
        <color theme="1"/>
        <rFont val="Calibri (Body)"/>
      </rPr>
      <t>excess</t>
    </r>
    <r>
      <rPr>
        <sz val="12"/>
        <color theme="1"/>
        <rFont val="Calibri (Body)"/>
      </rPr>
      <t xml:space="preserve"> of the US Equity Market returns</t>
    </r>
    <r>
      <rPr>
        <sz val="12"/>
        <color theme="1"/>
        <rFont val="Calibri"/>
        <family val="2"/>
        <charset val="129"/>
        <scheme val="minor"/>
      </rPr>
      <t xml:space="preserve">. </t>
    </r>
    <r>
      <rPr>
        <sz val="12"/>
        <color rgb="FF00B050"/>
        <rFont val="Calibri (Body)"/>
      </rPr>
      <t>The answer should be lower than the answer for monthly returns. This is to illustrate that probability of negative returns decreases as the time horizon increases, assuming positive expected return</t>
    </r>
  </si>
  <si>
    <r>
      <t xml:space="preserve">Estimate </t>
    </r>
    <r>
      <rPr>
        <u/>
        <sz val="12"/>
        <color theme="1"/>
        <rFont val="Calibri (Body)"/>
      </rPr>
      <t>volatility</t>
    </r>
    <r>
      <rPr>
        <sz val="12"/>
        <color theme="1"/>
        <rFont val="Calibri"/>
        <family val="2"/>
        <charset val="129"/>
        <scheme val="minor"/>
      </rPr>
      <t xml:space="preserve"> of 3-year simple returns of the </t>
    </r>
    <r>
      <rPr>
        <sz val="12"/>
        <color rgb="FF0432FF"/>
        <rFont val="Calibri (Body)"/>
      </rPr>
      <t>US Equity Market</t>
    </r>
    <r>
      <rPr>
        <sz val="12"/>
        <color theme="1"/>
        <rFont val="Calibri"/>
        <family val="2"/>
        <charset val="129"/>
        <scheme val="minor"/>
      </rPr>
      <t xml:space="preserve">  by using  the  approximation s*sqrt(t), where s is volatility of simple monthly returns. </t>
    </r>
    <r>
      <rPr>
        <sz val="12"/>
        <color rgb="FF00B050"/>
        <rFont val="Calibri (Body)"/>
      </rPr>
      <t xml:space="preserve">This is to illustrate   that the longer the time horizon, the bigger the potential underestimation with the conventional formula </t>
    </r>
    <r>
      <rPr>
        <sz val="12"/>
        <color theme="1"/>
        <rFont val="Calibri"/>
        <family val="2"/>
        <charset val="129"/>
        <scheme val="minor"/>
      </rPr>
      <t xml:space="preserve">  </t>
    </r>
  </si>
  <si>
    <r>
      <t xml:space="preserve">Calculate the </t>
    </r>
    <r>
      <rPr>
        <sz val="12"/>
        <color theme="1"/>
        <rFont val="Calibri (Body)"/>
      </rPr>
      <t>arithmetic</t>
    </r>
    <r>
      <rPr>
        <sz val="12"/>
        <color theme="1"/>
        <rFont val="Calibri"/>
        <family val="2"/>
        <charset val="129"/>
        <scheme val="minor"/>
      </rPr>
      <t xml:space="preserve"> </t>
    </r>
    <r>
      <rPr>
        <u/>
        <sz val="12"/>
        <color theme="1"/>
        <rFont val="Calibri (Body)"/>
      </rPr>
      <t>average</t>
    </r>
    <r>
      <rPr>
        <sz val="12"/>
        <color theme="1"/>
        <rFont val="Calibri"/>
        <family val="2"/>
        <charset val="129"/>
        <scheme val="minor"/>
      </rPr>
      <t xml:space="preserve"> of annual continuously compounded returns</t>
    </r>
    <r>
      <rPr>
        <sz val="12"/>
        <color theme="1"/>
        <rFont val="Calibri (Body)"/>
      </rPr>
      <t xml:space="preserve"> of the </t>
    </r>
    <r>
      <rPr>
        <sz val="12"/>
        <color rgb="FF0432FF"/>
        <rFont val="Calibri (Body)"/>
      </rPr>
      <t xml:space="preserve">US Equity Market </t>
    </r>
    <r>
      <rPr>
        <sz val="12"/>
        <color rgb="FF00B050"/>
        <rFont val="Calibri (Body)"/>
      </rPr>
      <t>This is to illustrate the difference in the magnitude of various types of average returns</t>
    </r>
  </si>
  <si>
    <r>
      <t xml:space="preserve">Calculate </t>
    </r>
    <r>
      <rPr>
        <u/>
        <sz val="12"/>
        <color theme="1"/>
        <rFont val="Calibri (Body)"/>
      </rPr>
      <t>correlation</t>
    </r>
    <r>
      <rPr>
        <sz val="12"/>
        <color theme="1"/>
        <rFont val="Calibri"/>
        <family val="2"/>
        <charset val="129"/>
        <scheme val="minor"/>
      </rPr>
      <t xml:space="preserve"> between     annual simple  returns of the US Equity Market and the SV portfolio</t>
    </r>
  </si>
  <si>
    <r>
      <t xml:space="preserve">Calculate the </t>
    </r>
    <r>
      <rPr>
        <sz val="12"/>
        <color theme="1"/>
        <rFont val="Calibri (Body)"/>
      </rPr>
      <t>arithmetic</t>
    </r>
    <r>
      <rPr>
        <sz val="12"/>
        <color theme="1"/>
        <rFont val="Calibri"/>
        <family val="2"/>
        <charset val="129"/>
        <scheme val="minor"/>
      </rPr>
      <t xml:space="preserve"> </t>
    </r>
    <r>
      <rPr>
        <u/>
        <sz val="12"/>
        <color theme="1"/>
        <rFont val="Calibri (Body)"/>
      </rPr>
      <t>average</t>
    </r>
    <r>
      <rPr>
        <sz val="12"/>
        <color theme="1"/>
        <rFont val="Calibri"/>
        <family val="2"/>
        <charset val="129"/>
        <scheme val="minor"/>
      </rPr>
      <t xml:space="preserve"> of 3-year simple returns of the </t>
    </r>
    <r>
      <rPr>
        <sz val="12"/>
        <color theme="9" tint="-0.249977111117893"/>
        <rFont val="Calibri (Body)"/>
      </rPr>
      <t xml:space="preserve">SV portfolio </t>
    </r>
    <r>
      <rPr>
        <sz val="12"/>
        <color theme="1"/>
        <rFont val="Calibri (Body)"/>
      </rPr>
      <t xml:space="preserve">in </t>
    </r>
    <r>
      <rPr>
        <u/>
        <sz val="12"/>
        <color theme="1"/>
        <rFont val="Calibri (Body)"/>
      </rPr>
      <t>excess</t>
    </r>
    <r>
      <rPr>
        <sz val="12"/>
        <color theme="1"/>
        <rFont val="Calibri (Body)"/>
      </rPr>
      <t xml:space="preserve"> of the US Equity Market returns. </t>
    </r>
    <r>
      <rPr>
        <sz val="12"/>
        <color rgb="FF00B050"/>
        <rFont val="Calibri (Body)"/>
      </rPr>
      <t>This is to illustrate that differences in returns increase with the time horizon even for highly correlated assets</t>
    </r>
  </si>
  <si>
    <r>
      <t xml:space="preserve">Calculate the </t>
    </r>
    <r>
      <rPr>
        <sz val="12"/>
        <color theme="1"/>
        <rFont val="Calibri (Body)"/>
      </rPr>
      <t>arithmetic</t>
    </r>
    <r>
      <rPr>
        <sz val="12"/>
        <color theme="1"/>
        <rFont val="Calibri"/>
        <family val="2"/>
        <charset val="129"/>
        <scheme val="minor"/>
      </rPr>
      <t xml:space="preserve"> </t>
    </r>
    <r>
      <rPr>
        <u/>
        <sz val="12"/>
        <color theme="1"/>
        <rFont val="Calibri (Body)"/>
      </rPr>
      <t>average</t>
    </r>
    <r>
      <rPr>
        <sz val="12"/>
        <color theme="1"/>
        <rFont val="Calibri"/>
        <family val="2"/>
        <charset val="129"/>
        <scheme val="minor"/>
      </rPr>
      <t xml:space="preserve"> of  annual simple returns of the </t>
    </r>
    <r>
      <rPr>
        <sz val="12"/>
        <color theme="9" tint="-0.249977111117893"/>
        <rFont val="Calibri (Body)"/>
      </rPr>
      <t>SV portfolio</t>
    </r>
  </si>
  <si>
    <r>
      <t xml:space="preserve">Calculate the </t>
    </r>
    <r>
      <rPr>
        <sz val="12"/>
        <color theme="1"/>
        <rFont val="Calibri (Body)"/>
      </rPr>
      <t>arithmetic</t>
    </r>
    <r>
      <rPr>
        <sz val="12"/>
        <color theme="1"/>
        <rFont val="Calibri"/>
        <family val="2"/>
        <charset val="129"/>
        <scheme val="minor"/>
      </rPr>
      <t xml:space="preserve"> </t>
    </r>
    <r>
      <rPr>
        <u/>
        <sz val="12"/>
        <color theme="1"/>
        <rFont val="Calibri (Body)"/>
      </rPr>
      <t>average</t>
    </r>
    <r>
      <rPr>
        <sz val="12"/>
        <color theme="1"/>
        <rFont val="Calibri"/>
        <family val="2"/>
        <charset val="129"/>
        <scheme val="minor"/>
      </rPr>
      <t xml:space="preserve"> of annual simple returns of the </t>
    </r>
    <r>
      <rPr>
        <sz val="12"/>
        <color theme="9" tint="-0.249977111117893"/>
        <rFont val="Calibri (Body)"/>
      </rPr>
      <t xml:space="preserve">SV portfolio </t>
    </r>
    <r>
      <rPr>
        <sz val="12"/>
        <color theme="1"/>
        <rFont val="Calibri (Body)"/>
      </rPr>
      <t xml:space="preserve">in </t>
    </r>
    <r>
      <rPr>
        <u/>
        <sz val="12"/>
        <color theme="1"/>
        <rFont val="Calibri (Body)"/>
      </rPr>
      <t>excess</t>
    </r>
    <r>
      <rPr>
        <sz val="12"/>
        <color theme="1"/>
        <rFont val="Calibri (Body)"/>
      </rPr>
      <t xml:space="preserve"> of the US Equity Market returns</t>
    </r>
  </si>
  <si>
    <r>
      <t xml:space="preserve">Calculate  3-year simple returns of the </t>
    </r>
    <r>
      <rPr>
        <sz val="12"/>
        <color theme="9" tint="-0.249977111117893"/>
        <rFont val="Calibri (Body)"/>
      </rPr>
      <t>SV portfolio</t>
    </r>
    <r>
      <rPr>
        <sz val="12"/>
        <color theme="1"/>
        <rFont val="Calibri"/>
        <family val="2"/>
        <charset val="129"/>
        <scheme val="minor"/>
      </rPr>
      <t xml:space="preserve"> in </t>
    </r>
    <r>
      <rPr>
        <u/>
        <sz val="12"/>
        <color theme="1"/>
        <rFont val="Calibri (Body)"/>
      </rPr>
      <t>excess</t>
    </r>
    <r>
      <rPr>
        <sz val="12"/>
        <color theme="1"/>
        <rFont val="Calibri"/>
        <family val="2"/>
        <charset val="129"/>
        <scheme val="minor"/>
      </rPr>
      <t xml:space="preserve"> of the US Equity Market returns</t>
    </r>
  </si>
  <si>
    <r>
      <rPr>
        <b/>
        <sz val="16"/>
        <color rgb="FF0432FF"/>
        <rFont val="Calibri (Body)"/>
      </rPr>
      <t>For numerical questions,</t>
    </r>
    <r>
      <rPr>
        <b/>
        <sz val="16"/>
        <color rgb="FF0432FF"/>
        <rFont val="Calibri"/>
        <family val="2"/>
        <scheme val="minor"/>
      </rPr>
      <t xml:space="preserve"> fill in excel </t>
    </r>
    <r>
      <rPr>
        <b/>
        <sz val="16"/>
        <color rgb="FF0432FF"/>
        <rFont val="Calibri (Body)"/>
      </rPr>
      <t>formulas</t>
    </r>
    <r>
      <rPr>
        <b/>
        <sz val="16"/>
        <color rgb="FF0432FF"/>
        <rFont val="Calibri"/>
        <family val="2"/>
        <scheme val="minor"/>
      </rPr>
      <t xml:space="preserve"> and </t>
    </r>
    <r>
      <rPr>
        <b/>
        <sz val="16"/>
        <color rgb="FF0432FF"/>
        <rFont val="Calibri (Body)"/>
      </rPr>
      <t>values</t>
    </r>
    <r>
      <rPr>
        <b/>
        <sz val="16"/>
        <color rgb="FF0432FF"/>
        <rFont val="Calibri"/>
        <family val="2"/>
        <scheme val="minor"/>
      </rPr>
      <t xml:space="preserve"> in the areas highlighted in blue.</t>
    </r>
    <r>
      <rPr>
        <b/>
        <sz val="16"/>
        <color theme="1"/>
        <rFont val="Calibri"/>
        <family val="2"/>
        <scheme val="minor"/>
      </rPr>
      <t xml:space="preserve"> It is sufficient to show the formulas only in row 2 under each tab.</t>
    </r>
  </si>
  <si>
    <t>The placeholders for charts will populate automatically after you fill in the areas highlighted in blue. They are just for illustration purposes.</t>
  </si>
  <si>
    <r>
      <t>Calculate  monthly simple returns of the</t>
    </r>
    <r>
      <rPr>
        <sz val="12"/>
        <color theme="9" tint="-0.249977111117893"/>
        <rFont val="Calibri"/>
        <family val="2"/>
        <charset val="129"/>
        <scheme val="minor"/>
      </rPr>
      <t xml:space="preserve"> </t>
    </r>
    <r>
      <rPr>
        <sz val="12"/>
        <color theme="9" tint="-0.249977111117893"/>
        <rFont val="Calibri (Body)"/>
      </rPr>
      <t>SV portfolio</t>
    </r>
    <r>
      <rPr>
        <sz val="12"/>
        <color theme="1"/>
        <rFont val="Calibri"/>
        <family val="2"/>
        <charset val="129"/>
        <scheme val="minor"/>
      </rPr>
      <t xml:space="preserve"> in </t>
    </r>
    <r>
      <rPr>
        <u/>
        <sz val="12"/>
        <color theme="1"/>
        <rFont val="Calibri (Body)"/>
      </rPr>
      <t>excess</t>
    </r>
    <r>
      <rPr>
        <sz val="12"/>
        <color theme="1"/>
        <rFont val="Calibri"/>
        <family val="2"/>
        <charset val="129"/>
        <scheme val="minor"/>
      </rPr>
      <t xml:space="preserve"> of the US Equity Market returns (differences in  simple returns) </t>
    </r>
  </si>
  <si>
    <t>Please make sure to provide answers on all 3 tabs.</t>
  </si>
  <si>
    <r>
      <t xml:space="preserve">Calculate </t>
    </r>
    <r>
      <rPr>
        <sz val="12"/>
        <color rgb="FF0432FF"/>
        <rFont val="Calibri (Body)"/>
      </rPr>
      <t>US</t>
    </r>
    <r>
      <rPr>
        <sz val="12"/>
        <color theme="1"/>
        <rFont val="Calibri"/>
        <family val="2"/>
        <charset val="129"/>
        <scheme val="minor"/>
      </rPr>
      <t xml:space="preserve"> </t>
    </r>
    <r>
      <rPr>
        <sz val="12"/>
        <color rgb="FF0432FF"/>
        <rFont val="Calibri (Body)"/>
      </rPr>
      <t>Equity Market</t>
    </r>
    <r>
      <rPr>
        <sz val="12"/>
        <color theme="1"/>
        <rFont val="Calibri"/>
        <family val="2"/>
        <charset val="129"/>
        <scheme val="minor"/>
      </rPr>
      <t xml:space="preserve"> compounded payoffs (growth of  $1) for each month, starting with $1 on 12/1926</t>
    </r>
  </si>
  <si>
    <r>
      <t xml:space="preserve">Calculate </t>
    </r>
    <r>
      <rPr>
        <sz val="12"/>
        <color rgb="FF0432FF"/>
        <rFont val="Calibri (Body)"/>
      </rPr>
      <t>US</t>
    </r>
    <r>
      <rPr>
        <sz val="12"/>
        <color theme="1"/>
        <rFont val="Calibri"/>
        <family val="2"/>
        <charset val="129"/>
        <scheme val="minor"/>
      </rPr>
      <t xml:space="preserve"> </t>
    </r>
    <r>
      <rPr>
        <sz val="12"/>
        <color rgb="FF0432FF"/>
        <rFont val="Calibri (Body)"/>
      </rPr>
      <t>Equity Market</t>
    </r>
    <r>
      <rPr>
        <sz val="12"/>
        <color theme="1"/>
        <rFont val="Calibri"/>
        <family val="2"/>
        <charset val="129"/>
        <scheme val="minor"/>
      </rPr>
      <t xml:space="preserve"> high water mark for each month</t>
    </r>
  </si>
  <si>
    <r>
      <t xml:space="preserve">Calculate </t>
    </r>
    <r>
      <rPr>
        <sz val="12"/>
        <color rgb="FF0432FF"/>
        <rFont val="Calibri (Body)"/>
      </rPr>
      <t>US</t>
    </r>
    <r>
      <rPr>
        <sz val="12"/>
        <color theme="1"/>
        <rFont val="Calibri"/>
        <family val="2"/>
        <charset val="129"/>
        <scheme val="minor"/>
      </rPr>
      <t xml:space="preserve"> </t>
    </r>
    <r>
      <rPr>
        <sz val="12"/>
        <color rgb="FF0432FF"/>
        <rFont val="Calibri (Body)"/>
      </rPr>
      <t>Equity Market</t>
    </r>
    <r>
      <rPr>
        <sz val="12"/>
        <color theme="1"/>
        <rFont val="Calibri"/>
        <family val="2"/>
        <charset val="129"/>
        <scheme val="minor"/>
      </rPr>
      <t xml:space="preserve"> drawdown for each month</t>
    </r>
  </si>
  <si>
    <r>
      <t xml:space="preserve">Calculate the average drawdown of the </t>
    </r>
    <r>
      <rPr>
        <sz val="12"/>
        <color rgb="FF0432FF"/>
        <rFont val="Calibri (Body)"/>
      </rPr>
      <t>US</t>
    </r>
    <r>
      <rPr>
        <sz val="12"/>
        <color theme="1"/>
        <rFont val="Calibri"/>
        <family val="2"/>
        <charset val="129"/>
        <scheme val="minor"/>
      </rPr>
      <t xml:space="preserve"> </t>
    </r>
    <r>
      <rPr>
        <sz val="12"/>
        <color rgb="FF0432FF"/>
        <rFont val="Calibri (Body)"/>
      </rPr>
      <t>Equity Market since 12/1926</t>
    </r>
  </si>
  <si>
    <r>
      <t xml:space="preserve">Calculate the maximum drawdown of the </t>
    </r>
    <r>
      <rPr>
        <sz val="12"/>
        <color rgb="FF0432FF"/>
        <rFont val="Calibri (Body)"/>
      </rPr>
      <t>US</t>
    </r>
    <r>
      <rPr>
        <sz val="12"/>
        <color theme="1"/>
        <rFont val="Calibri"/>
        <family val="2"/>
        <charset val="129"/>
        <scheme val="minor"/>
      </rPr>
      <t xml:space="preserve"> </t>
    </r>
    <r>
      <rPr>
        <sz val="12"/>
        <color rgb="FF0432FF"/>
        <rFont val="Calibri (Body)"/>
      </rPr>
      <t>Equity Market since 12/1926</t>
    </r>
  </si>
  <si>
    <t>When you reference an array in a cell, make sure that you have curly brackets around the formula. This is how Excel recognizes formulas for arrays. To get the curly brackets, double-click on the cell and hit control+shift+return keys at the same time. Otherwise, the values may not be calculated correctly.</t>
  </si>
  <si>
    <t>This homework is worth 5% of your total grade for the course.</t>
  </si>
  <si>
    <t>a.</t>
  </si>
  <si>
    <t>b.</t>
  </si>
  <si>
    <t>c.</t>
  </si>
  <si>
    <t>d.</t>
  </si>
  <si>
    <t>Decreases</t>
  </si>
  <si>
    <t>Remains the same</t>
  </si>
  <si>
    <t>Increases</t>
  </si>
  <si>
    <r>
      <t xml:space="preserve">Estimate </t>
    </r>
    <r>
      <rPr>
        <u/>
        <sz val="12"/>
        <color theme="1"/>
        <rFont val="Calibri (Body)"/>
      </rPr>
      <t>volatility</t>
    </r>
    <r>
      <rPr>
        <sz val="12"/>
        <color theme="1"/>
        <rFont val="Calibri"/>
        <family val="2"/>
        <charset val="129"/>
        <scheme val="minor"/>
      </rPr>
      <t xml:space="preserve"> of annual simple returns by using volatility of monthly simple returns of the </t>
    </r>
    <r>
      <rPr>
        <sz val="12"/>
        <color rgb="FF0432FF"/>
        <rFont val="Calibri (Body)"/>
      </rPr>
      <t xml:space="preserve">US Equity Market. </t>
    </r>
    <r>
      <rPr>
        <sz val="12"/>
        <color rgb="FF00B050"/>
        <rFont val="Calibri (Body)"/>
      </rPr>
      <t>This is to illustrate that the conventional formula underestimates volatility of simple returns over longer time horizons because of violations of the iid assumption, in addition to being technically incorrect for simple returns</t>
    </r>
  </si>
  <si>
    <r>
      <t xml:space="preserve">Estimate </t>
    </r>
    <r>
      <rPr>
        <u/>
        <sz val="12"/>
        <color theme="1"/>
        <rFont val="Calibri (Body)"/>
      </rPr>
      <t>volatility</t>
    </r>
    <r>
      <rPr>
        <sz val="12"/>
        <color theme="1"/>
        <rFont val="Calibri"/>
        <family val="2"/>
        <charset val="129"/>
        <scheme val="minor"/>
      </rPr>
      <t xml:space="preserve"> of annual continuously compounded  returns by using volatility of monthly continuously compounded  returns of the </t>
    </r>
    <r>
      <rPr>
        <sz val="12"/>
        <color rgb="FF0432FF"/>
        <rFont val="Calibri (Body)"/>
      </rPr>
      <t xml:space="preserve">US Equity Market. </t>
    </r>
    <r>
      <rPr>
        <sz val="12"/>
        <color rgb="FF00B050"/>
        <rFont val="Calibri (Body)"/>
      </rPr>
      <t xml:space="preserve">This is to illustrate   that the  formula s*sqrt(t) is not precise even for continuously compounded returns because of violations of the iid assumption </t>
    </r>
  </si>
  <si>
    <t>In this homework you will have to answer questions about the concepts and empirical facts that we discussed in class. In addition, you will practice calculating various return statistic. You can find all the formulas that you will need in the lecture notes.</t>
  </si>
  <si>
    <t>To calculate annual returns faster, you can use formulas, such as {=PRODUCT(1+INDEX($B$1:$B$1164,(ROW()-2)*12+2):INDEX($B$1:$B$1164,(ROW()-2)*12+13))-1}, and similar formulas for 3-year returns. Please look up how the "INDEX" formula works in Excel Help. You are also welcome to calculate these returns manually for every period or by using any programming language, on a side. You have to show the excel formula for just one 1-year and one 3-year period.</t>
  </si>
  <si>
    <r>
      <t>Please upload your solutions to Courseworks before the class on</t>
    </r>
    <r>
      <rPr>
        <b/>
        <sz val="16"/>
        <color rgb="FF0432FF"/>
        <rFont val="Calibri (Body)"/>
      </rPr>
      <t xml:space="preserve"> Monday, 02/10/25 by 6:00 pm EST. L</t>
    </r>
    <r>
      <rPr>
        <b/>
        <sz val="16"/>
        <color rgb="FF0432FF"/>
        <rFont val="Calibri"/>
        <family val="2"/>
        <scheme val="minor"/>
      </rPr>
      <t>ate penalty is 50%.</t>
    </r>
  </si>
  <si>
    <t xml:space="preserve">Changes randomly </t>
  </si>
  <si>
    <t>Negative, due to frequent large losses</t>
  </si>
  <si>
    <t>Close to zero, meaning the distribution is fairly symmetric</t>
  </si>
  <si>
    <t>SAA is the only determinant of portfolio returns</t>
  </si>
  <si>
    <t>SAA and active management contribute equally to portfolio returns</t>
  </si>
  <si>
    <t>SAA explains more than 100% of portfolio returns, implying that active management generally detracts from performance</t>
  </si>
  <si>
    <t>1. What did Ibbotson and co-authors conclude about the role of strategic asset allocation (SAA) in explaining multi-asset portfolio returns?</t>
  </si>
  <si>
    <t xml:space="preserve">2. Assuming that the equity market has a positive premium, how its probability of outperforming the risk-free rate changes as the investment time horizon increases? </t>
  </si>
  <si>
    <t>Positive, with most observations clustered around the mean</t>
  </si>
  <si>
    <t>It makes it easier to outperform the market</t>
  </si>
  <si>
    <t>It makes it harder to outperform the market</t>
  </si>
  <si>
    <t>It has no effect on portfolio performance</t>
  </si>
  <si>
    <t>It guarantees positive excess returns</t>
  </si>
  <si>
    <t>3. What is the typical skewness of multi-year equity returns?</t>
  </si>
  <si>
    <t>4. What percent of individual stocks has outperformed the overall equity market over their lifetime, approximately?</t>
  </si>
  <si>
    <t>5. What was the most typical lifetime return of a single stock?</t>
  </si>
  <si>
    <t>6. How does cross-sectional skewness affect long-term performance?</t>
  </si>
  <si>
    <t xml:space="preserve">Positive, due to a number of extreme gains </t>
  </si>
  <si>
    <r>
      <t xml:space="preserve">Estimate </t>
    </r>
    <r>
      <rPr>
        <u/>
        <sz val="12"/>
        <color theme="1"/>
        <rFont val="Calibri (Body)"/>
      </rPr>
      <t>volatility</t>
    </r>
    <r>
      <rPr>
        <sz val="12"/>
        <color theme="1"/>
        <rFont val="Calibri"/>
        <family val="2"/>
        <charset val="129"/>
        <scheme val="minor"/>
      </rPr>
      <t xml:space="preserve"> of annual simple returns by using the average and volatility of monthly continuously compounded  returns of</t>
    </r>
    <r>
      <rPr>
        <sz val="12"/>
        <color theme="1" tint="4.9989318521683403E-2"/>
        <rFont val="Calibri"/>
        <family val="2"/>
        <charset val="129"/>
        <scheme val="minor"/>
      </rPr>
      <t xml:space="preserve"> </t>
    </r>
    <r>
      <rPr>
        <sz val="12"/>
        <color theme="1" tint="4.9989318521683403E-2"/>
        <rFont val="Calibri (Body)"/>
      </rPr>
      <t>the</t>
    </r>
    <r>
      <rPr>
        <sz val="12"/>
        <color rgb="FF0432FF"/>
        <rFont val="Calibri (Body)"/>
      </rPr>
      <t xml:space="preserve"> US Equity Market</t>
    </r>
    <r>
      <rPr>
        <sz val="12"/>
        <color theme="1"/>
        <rFont val="Calibri"/>
        <family val="2"/>
        <charset val="129"/>
        <scheme val="minor"/>
      </rPr>
      <t xml:space="preserve">. </t>
    </r>
    <r>
      <rPr>
        <sz val="12"/>
        <color rgb="FF00B050"/>
        <rFont val="Calibri (Body)"/>
      </rPr>
      <t>This is to illustrate that the formula derived in class gives a reasonable estimate for volatility of long-term simple returns</t>
    </r>
  </si>
  <si>
    <r>
      <t xml:space="preserve">Estimate volatility of annual simple returns of the </t>
    </r>
    <r>
      <rPr>
        <sz val="12"/>
        <color theme="9" tint="-0.249977111117893"/>
        <rFont val="Calibri (Body)"/>
      </rPr>
      <t xml:space="preserve">SV portfolio </t>
    </r>
    <r>
      <rPr>
        <sz val="12"/>
        <color theme="1"/>
        <rFont val="Calibri (Body)"/>
      </rPr>
      <t xml:space="preserve">in </t>
    </r>
    <r>
      <rPr>
        <u/>
        <sz val="12"/>
        <color theme="1"/>
        <rFont val="Calibri (Body)"/>
      </rPr>
      <t>excess</t>
    </r>
    <r>
      <rPr>
        <sz val="12"/>
        <color theme="1"/>
        <rFont val="Calibri (Body)"/>
      </rPr>
      <t xml:space="preserve"> of the US Equity Market returns</t>
    </r>
    <r>
      <rPr>
        <sz val="12"/>
        <color theme="1"/>
        <rFont val="Calibri"/>
        <family val="2"/>
        <charset val="129"/>
        <scheme val="minor"/>
      </rPr>
      <t xml:space="preserve"> (tracking error) by using the averages, volatilities and correlation between monthly  continuously compounded  returns of the US Equity Market and the SV portfolio. </t>
    </r>
    <r>
      <rPr>
        <sz val="12"/>
        <color rgb="FFFF0000"/>
        <rFont val="Calibri (Body)"/>
      </rPr>
      <t>It's better to break the formula down into the three components (two vars and one cov) , calculate them separately, and then add them up and take the square root</t>
    </r>
  </si>
  <si>
    <t xml:space="preserve">SAA has no impact on portfolio returns, as market timing and security selection are the main drivers </t>
  </si>
  <si>
    <t>* see the rows below</t>
  </si>
  <si>
    <t>covariance is in ak4.</t>
  </si>
  <si>
    <t>Variance is in AK7 and AK8.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</si>
</sst>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
    <numFmt numFmtId="165" formatCode="#,##0.00000000000"/>
    <numFmt numFmtId="166" formatCode="0.000000%"/>
    <numFmt numFmtId="167" formatCode="0.0000%"/>
    <numFmt numFmtId="168" formatCode="0.000000000000000%"/>
  </numFmts>
  <fonts count="32">
    <font>
      <sz val="12"/>
      <color theme="1"/>
      <name val="Calibri"/>
      <family val="2"/>
      <charset val="129"/>
      <scheme val="minor"/>
    </font>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9"/>
      <scheme val="minor"/>
    </font>
    <font>
      <b/>
      <sz val="12"/>
      <color rgb="FFC00000"/>
      <name val="Calibri"/>
      <family val="2"/>
      <scheme val="minor"/>
    </font>
    <font>
      <sz val="12"/>
      <color rgb="FF00B050"/>
      <name val="Calibri (Body)"/>
    </font>
    <font>
      <sz val="12"/>
      <color rgb="FF00B050"/>
      <name val="Calibri"/>
      <family val="2"/>
      <scheme val="minor"/>
    </font>
    <font>
      <u/>
      <sz val="12"/>
      <color theme="1"/>
      <name val="Calibri (Body)"/>
    </font>
    <font>
      <b/>
      <sz val="12"/>
      <color rgb="FFFF0000"/>
      <name val="Calibri"/>
      <family val="2"/>
      <scheme val="minor"/>
    </font>
    <font>
      <b/>
      <sz val="16"/>
      <color theme="1"/>
      <name val="Calibri"/>
      <family val="2"/>
      <scheme val="minor"/>
    </font>
    <font>
      <b/>
      <u/>
      <sz val="16"/>
      <color theme="1"/>
      <name val="Calibri"/>
      <family val="2"/>
      <scheme val="minor"/>
    </font>
    <font>
      <b/>
      <sz val="16"/>
      <color theme="5"/>
      <name val="Calibri"/>
      <family val="2"/>
      <scheme val="minor"/>
    </font>
    <font>
      <b/>
      <sz val="16"/>
      <color rgb="FFFF0000"/>
      <name val="Calibri"/>
      <family val="2"/>
      <scheme val="minor"/>
    </font>
    <font>
      <sz val="16"/>
      <color theme="1"/>
      <name val="Calibri"/>
      <family val="2"/>
      <scheme val="minor"/>
    </font>
    <font>
      <sz val="12"/>
      <color rgb="FF0432FF"/>
      <name val="Calibri (Body)"/>
    </font>
    <font>
      <sz val="12"/>
      <color theme="9" tint="-0.249977111117893"/>
      <name val="Calibri (Body)"/>
    </font>
    <font>
      <sz val="12"/>
      <name val="Calibri (Body)"/>
    </font>
    <font>
      <sz val="12"/>
      <name val="Calibri"/>
      <family val="2"/>
      <charset val="129"/>
      <scheme val="minor"/>
    </font>
    <font>
      <sz val="12"/>
      <color theme="1"/>
      <name val="Calibri (Body)"/>
    </font>
    <font>
      <u/>
      <sz val="12"/>
      <color theme="1"/>
      <name val="Calibri"/>
      <family val="2"/>
      <charset val="129"/>
      <scheme val="minor"/>
    </font>
    <font>
      <sz val="12"/>
      <color rgb="FFFF0000"/>
      <name val="Calibri"/>
      <family val="2"/>
      <charset val="129"/>
      <scheme val="minor"/>
    </font>
    <font>
      <sz val="12"/>
      <color rgb="FFFF0000"/>
      <name val="Calibri (Body)"/>
    </font>
    <font>
      <sz val="12"/>
      <color theme="1" tint="4.9989318521683403E-2"/>
      <name val="Calibri"/>
      <family val="2"/>
      <charset val="129"/>
      <scheme val="minor"/>
    </font>
    <font>
      <sz val="12"/>
      <color theme="1" tint="4.9989318521683403E-2"/>
      <name val="Calibri (Body)"/>
    </font>
    <font>
      <b/>
      <sz val="16"/>
      <color rgb="FF0432FF"/>
      <name val="Calibri (Body)"/>
    </font>
    <font>
      <b/>
      <sz val="16"/>
      <color rgb="FF0432FF"/>
      <name val="Calibri"/>
      <family val="2"/>
      <scheme val="minor"/>
    </font>
    <font>
      <sz val="12"/>
      <color theme="9" tint="-0.249977111117893"/>
      <name val="Calibri"/>
      <family val="2"/>
      <charset val="129"/>
      <scheme val="minor"/>
    </font>
    <font>
      <sz val="12"/>
      <name val="Calibri"/>
      <family val="2"/>
      <scheme val="minor"/>
    </font>
    <font>
      <b/>
      <sz val="12"/>
      <color theme="1"/>
      <name val="Calibri"/>
      <family val="2"/>
      <charset val="129"/>
      <scheme val="minor"/>
    </font>
  </fonts>
  <fills count="5">
    <fill>
      <patternFill patternType="none"/>
    </fill>
    <fill>
      <patternFill patternType="gray125"/>
    </fill>
    <fill>
      <patternFill patternType="solid">
        <fgColor theme="3" tint="0.79998168889431442"/>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591">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2">
    <xf numFmtId="0" fontId="0" fillId="0" borderId="0" xfId="0"/>
    <xf numFmtId="0" fontId="0" fillId="0" borderId="0" xfId="0" applyAlignment="1">
      <alignment wrapText="1"/>
    </xf>
    <xf numFmtId="0" fontId="3" fillId="0" borderId="0" xfId="0" applyFont="1"/>
    <xf numFmtId="10" fontId="0" fillId="0" borderId="0" xfId="2" applyNumberFormat="1" applyFont="1"/>
    <xf numFmtId="9" fontId="0" fillId="0" borderId="0" xfId="0" applyNumberFormat="1"/>
    <xf numFmtId="10" fontId="0" fillId="2" borderId="0" xfId="2" applyNumberFormat="1" applyFont="1" applyFill="1"/>
    <xf numFmtId="4" fontId="0" fillId="0" borderId="0" xfId="0" applyNumberFormat="1" applyAlignment="1">
      <alignment horizontal="right"/>
    </xf>
    <xf numFmtId="0" fontId="0" fillId="0" borderId="0" xfId="0" applyAlignment="1">
      <alignment horizontal="right" wrapText="1"/>
    </xf>
    <xf numFmtId="10" fontId="0" fillId="2" borderId="0" xfId="2" applyNumberFormat="1" applyFont="1" applyFill="1" applyAlignment="1">
      <alignment horizontal="right"/>
    </xf>
    <xf numFmtId="164" fontId="0" fillId="2" borderId="0" xfId="0" applyNumberFormat="1" applyFill="1" applyAlignment="1">
      <alignment horizontal="right"/>
    </xf>
    <xf numFmtId="10" fontId="0" fillId="2" borderId="0" xfId="0" applyNumberFormat="1" applyFill="1"/>
    <xf numFmtId="9" fontId="0" fillId="2" borderId="0" xfId="2" applyFont="1" applyFill="1"/>
    <xf numFmtId="165" fontId="0" fillId="0" borderId="0" xfId="0" applyNumberFormat="1" applyAlignment="1">
      <alignment horizontal="right"/>
    </xf>
    <xf numFmtId="9" fontId="0" fillId="2" borderId="0" xfId="2" applyFont="1" applyFill="1" applyAlignment="1">
      <alignment horizontal="right"/>
    </xf>
    <xf numFmtId="43" fontId="0" fillId="0" borderId="0" xfId="1" applyFont="1"/>
    <xf numFmtId="9" fontId="7" fillId="0" borderId="0" xfId="0" applyNumberFormat="1" applyFont="1"/>
    <xf numFmtId="9" fontId="0" fillId="0" borderId="0" xfId="2" applyFont="1"/>
    <xf numFmtId="10" fontId="0" fillId="0" borderId="0" xfId="2" applyNumberFormat="1" applyFont="1" applyAlignment="1">
      <alignment horizontal="right" wrapText="1"/>
    </xf>
    <xf numFmtId="166" fontId="0" fillId="0" borderId="0" xfId="2" applyNumberFormat="1" applyFont="1" applyFill="1"/>
    <xf numFmtId="0" fontId="11" fillId="0" borderId="0" xfId="0" applyFont="1"/>
    <xf numFmtId="0" fontId="12" fillId="0" borderId="0" xfId="0" applyFont="1"/>
    <xf numFmtId="0" fontId="12" fillId="0" borderId="0" xfId="0" applyFont="1" applyAlignment="1">
      <alignment vertical="top" wrapText="1"/>
    </xf>
    <xf numFmtId="0" fontId="14" fillId="0" borderId="0" xfId="0" applyFont="1"/>
    <xf numFmtId="0" fontId="15" fillId="0" borderId="0" xfId="0" applyFont="1"/>
    <xf numFmtId="0" fontId="16" fillId="0" borderId="0" xfId="0" applyFont="1"/>
    <xf numFmtId="0" fontId="12" fillId="0" borderId="0" xfId="0" applyFont="1" applyAlignment="1">
      <alignment vertical="top"/>
    </xf>
    <xf numFmtId="43" fontId="0" fillId="2" borderId="0" xfId="1" applyFont="1" applyFill="1"/>
    <xf numFmtId="10" fontId="0" fillId="0" borderId="0" xfId="0" applyNumberFormat="1"/>
    <xf numFmtId="10" fontId="3" fillId="0" borderId="0" xfId="2" applyNumberFormat="1" applyFont="1" applyFill="1"/>
    <xf numFmtId="43" fontId="0" fillId="0" borderId="0" xfId="1" applyFont="1" applyFill="1"/>
    <xf numFmtId="4" fontId="23" fillId="0" borderId="0" xfId="0" applyNumberFormat="1" applyFont="1" applyAlignment="1">
      <alignment horizontal="left"/>
    </xf>
    <xf numFmtId="0" fontId="9" fillId="0" borderId="0" xfId="0" applyFont="1" applyAlignment="1">
      <alignment wrapText="1"/>
    </xf>
    <xf numFmtId="0" fontId="28" fillId="0" borderId="0" xfId="0" applyFont="1"/>
    <xf numFmtId="167" fontId="0" fillId="0" borderId="0" xfId="2" applyNumberFormat="1" applyFont="1" applyFill="1"/>
    <xf numFmtId="10" fontId="0" fillId="0" borderId="0" xfId="1" applyNumberFormat="1" applyFont="1"/>
    <xf numFmtId="0" fontId="27" fillId="0" borderId="0" xfId="0" applyFont="1"/>
    <xf numFmtId="2" fontId="0" fillId="2" borderId="0" xfId="0" applyNumberFormat="1" applyFill="1"/>
    <xf numFmtId="17" fontId="0" fillId="0" borderId="0" xfId="0" applyNumberFormat="1"/>
    <xf numFmtId="9" fontId="0" fillId="0" borderId="0" xfId="0" applyNumberFormat="1" applyAlignment="1">
      <alignment horizontal="right"/>
    </xf>
    <xf numFmtId="0" fontId="23" fillId="0" borderId="0" xfId="0" applyFont="1"/>
    <xf numFmtId="0" fontId="12" fillId="3" borderId="0" xfId="0" applyFont="1" applyFill="1" applyAlignment="1">
      <alignment vertical="top" wrapText="1"/>
    </xf>
    <xf numFmtId="0" fontId="31" fillId="0" borderId="0" xfId="0" applyFont="1"/>
    <xf numFmtId="9" fontId="1" fillId="0" borderId="0" xfId="0" applyNumberFormat="1" applyFont="1" applyAlignment="1">
      <alignment horizontal="left"/>
    </xf>
    <xf numFmtId="9" fontId="30" fillId="0" borderId="0" xfId="0" applyNumberFormat="1" applyFont="1" applyAlignment="1">
      <alignment horizontal="left"/>
    </xf>
    <xf numFmtId="0" fontId="0" fillId="0" borderId="0" xfId="0" applyAlignment="1">
      <alignment horizontal="left"/>
    </xf>
    <xf numFmtId="9" fontId="0" fillId="0" borderId="0" xfId="0" quotePrefix="1" applyNumberFormat="1"/>
    <xf numFmtId="9" fontId="0" fillId="4" borderId="0" xfId="0" applyNumberFormat="1" applyFill="1" applyAlignment="1">
      <alignment horizontal="right"/>
    </xf>
    <xf numFmtId="9" fontId="0" fillId="4" borderId="0" xfId="0" applyNumberFormat="1" applyFill="1"/>
    <xf numFmtId="9" fontId="30" fillId="4" borderId="0" xfId="0" applyNumberFormat="1" applyFont="1" applyFill="1" applyAlignment="1">
      <alignment horizontal="left"/>
    </xf>
    <xf numFmtId="0" fontId="0" fillId="4" borderId="0" xfId="0" applyFill="1"/>
    <xf numFmtId="168" fontId="0" fillId="0" borderId="0" xfId="0" applyNumberFormat="1"/>
    <xf numFmtId="0" fontId="0" fillId="0" borderId="0" xfId="0" applyAlignment="1">
      <alignment horizontal="left" vertical="top" wrapText="1"/>
    </xf>
  </cellXfs>
  <cellStyles count="591">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Normal" xfId="0" builtinId="0"/>
    <cellStyle name="Percent" xfId="2" builtinId="5"/>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3-year simple returns of the SV portfolio </a:t>
            </a:r>
          </a:p>
          <a:p>
            <a:pPr>
              <a:defRPr/>
            </a:pPr>
            <a:r>
              <a:rPr lang="en-US"/>
              <a:t>in excess of the US Equity Market returns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rgbClr val="0432FF"/>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3-697F-9149-A0CF-C57C868258DE}"/>
              </c:ext>
            </c:extLst>
          </c:dPt>
          <c:dPt>
            <c:idx val="1"/>
            <c:invertIfNegative val="0"/>
            <c:bubble3D val="0"/>
            <c:spPr>
              <a:solidFill>
                <a:srgbClr val="C00000"/>
              </a:solidFill>
              <a:ln>
                <a:noFill/>
              </a:ln>
              <a:effectLst/>
            </c:spPr>
            <c:extLst>
              <c:ext xmlns:c16="http://schemas.microsoft.com/office/drawing/2014/chart" uri="{C3380CC4-5D6E-409C-BE32-E72D297353CC}">
                <c16:uniqueId val="{00000004-697F-9149-A0CF-C57C868258DE}"/>
              </c:ext>
            </c:extLst>
          </c:dPt>
          <c:dPt>
            <c:idx val="4"/>
            <c:invertIfNegative val="0"/>
            <c:bubble3D val="0"/>
            <c:spPr>
              <a:solidFill>
                <a:srgbClr val="C00000"/>
              </a:solidFill>
              <a:ln>
                <a:noFill/>
              </a:ln>
              <a:effectLst/>
            </c:spPr>
            <c:extLst>
              <c:ext xmlns:c16="http://schemas.microsoft.com/office/drawing/2014/chart" uri="{C3380CC4-5D6E-409C-BE32-E72D297353CC}">
                <c16:uniqueId val="{00000006-697F-9149-A0CF-C57C868258DE}"/>
              </c:ext>
            </c:extLst>
          </c:dPt>
          <c:dPt>
            <c:idx val="8"/>
            <c:invertIfNegative val="0"/>
            <c:bubble3D val="0"/>
            <c:spPr>
              <a:solidFill>
                <a:srgbClr val="C00000"/>
              </a:solidFill>
              <a:ln>
                <a:noFill/>
              </a:ln>
              <a:effectLst/>
            </c:spPr>
            <c:extLst>
              <c:ext xmlns:c16="http://schemas.microsoft.com/office/drawing/2014/chart" uri="{C3380CC4-5D6E-409C-BE32-E72D297353CC}">
                <c16:uniqueId val="{00000005-697F-9149-A0CF-C57C868258DE}"/>
              </c:ext>
            </c:extLst>
          </c:dPt>
          <c:dPt>
            <c:idx val="11"/>
            <c:invertIfNegative val="0"/>
            <c:bubble3D val="0"/>
            <c:spPr>
              <a:solidFill>
                <a:srgbClr val="C00000"/>
              </a:solidFill>
              <a:ln>
                <a:noFill/>
              </a:ln>
              <a:effectLst/>
            </c:spPr>
            <c:extLst>
              <c:ext xmlns:c16="http://schemas.microsoft.com/office/drawing/2014/chart" uri="{C3380CC4-5D6E-409C-BE32-E72D297353CC}">
                <c16:uniqueId val="{00000007-697F-9149-A0CF-C57C868258DE}"/>
              </c:ext>
            </c:extLst>
          </c:dPt>
          <c:dPt>
            <c:idx val="14"/>
            <c:invertIfNegative val="0"/>
            <c:bubble3D val="0"/>
            <c:spPr>
              <a:solidFill>
                <a:srgbClr val="C00000"/>
              </a:solidFill>
              <a:ln>
                <a:noFill/>
              </a:ln>
              <a:effectLst/>
            </c:spPr>
            <c:extLst>
              <c:ext xmlns:c16="http://schemas.microsoft.com/office/drawing/2014/chart" uri="{C3380CC4-5D6E-409C-BE32-E72D297353CC}">
                <c16:uniqueId val="{00000008-697F-9149-A0CF-C57C868258DE}"/>
              </c:ext>
            </c:extLst>
          </c:dPt>
          <c:dPt>
            <c:idx val="15"/>
            <c:invertIfNegative val="0"/>
            <c:bubble3D val="0"/>
            <c:spPr>
              <a:solidFill>
                <a:srgbClr val="C00000"/>
              </a:solidFill>
              <a:ln>
                <a:noFill/>
              </a:ln>
              <a:effectLst/>
            </c:spPr>
            <c:extLst>
              <c:ext xmlns:c16="http://schemas.microsoft.com/office/drawing/2014/chart" uri="{C3380CC4-5D6E-409C-BE32-E72D297353CC}">
                <c16:uniqueId val="{00000009-697F-9149-A0CF-C57C868258DE}"/>
              </c:ext>
            </c:extLst>
          </c:dPt>
          <c:dPt>
            <c:idx val="20"/>
            <c:invertIfNegative val="0"/>
            <c:bubble3D val="0"/>
            <c:spPr>
              <a:solidFill>
                <a:srgbClr val="C00000"/>
              </a:solidFill>
              <a:ln>
                <a:noFill/>
              </a:ln>
              <a:effectLst/>
            </c:spPr>
            <c:extLst>
              <c:ext xmlns:c16="http://schemas.microsoft.com/office/drawing/2014/chart" uri="{C3380CC4-5D6E-409C-BE32-E72D297353CC}">
                <c16:uniqueId val="{0000000A-697F-9149-A0CF-C57C868258DE}"/>
              </c:ext>
            </c:extLst>
          </c:dPt>
          <c:dPt>
            <c:idx val="23"/>
            <c:invertIfNegative val="0"/>
            <c:bubble3D val="0"/>
            <c:spPr>
              <a:solidFill>
                <a:srgbClr val="C00000"/>
              </a:solidFill>
              <a:ln>
                <a:noFill/>
              </a:ln>
              <a:effectLst/>
            </c:spPr>
            <c:extLst>
              <c:ext xmlns:c16="http://schemas.microsoft.com/office/drawing/2014/chart" uri="{C3380CC4-5D6E-409C-BE32-E72D297353CC}">
                <c16:uniqueId val="{0000000B-697F-9149-A0CF-C57C868258DE}"/>
              </c:ext>
            </c:extLst>
          </c:dPt>
          <c:dPt>
            <c:idx val="26"/>
            <c:invertIfNegative val="0"/>
            <c:bubble3D val="0"/>
            <c:spPr>
              <a:solidFill>
                <a:srgbClr val="C00000"/>
              </a:solidFill>
              <a:ln>
                <a:noFill/>
              </a:ln>
              <a:effectLst/>
            </c:spPr>
            <c:extLst>
              <c:ext xmlns:c16="http://schemas.microsoft.com/office/drawing/2014/chart" uri="{C3380CC4-5D6E-409C-BE32-E72D297353CC}">
                <c16:uniqueId val="{0000000C-697F-9149-A0CF-C57C868258DE}"/>
              </c:ext>
            </c:extLst>
          </c:dPt>
          <c:dPt>
            <c:idx val="30"/>
            <c:invertIfNegative val="0"/>
            <c:bubble3D val="0"/>
            <c:spPr>
              <a:solidFill>
                <a:srgbClr val="C00000"/>
              </a:solidFill>
              <a:ln>
                <a:noFill/>
              </a:ln>
              <a:effectLst/>
            </c:spPr>
            <c:extLst>
              <c:ext xmlns:c16="http://schemas.microsoft.com/office/drawing/2014/chart" uri="{C3380CC4-5D6E-409C-BE32-E72D297353CC}">
                <c16:uniqueId val="{0000000D-697F-9149-A0CF-C57C868258DE}"/>
              </c:ext>
            </c:extLst>
          </c:dPt>
          <c:cat>
            <c:numRef>
              <c:f>'Return stats'!$AP$2:$AP$33</c:f>
              <c:numCache>
                <c:formatCode>General</c:formatCode>
                <c:ptCount val="32"/>
                <c:pt idx="0">
                  <c:v>1929</c:v>
                </c:pt>
                <c:pt idx="1">
                  <c:v>1932</c:v>
                </c:pt>
                <c:pt idx="2">
                  <c:v>1935</c:v>
                </c:pt>
                <c:pt idx="3">
                  <c:v>1938</c:v>
                </c:pt>
                <c:pt idx="4">
                  <c:v>1941</c:v>
                </c:pt>
                <c:pt idx="5">
                  <c:v>1944</c:v>
                </c:pt>
                <c:pt idx="6">
                  <c:v>1947</c:v>
                </c:pt>
                <c:pt idx="7">
                  <c:v>1950</c:v>
                </c:pt>
                <c:pt idx="8">
                  <c:v>1953</c:v>
                </c:pt>
                <c:pt idx="9">
                  <c:v>1956</c:v>
                </c:pt>
                <c:pt idx="10">
                  <c:v>1959</c:v>
                </c:pt>
                <c:pt idx="11">
                  <c:v>1962</c:v>
                </c:pt>
                <c:pt idx="12">
                  <c:v>1965</c:v>
                </c:pt>
                <c:pt idx="13">
                  <c:v>1968</c:v>
                </c:pt>
                <c:pt idx="14">
                  <c:v>1971</c:v>
                </c:pt>
                <c:pt idx="15">
                  <c:v>1974</c:v>
                </c:pt>
                <c:pt idx="16">
                  <c:v>1977</c:v>
                </c:pt>
                <c:pt idx="17">
                  <c:v>1980</c:v>
                </c:pt>
                <c:pt idx="18">
                  <c:v>1983</c:v>
                </c:pt>
                <c:pt idx="19">
                  <c:v>1986</c:v>
                </c:pt>
                <c:pt idx="20">
                  <c:v>1989</c:v>
                </c:pt>
                <c:pt idx="21">
                  <c:v>1992</c:v>
                </c:pt>
                <c:pt idx="22">
                  <c:v>1995</c:v>
                </c:pt>
                <c:pt idx="23">
                  <c:v>1998</c:v>
                </c:pt>
                <c:pt idx="24">
                  <c:v>2001</c:v>
                </c:pt>
                <c:pt idx="25">
                  <c:v>2004</c:v>
                </c:pt>
                <c:pt idx="26">
                  <c:v>2007</c:v>
                </c:pt>
                <c:pt idx="27">
                  <c:v>2010</c:v>
                </c:pt>
                <c:pt idx="28">
                  <c:v>2013</c:v>
                </c:pt>
                <c:pt idx="29">
                  <c:v>2016</c:v>
                </c:pt>
                <c:pt idx="30">
                  <c:v>2019</c:v>
                </c:pt>
                <c:pt idx="31">
                  <c:v>2022</c:v>
                </c:pt>
              </c:numCache>
            </c:numRef>
          </c:cat>
          <c:val>
            <c:numRef>
              <c:f>'Return stats'!$AS$2:$AS$33</c:f>
              <c:numCache>
                <c:formatCode>0.00%</c:formatCode>
                <c:ptCount val="32"/>
                <c:pt idx="0">
                  <c:v>-0.23785308725000009</c:v>
                </c:pt>
                <c:pt idx="1">
                  <c:v>5.7333523757565619E-3</c:v>
                </c:pt>
                <c:pt idx="2">
                  <c:v>1.0409739988125888</c:v>
                </c:pt>
                <c:pt idx="3">
                  <c:v>0.1323522308006122</c:v>
                </c:pt>
                <c:pt idx="4">
                  <c:v>7.427760504836689E-2</c:v>
                </c:pt>
                <c:pt idx="5">
                  <c:v>1.3298577236329652</c:v>
                </c:pt>
                <c:pt idx="6">
                  <c:v>0.2556356371729438</c:v>
                </c:pt>
                <c:pt idx="7">
                  <c:v>0.14867410774678236</c:v>
                </c:pt>
                <c:pt idx="8">
                  <c:v>-0.17869627963397539</c:v>
                </c:pt>
                <c:pt idx="9">
                  <c:v>6.136164353807172E-2</c:v>
                </c:pt>
                <c:pt idx="10">
                  <c:v>0.15480121159694771</c:v>
                </c:pt>
                <c:pt idx="11">
                  <c:v>-2.2819273590929501E-2</c:v>
                </c:pt>
                <c:pt idx="12">
                  <c:v>0.41956802702352869</c:v>
                </c:pt>
                <c:pt idx="13">
                  <c:v>0.74232381111751478</c:v>
                </c:pt>
                <c:pt idx="14">
                  <c:v>-9.7963243546582923E-2</c:v>
                </c:pt>
                <c:pt idx="15">
                  <c:v>-8.1795517681006569E-2</c:v>
                </c:pt>
                <c:pt idx="16">
                  <c:v>0.89154738202847628</c:v>
                </c:pt>
                <c:pt idx="17">
                  <c:v>0.19029959083355874</c:v>
                </c:pt>
                <c:pt idx="18">
                  <c:v>0.69837710745923465</c:v>
                </c:pt>
                <c:pt idx="19">
                  <c:v>1.5618465855974151E-2</c:v>
                </c:pt>
                <c:pt idx="20">
                  <c:v>-7.574084876123266E-2</c:v>
                </c:pt>
                <c:pt idx="21">
                  <c:v>4.2735418158839744E-2</c:v>
                </c:pt>
                <c:pt idx="22">
                  <c:v>0.11986247659837113</c:v>
                </c:pt>
                <c:pt idx="23">
                  <c:v>-0.15489094849186935</c:v>
                </c:pt>
                <c:pt idx="24">
                  <c:v>0.65162134018842144</c:v>
                </c:pt>
                <c:pt idx="25">
                  <c:v>0.5334253924842125</c:v>
                </c:pt>
                <c:pt idx="26">
                  <c:v>-0.10097521658366981</c:v>
                </c:pt>
                <c:pt idx="27">
                  <c:v>0.21201470756779317</c:v>
                </c:pt>
                <c:pt idx="28">
                  <c:v>1.8000941461844944E-2</c:v>
                </c:pt>
                <c:pt idx="29">
                  <c:v>1.2820157029827861E-2</c:v>
                </c:pt>
                <c:pt idx="30">
                  <c:v>-0.27153860176039313</c:v>
                </c:pt>
                <c:pt idx="31">
                  <c:v>0.16831154440522411</c:v>
                </c:pt>
              </c:numCache>
            </c:numRef>
          </c:val>
          <c:extLst>
            <c:ext xmlns:c16="http://schemas.microsoft.com/office/drawing/2014/chart" uri="{C3380CC4-5D6E-409C-BE32-E72D297353CC}">
              <c16:uniqueId val="{00000001-697F-9149-A0CF-C57C868258DE}"/>
            </c:ext>
          </c:extLst>
        </c:ser>
        <c:dLbls>
          <c:showLegendKey val="0"/>
          <c:showVal val="0"/>
          <c:showCatName val="0"/>
          <c:showSerName val="0"/>
          <c:showPercent val="0"/>
          <c:showBubbleSize val="0"/>
        </c:dLbls>
        <c:gapWidth val="219"/>
        <c:overlap val="-27"/>
        <c:axId val="1809634944"/>
        <c:axId val="1809669664"/>
      </c:barChart>
      <c:catAx>
        <c:axId val="180963494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09669664"/>
        <c:crosses val="autoZero"/>
        <c:auto val="1"/>
        <c:lblAlgn val="ctr"/>
        <c:lblOffset val="1000"/>
        <c:tickLblSkip val="1"/>
        <c:noMultiLvlLbl val="0"/>
      </c:catAx>
      <c:valAx>
        <c:axId val="18096696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63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Performance of US Equities</a:t>
            </a:r>
          </a:p>
          <a:p>
            <a:pPr>
              <a:defRPr/>
            </a:pPr>
            <a:r>
              <a:rPr lang="en-US"/>
              <a:t>(growth of $1)</a:t>
            </a:r>
          </a:p>
        </c:rich>
      </c:tx>
      <c:overlay val="0"/>
    </c:title>
    <c:autoTitleDeleted val="0"/>
    <c:plotArea>
      <c:layout>
        <c:manualLayout>
          <c:layoutTarget val="inner"/>
          <c:xMode val="edge"/>
          <c:yMode val="edge"/>
          <c:x val="4.9156250642780799E-2"/>
          <c:y val="0.13581019999890001"/>
          <c:w val="0.92391205599786963"/>
          <c:h val="0.72034925791016402"/>
        </c:manualLayout>
      </c:layout>
      <c:lineChart>
        <c:grouping val="standard"/>
        <c:varyColors val="0"/>
        <c:ser>
          <c:idx val="3"/>
          <c:order val="0"/>
          <c:spPr>
            <a:ln w="25400">
              <a:solidFill>
                <a:schemeClr val="tx2">
                  <a:lumMod val="60000"/>
                  <a:lumOff val="40000"/>
                </a:schemeClr>
              </a:solidFill>
            </a:ln>
          </c:spPr>
          <c:marker>
            <c:symbol val="none"/>
          </c:marker>
          <c:cat>
            <c:numRef>
              <c:f>'Payoffs, HWM, DD'!$A$2:$A$1178</c:f>
              <c:numCache>
                <c:formatCode>mmm\-yy</c:formatCode>
                <c:ptCount val="1177"/>
                <c:pt idx="0">
                  <c:v>9832</c:v>
                </c:pt>
                <c:pt idx="1">
                  <c:v>9863</c:v>
                </c:pt>
                <c:pt idx="2">
                  <c:v>9894</c:v>
                </c:pt>
                <c:pt idx="3">
                  <c:v>9922</c:v>
                </c:pt>
                <c:pt idx="4">
                  <c:v>9953</c:v>
                </c:pt>
                <c:pt idx="5">
                  <c:v>9983</c:v>
                </c:pt>
                <c:pt idx="6">
                  <c:v>10014</c:v>
                </c:pt>
                <c:pt idx="7">
                  <c:v>10044</c:v>
                </c:pt>
                <c:pt idx="8">
                  <c:v>10075</c:v>
                </c:pt>
                <c:pt idx="9">
                  <c:v>10106</c:v>
                </c:pt>
                <c:pt idx="10">
                  <c:v>10136</c:v>
                </c:pt>
                <c:pt idx="11">
                  <c:v>10167</c:v>
                </c:pt>
                <c:pt idx="12">
                  <c:v>10197</c:v>
                </c:pt>
                <c:pt idx="13">
                  <c:v>10228</c:v>
                </c:pt>
                <c:pt idx="14">
                  <c:v>10259</c:v>
                </c:pt>
                <c:pt idx="15">
                  <c:v>10288</c:v>
                </c:pt>
                <c:pt idx="16">
                  <c:v>10319</c:v>
                </c:pt>
                <c:pt idx="17">
                  <c:v>10349</c:v>
                </c:pt>
                <c:pt idx="18">
                  <c:v>10380</c:v>
                </c:pt>
                <c:pt idx="19">
                  <c:v>10410</c:v>
                </c:pt>
                <c:pt idx="20">
                  <c:v>10441</c:v>
                </c:pt>
                <c:pt idx="21">
                  <c:v>10472</c:v>
                </c:pt>
                <c:pt idx="22">
                  <c:v>10502</c:v>
                </c:pt>
                <c:pt idx="23">
                  <c:v>10533</c:v>
                </c:pt>
                <c:pt idx="24">
                  <c:v>10563</c:v>
                </c:pt>
                <c:pt idx="25">
                  <c:v>10594</c:v>
                </c:pt>
                <c:pt idx="26">
                  <c:v>10625</c:v>
                </c:pt>
                <c:pt idx="27">
                  <c:v>10653</c:v>
                </c:pt>
                <c:pt idx="28">
                  <c:v>10684</c:v>
                </c:pt>
                <c:pt idx="29">
                  <c:v>10714</c:v>
                </c:pt>
                <c:pt idx="30">
                  <c:v>10745</c:v>
                </c:pt>
                <c:pt idx="31">
                  <c:v>10775</c:v>
                </c:pt>
                <c:pt idx="32">
                  <c:v>10806</c:v>
                </c:pt>
                <c:pt idx="33">
                  <c:v>10837</c:v>
                </c:pt>
                <c:pt idx="34">
                  <c:v>10867</c:v>
                </c:pt>
                <c:pt idx="35">
                  <c:v>10898</c:v>
                </c:pt>
                <c:pt idx="36">
                  <c:v>10928</c:v>
                </c:pt>
                <c:pt idx="37">
                  <c:v>10959</c:v>
                </c:pt>
                <c:pt idx="38">
                  <c:v>10990</c:v>
                </c:pt>
                <c:pt idx="39">
                  <c:v>11018</c:v>
                </c:pt>
                <c:pt idx="40">
                  <c:v>11049</c:v>
                </c:pt>
                <c:pt idx="41">
                  <c:v>11079</c:v>
                </c:pt>
                <c:pt idx="42">
                  <c:v>11110</c:v>
                </c:pt>
                <c:pt idx="43">
                  <c:v>11140</c:v>
                </c:pt>
                <c:pt idx="44">
                  <c:v>11171</c:v>
                </c:pt>
                <c:pt idx="45">
                  <c:v>11202</c:v>
                </c:pt>
                <c:pt idx="46">
                  <c:v>11232</c:v>
                </c:pt>
                <c:pt idx="47">
                  <c:v>11263</c:v>
                </c:pt>
                <c:pt idx="48">
                  <c:v>11293</c:v>
                </c:pt>
                <c:pt idx="49">
                  <c:v>11324</c:v>
                </c:pt>
                <c:pt idx="50">
                  <c:v>11355</c:v>
                </c:pt>
                <c:pt idx="51">
                  <c:v>11383</c:v>
                </c:pt>
                <c:pt idx="52">
                  <c:v>11414</c:v>
                </c:pt>
                <c:pt idx="53">
                  <c:v>11444</c:v>
                </c:pt>
                <c:pt idx="54">
                  <c:v>11475</c:v>
                </c:pt>
                <c:pt idx="55">
                  <c:v>11505</c:v>
                </c:pt>
                <c:pt idx="56">
                  <c:v>11536</c:v>
                </c:pt>
                <c:pt idx="57">
                  <c:v>11567</c:v>
                </c:pt>
                <c:pt idx="58">
                  <c:v>11597</c:v>
                </c:pt>
                <c:pt idx="59">
                  <c:v>11628</c:v>
                </c:pt>
                <c:pt idx="60">
                  <c:v>11658</c:v>
                </c:pt>
                <c:pt idx="61">
                  <c:v>11689</c:v>
                </c:pt>
                <c:pt idx="62">
                  <c:v>11720</c:v>
                </c:pt>
                <c:pt idx="63">
                  <c:v>11749</c:v>
                </c:pt>
                <c:pt idx="64">
                  <c:v>11780</c:v>
                </c:pt>
                <c:pt idx="65">
                  <c:v>11810</c:v>
                </c:pt>
                <c:pt idx="66">
                  <c:v>11841</c:v>
                </c:pt>
                <c:pt idx="67">
                  <c:v>11871</c:v>
                </c:pt>
                <c:pt idx="68">
                  <c:v>11902</c:v>
                </c:pt>
                <c:pt idx="69">
                  <c:v>11933</c:v>
                </c:pt>
                <c:pt idx="70">
                  <c:v>11963</c:v>
                </c:pt>
                <c:pt idx="71">
                  <c:v>11994</c:v>
                </c:pt>
                <c:pt idx="72">
                  <c:v>12024</c:v>
                </c:pt>
                <c:pt idx="73">
                  <c:v>12055</c:v>
                </c:pt>
                <c:pt idx="74">
                  <c:v>12086</c:v>
                </c:pt>
                <c:pt idx="75">
                  <c:v>12114</c:v>
                </c:pt>
                <c:pt idx="76">
                  <c:v>12145</c:v>
                </c:pt>
                <c:pt idx="77">
                  <c:v>12175</c:v>
                </c:pt>
                <c:pt idx="78">
                  <c:v>12206</c:v>
                </c:pt>
                <c:pt idx="79">
                  <c:v>12236</c:v>
                </c:pt>
                <c:pt idx="80">
                  <c:v>12267</c:v>
                </c:pt>
                <c:pt idx="81">
                  <c:v>12298</c:v>
                </c:pt>
                <c:pt idx="82">
                  <c:v>12328</c:v>
                </c:pt>
                <c:pt idx="83">
                  <c:v>12359</c:v>
                </c:pt>
                <c:pt idx="84">
                  <c:v>12389</c:v>
                </c:pt>
                <c:pt idx="85">
                  <c:v>12420</c:v>
                </c:pt>
                <c:pt idx="86">
                  <c:v>12451</c:v>
                </c:pt>
                <c:pt idx="87">
                  <c:v>12479</c:v>
                </c:pt>
                <c:pt idx="88">
                  <c:v>12510</c:v>
                </c:pt>
                <c:pt idx="89">
                  <c:v>12540</c:v>
                </c:pt>
                <c:pt idx="90">
                  <c:v>12571</c:v>
                </c:pt>
                <c:pt idx="91">
                  <c:v>12601</c:v>
                </c:pt>
                <c:pt idx="92">
                  <c:v>12632</c:v>
                </c:pt>
                <c:pt idx="93">
                  <c:v>12663</c:v>
                </c:pt>
                <c:pt idx="94">
                  <c:v>12693</c:v>
                </c:pt>
                <c:pt idx="95">
                  <c:v>12724</c:v>
                </c:pt>
                <c:pt idx="96">
                  <c:v>12754</c:v>
                </c:pt>
                <c:pt idx="97">
                  <c:v>12785</c:v>
                </c:pt>
                <c:pt idx="98">
                  <c:v>12816</c:v>
                </c:pt>
                <c:pt idx="99">
                  <c:v>12844</c:v>
                </c:pt>
                <c:pt idx="100">
                  <c:v>12875</c:v>
                </c:pt>
                <c:pt idx="101">
                  <c:v>12905</c:v>
                </c:pt>
                <c:pt idx="102">
                  <c:v>12936</c:v>
                </c:pt>
                <c:pt idx="103">
                  <c:v>12966</c:v>
                </c:pt>
                <c:pt idx="104">
                  <c:v>12997</c:v>
                </c:pt>
                <c:pt idx="105">
                  <c:v>13028</c:v>
                </c:pt>
                <c:pt idx="106">
                  <c:v>13058</c:v>
                </c:pt>
                <c:pt idx="107">
                  <c:v>13089</c:v>
                </c:pt>
                <c:pt idx="108">
                  <c:v>13119</c:v>
                </c:pt>
                <c:pt idx="109">
                  <c:v>13150</c:v>
                </c:pt>
                <c:pt idx="110">
                  <c:v>13181</c:v>
                </c:pt>
                <c:pt idx="111">
                  <c:v>13210</c:v>
                </c:pt>
                <c:pt idx="112">
                  <c:v>13241</c:v>
                </c:pt>
                <c:pt idx="113">
                  <c:v>13271</c:v>
                </c:pt>
                <c:pt idx="114">
                  <c:v>13302</c:v>
                </c:pt>
                <c:pt idx="115">
                  <c:v>13332</c:v>
                </c:pt>
                <c:pt idx="116">
                  <c:v>13363</c:v>
                </c:pt>
                <c:pt idx="117">
                  <c:v>13394</c:v>
                </c:pt>
                <c:pt idx="118">
                  <c:v>13424</c:v>
                </c:pt>
                <c:pt idx="119">
                  <c:v>13455</c:v>
                </c:pt>
                <c:pt idx="120">
                  <c:v>13485</c:v>
                </c:pt>
                <c:pt idx="121">
                  <c:v>13516</c:v>
                </c:pt>
                <c:pt idx="122">
                  <c:v>13547</c:v>
                </c:pt>
                <c:pt idx="123">
                  <c:v>13575</c:v>
                </c:pt>
                <c:pt idx="124">
                  <c:v>13606</c:v>
                </c:pt>
                <c:pt idx="125">
                  <c:v>13636</c:v>
                </c:pt>
                <c:pt idx="126">
                  <c:v>13667</c:v>
                </c:pt>
                <c:pt idx="127">
                  <c:v>13697</c:v>
                </c:pt>
                <c:pt idx="128">
                  <c:v>13728</c:v>
                </c:pt>
                <c:pt idx="129">
                  <c:v>13759</c:v>
                </c:pt>
                <c:pt idx="130">
                  <c:v>13789</c:v>
                </c:pt>
                <c:pt idx="131">
                  <c:v>13820</c:v>
                </c:pt>
                <c:pt idx="132">
                  <c:v>13850</c:v>
                </c:pt>
                <c:pt idx="133">
                  <c:v>13881</c:v>
                </c:pt>
                <c:pt idx="134">
                  <c:v>13912</c:v>
                </c:pt>
                <c:pt idx="135">
                  <c:v>13940</c:v>
                </c:pt>
                <c:pt idx="136">
                  <c:v>13971</c:v>
                </c:pt>
                <c:pt idx="137">
                  <c:v>14001</c:v>
                </c:pt>
                <c:pt idx="138">
                  <c:v>14032</c:v>
                </c:pt>
                <c:pt idx="139">
                  <c:v>14062</c:v>
                </c:pt>
                <c:pt idx="140">
                  <c:v>14093</c:v>
                </c:pt>
                <c:pt idx="141">
                  <c:v>14124</c:v>
                </c:pt>
                <c:pt idx="142">
                  <c:v>14154</c:v>
                </c:pt>
                <c:pt idx="143">
                  <c:v>14185</c:v>
                </c:pt>
                <c:pt idx="144">
                  <c:v>14215</c:v>
                </c:pt>
                <c:pt idx="145">
                  <c:v>14246</c:v>
                </c:pt>
                <c:pt idx="146">
                  <c:v>14277</c:v>
                </c:pt>
                <c:pt idx="147">
                  <c:v>14305</c:v>
                </c:pt>
                <c:pt idx="148">
                  <c:v>14336</c:v>
                </c:pt>
                <c:pt idx="149">
                  <c:v>14366</c:v>
                </c:pt>
                <c:pt idx="150">
                  <c:v>14397</c:v>
                </c:pt>
                <c:pt idx="151">
                  <c:v>14427</c:v>
                </c:pt>
                <c:pt idx="152">
                  <c:v>14458</c:v>
                </c:pt>
                <c:pt idx="153">
                  <c:v>14489</c:v>
                </c:pt>
                <c:pt idx="154">
                  <c:v>14519</c:v>
                </c:pt>
                <c:pt idx="155">
                  <c:v>14550</c:v>
                </c:pt>
                <c:pt idx="156">
                  <c:v>14580</c:v>
                </c:pt>
                <c:pt idx="157">
                  <c:v>14611</c:v>
                </c:pt>
                <c:pt idx="158">
                  <c:v>14642</c:v>
                </c:pt>
                <c:pt idx="159">
                  <c:v>14671</c:v>
                </c:pt>
                <c:pt idx="160">
                  <c:v>14702</c:v>
                </c:pt>
                <c:pt idx="161">
                  <c:v>14732</c:v>
                </c:pt>
                <c:pt idx="162">
                  <c:v>14763</c:v>
                </c:pt>
                <c:pt idx="163">
                  <c:v>14793</c:v>
                </c:pt>
                <c:pt idx="164">
                  <c:v>14824</c:v>
                </c:pt>
                <c:pt idx="165">
                  <c:v>14855</c:v>
                </c:pt>
                <c:pt idx="166">
                  <c:v>14885</c:v>
                </c:pt>
                <c:pt idx="167">
                  <c:v>14916</c:v>
                </c:pt>
                <c:pt idx="168">
                  <c:v>14946</c:v>
                </c:pt>
                <c:pt idx="169">
                  <c:v>14977</c:v>
                </c:pt>
                <c:pt idx="170">
                  <c:v>15008</c:v>
                </c:pt>
                <c:pt idx="171">
                  <c:v>15036</c:v>
                </c:pt>
                <c:pt idx="172">
                  <c:v>15067</c:v>
                </c:pt>
                <c:pt idx="173">
                  <c:v>15097</c:v>
                </c:pt>
                <c:pt idx="174">
                  <c:v>15128</c:v>
                </c:pt>
                <c:pt idx="175">
                  <c:v>15158</c:v>
                </c:pt>
                <c:pt idx="176">
                  <c:v>15189</c:v>
                </c:pt>
                <c:pt idx="177">
                  <c:v>15220</c:v>
                </c:pt>
                <c:pt idx="178">
                  <c:v>15250</c:v>
                </c:pt>
                <c:pt idx="179">
                  <c:v>15281</c:v>
                </c:pt>
                <c:pt idx="180">
                  <c:v>15311</c:v>
                </c:pt>
                <c:pt idx="181">
                  <c:v>15342</c:v>
                </c:pt>
                <c:pt idx="182">
                  <c:v>15373</c:v>
                </c:pt>
                <c:pt idx="183">
                  <c:v>15401</c:v>
                </c:pt>
                <c:pt idx="184">
                  <c:v>15432</c:v>
                </c:pt>
                <c:pt idx="185">
                  <c:v>15462</c:v>
                </c:pt>
                <c:pt idx="186">
                  <c:v>15493</c:v>
                </c:pt>
                <c:pt idx="187">
                  <c:v>15523</c:v>
                </c:pt>
                <c:pt idx="188">
                  <c:v>15554</c:v>
                </c:pt>
                <c:pt idx="189">
                  <c:v>15585</c:v>
                </c:pt>
                <c:pt idx="190">
                  <c:v>15615</c:v>
                </c:pt>
                <c:pt idx="191">
                  <c:v>15646</c:v>
                </c:pt>
                <c:pt idx="192">
                  <c:v>15676</c:v>
                </c:pt>
                <c:pt idx="193">
                  <c:v>15707</c:v>
                </c:pt>
                <c:pt idx="194">
                  <c:v>15738</c:v>
                </c:pt>
                <c:pt idx="195">
                  <c:v>15766</c:v>
                </c:pt>
                <c:pt idx="196">
                  <c:v>15797</c:v>
                </c:pt>
                <c:pt idx="197">
                  <c:v>15827</c:v>
                </c:pt>
                <c:pt idx="198">
                  <c:v>15858</c:v>
                </c:pt>
                <c:pt idx="199">
                  <c:v>15888</c:v>
                </c:pt>
                <c:pt idx="200">
                  <c:v>15919</c:v>
                </c:pt>
                <c:pt idx="201">
                  <c:v>15950</c:v>
                </c:pt>
                <c:pt idx="202">
                  <c:v>15980</c:v>
                </c:pt>
                <c:pt idx="203">
                  <c:v>16011</c:v>
                </c:pt>
                <c:pt idx="204">
                  <c:v>16041</c:v>
                </c:pt>
                <c:pt idx="205">
                  <c:v>16072</c:v>
                </c:pt>
                <c:pt idx="206">
                  <c:v>16103</c:v>
                </c:pt>
                <c:pt idx="207">
                  <c:v>16132</c:v>
                </c:pt>
                <c:pt idx="208">
                  <c:v>16163</c:v>
                </c:pt>
                <c:pt idx="209">
                  <c:v>16193</c:v>
                </c:pt>
                <c:pt idx="210">
                  <c:v>16224</c:v>
                </c:pt>
                <c:pt idx="211">
                  <c:v>16254</c:v>
                </c:pt>
                <c:pt idx="212">
                  <c:v>16285</c:v>
                </c:pt>
                <c:pt idx="213">
                  <c:v>16316</c:v>
                </c:pt>
                <c:pt idx="214">
                  <c:v>16346</c:v>
                </c:pt>
                <c:pt idx="215">
                  <c:v>16377</c:v>
                </c:pt>
                <c:pt idx="216">
                  <c:v>16407</c:v>
                </c:pt>
                <c:pt idx="217">
                  <c:v>16438</c:v>
                </c:pt>
                <c:pt idx="218">
                  <c:v>16469</c:v>
                </c:pt>
                <c:pt idx="219">
                  <c:v>16497</c:v>
                </c:pt>
                <c:pt idx="220">
                  <c:v>16528</c:v>
                </c:pt>
                <c:pt idx="221">
                  <c:v>16558</c:v>
                </c:pt>
                <c:pt idx="222">
                  <c:v>16589</c:v>
                </c:pt>
                <c:pt idx="223">
                  <c:v>16619</c:v>
                </c:pt>
                <c:pt idx="224">
                  <c:v>16650</c:v>
                </c:pt>
                <c:pt idx="225">
                  <c:v>16681</c:v>
                </c:pt>
                <c:pt idx="226">
                  <c:v>16711</c:v>
                </c:pt>
                <c:pt idx="227">
                  <c:v>16742</c:v>
                </c:pt>
                <c:pt idx="228">
                  <c:v>16772</c:v>
                </c:pt>
                <c:pt idx="229">
                  <c:v>16803</c:v>
                </c:pt>
                <c:pt idx="230">
                  <c:v>16834</c:v>
                </c:pt>
                <c:pt idx="231">
                  <c:v>16862</c:v>
                </c:pt>
                <c:pt idx="232">
                  <c:v>16893</c:v>
                </c:pt>
                <c:pt idx="233">
                  <c:v>16923</c:v>
                </c:pt>
                <c:pt idx="234">
                  <c:v>16954</c:v>
                </c:pt>
                <c:pt idx="235">
                  <c:v>16984</c:v>
                </c:pt>
                <c:pt idx="236">
                  <c:v>17015</c:v>
                </c:pt>
                <c:pt idx="237">
                  <c:v>17046</c:v>
                </c:pt>
                <c:pt idx="238">
                  <c:v>17076</c:v>
                </c:pt>
                <c:pt idx="239">
                  <c:v>17107</c:v>
                </c:pt>
                <c:pt idx="240">
                  <c:v>17137</c:v>
                </c:pt>
                <c:pt idx="241">
                  <c:v>17168</c:v>
                </c:pt>
                <c:pt idx="242">
                  <c:v>17199</c:v>
                </c:pt>
                <c:pt idx="243">
                  <c:v>17227</c:v>
                </c:pt>
                <c:pt idx="244">
                  <c:v>17258</c:v>
                </c:pt>
                <c:pt idx="245">
                  <c:v>17288</c:v>
                </c:pt>
                <c:pt idx="246">
                  <c:v>17319</c:v>
                </c:pt>
                <c:pt idx="247">
                  <c:v>17349</c:v>
                </c:pt>
                <c:pt idx="248">
                  <c:v>17380</c:v>
                </c:pt>
                <c:pt idx="249">
                  <c:v>17411</c:v>
                </c:pt>
                <c:pt idx="250">
                  <c:v>17441</c:v>
                </c:pt>
                <c:pt idx="251">
                  <c:v>17472</c:v>
                </c:pt>
                <c:pt idx="252">
                  <c:v>17502</c:v>
                </c:pt>
                <c:pt idx="253">
                  <c:v>17533</c:v>
                </c:pt>
                <c:pt idx="254">
                  <c:v>17564</c:v>
                </c:pt>
                <c:pt idx="255">
                  <c:v>17593</c:v>
                </c:pt>
                <c:pt idx="256">
                  <c:v>17624</c:v>
                </c:pt>
                <c:pt idx="257">
                  <c:v>17654</c:v>
                </c:pt>
                <c:pt idx="258">
                  <c:v>17685</c:v>
                </c:pt>
                <c:pt idx="259">
                  <c:v>17715</c:v>
                </c:pt>
                <c:pt idx="260">
                  <c:v>17746</c:v>
                </c:pt>
                <c:pt idx="261">
                  <c:v>17777</c:v>
                </c:pt>
                <c:pt idx="262">
                  <c:v>17807</c:v>
                </c:pt>
                <c:pt idx="263">
                  <c:v>17838</c:v>
                </c:pt>
                <c:pt idx="264">
                  <c:v>17868</c:v>
                </c:pt>
                <c:pt idx="265">
                  <c:v>17899</c:v>
                </c:pt>
                <c:pt idx="266">
                  <c:v>17930</c:v>
                </c:pt>
                <c:pt idx="267">
                  <c:v>17958</c:v>
                </c:pt>
                <c:pt idx="268">
                  <c:v>17989</c:v>
                </c:pt>
                <c:pt idx="269">
                  <c:v>18019</c:v>
                </c:pt>
                <c:pt idx="270">
                  <c:v>18050</c:v>
                </c:pt>
                <c:pt idx="271">
                  <c:v>18080</c:v>
                </c:pt>
                <c:pt idx="272">
                  <c:v>18111</c:v>
                </c:pt>
                <c:pt idx="273">
                  <c:v>18142</c:v>
                </c:pt>
                <c:pt idx="274">
                  <c:v>18172</c:v>
                </c:pt>
                <c:pt idx="275">
                  <c:v>18203</c:v>
                </c:pt>
                <c:pt idx="276">
                  <c:v>18233</c:v>
                </c:pt>
                <c:pt idx="277">
                  <c:v>18264</c:v>
                </c:pt>
                <c:pt idx="278">
                  <c:v>18295</c:v>
                </c:pt>
                <c:pt idx="279">
                  <c:v>18323</c:v>
                </c:pt>
                <c:pt idx="280">
                  <c:v>18354</c:v>
                </c:pt>
                <c:pt idx="281">
                  <c:v>18384</c:v>
                </c:pt>
                <c:pt idx="282">
                  <c:v>18415</c:v>
                </c:pt>
                <c:pt idx="283">
                  <c:v>18445</c:v>
                </c:pt>
                <c:pt idx="284">
                  <c:v>18476</c:v>
                </c:pt>
                <c:pt idx="285">
                  <c:v>18507</c:v>
                </c:pt>
                <c:pt idx="286">
                  <c:v>18537</c:v>
                </c:pt>
                <c:pt idx="287">
                  <c:v>18568</c:v>
                </c:pt>
                <c:pt idx="288">
                  <c:v>18598</c:v>
                </c:pt>
                <c:pt idx="289">
                  <c:v>18629</c:v>
                </c:pt>
                <c:pt idx="290">
                  <c:v>18660</c:v>
                </c:pt>
                <c:pt idx="291">
                  <c:v>18688</c:v>
                </c:pt>
                <c:pt idx="292">
                  <c:v>18719</c:v>
                </c:pt>
                <c:pt idx="293">
                  <c:v>18749</c:v>
                </c:pt>
                <c:pt idx="294">
                  <c:v>18780</c:v>
                </c:pt>
                <c:pt idx="295">
                  <c:v>18810</c:v>
                </c:pt>
                <c:pt idx="296">
                  <c:v>18841</c:v>
                </c:pt>
                <c:pt idx="297">
                  <c:v>18872</c:v>
                </c:pt>
                <c:pt idx="298">
                  <c:v>18902</c:v>
                </c:pt>
                <c:pt idx="299">
                  <c:v>18933</c:v>
                </c:pt>
                <c:pt idx="300">
                  <c:v>18963</c:v>
                </c:pt>
                <c:pt idx="301">
                  <c:v>18994</c:v>
                </c:pt>
                <c:pt idx="302">
                  <c:v>19025</c:v>
                </c:pt>
                <c:pt idx="303">
                  <c:v>19054</c:v>
                </c:pt>
                <c:pt idx="304">
                  <c:v>19085</c:v>
                </c:pt>
                <c:pt idx="305">
                  <c:v>19115</c:v>
                </c:pt>
                <c:pt idx="306">
                  <c:v>19146</c:v>
                </c:pt>
                <c:pt idx="307">
                  <c:v>19176</c:v>
                </c:pt>
                <c:pt idx="308">
                  <c:v>19207</c:v>
                </c:pt>
                <c:pt idx="309">
                  <c:v>19238</c:v>
                </c:pt>
                <c:pt idx="310">
                  <c:v>19268</c:v>
                </c:pt>
                <c:pt idx="311">
                  <c:v>19299</c:v>
                </c:pt>
                <c:pt idx="312">
                  <c:v>19329</c:v>
                </c:pt>
                <c:pt idx="313">
                  <c:v>19360</c:v>
                </c:pt>
                <c:pt idx="314">
                  <c:v>19391</c:v>
                </c:pt>
                <c:pt idx="315">
                  <c:v>19419</c:v>
                </c:pt>
                <c:pt idx="316">
                  <c:v>19450</c:v>
                </c:pt>
                <c:pt idx="317">
                  <c:v>19480</c:v>
                </c:pt>
                <c:pt idx="318">
                  <c:v>19511</c:v>
                </c:pt>
                <c:pt idx="319">
                  <c:v>19541</c:v>
                </c:pt>
                <c:pt idx="320">
                  <c:v>19572</c:v>
                </c:pt>
                <c:pt idx="321">
                  <c:v>19603</c:v>
                </c:pt>
                <c:pt idx="322">
                  <c:v>19633</c:v>
                </c:pt>
                <c:pt idx="323">
                  <c:v>19664</c:v>
                </c:pt>
                <c:pt idx="324">
                  <c:v>19694</c:v>
                </c:pt>
                <c:pt idx="325">
                  <c:v>19725</c:v>
                </c:pt>
                <c:pt idx="326">
                  <c:v>19756</c:v>
                </c:pt>
                <c:pt idx="327">
                  <c:v>19784</c:v>
                </c:pt>
                <c:pt idx="328">
                  <c:v>19815</c:v>
                </c:pt>
                <c:pt idx="329">
                  <c:v>19845</c:v>
                </c:pt>
                <c:pt idx="330">
                  <c:v>19876</c:v>
                </c:pt>
                <c:pt idx="331">
                  <c:v>19906</c:v>
                </c:pt>
                <c:pt idx="332">
                  <c:v>19937</c:v>
                </c:pt>
                <c:pt idx="333">
                  <c:v>19968</c:v>
                </c:pt>
                <c:pt idx="334">
                  <c:v>19998</c:v>
                </c:pt>
                <c:pt idx="335">
                  <c:v>20029</c:v>
                </c:pt>
                <c:pt idx="336">
                  <c:v>20059</c:v>
                </c:pt>
                <c:pt idx="337">
                  <c:v>20090</c:v>
                </c:pt>
                <c:pt idx="338">
                  <c:v>20121</c:v>
                </c:pt>
                <c:pt idx="339">
                  <c:v>20149</c:v>
                </c:pt>
                <c:pt idx="340">
                  <c:v>20180</c:v>
                </c:pt>
                <c:pt idx="341">
                  <c:v>20210</c:v>
                </c:pt>
                <c:pt idx="342">
                  <c:v>20241</c:v>
                </c:pt>
                <c:pt idx="343">
                  <c:v>20271</c:v>
                </c:pt>
                <c:pt idx="344">
                  <c:v>20302</c:v>
                </c:pt>
                <c:pt idx="345">
                  <c:v>20333</c:v>
                </c:pt>
                <c:pt idx="346">
                  <c:v>20363</c:v>
                </c:pt>
                <c:pt idx="347">
                  <c:v>20394</c:v>
                </c:pt>
                <c:pt idx="348">
                  <c:v>20424</c:v>
                </c:pt>
                <c:pt idx="349">
                  <c:v>20455</c:v>
                </c:pt>
                <c:pt idx="350">
                  <c:v>20486</c:v>
                </c:pt>
                <c:pt idx="351">
                  <c:v>20515</c:v>
                </c:pt>
                <c:pt idx="352">
                  <c:v>20546</c:v>
                </c:pt>
                <c:pt idx="353">
                  <c:v>20576</c:v>
                </c:pt>
                <c:pt idx="354">
                  <c:v>20607</c:v>
                </c:pt>
                <c:pt idx="355">
                  <c:v>20637</c:v>
                </c:pt>
                <c:pt idx="356">
                  <c:v>20668</c:v>
                </c:pt>
                <c:pt idx="357">
                  <c:v>20699</c:v>
                </c:pt>
                <c:pt idx="358">
                  <c:v>20729</c:v>
                </c:pt>
                <c:pt idx="359">
                  <c:v>20760</c:v>
                </c:pt>
                <c:pt idx="360">
                  <c:v>20790</c:v>
                </c:pt>
                <c:pt idx="361">
                  <c:v>20821</c:v>
                </c:pt>
                <c:pt idx="362">
                  <c:v>20852</c:v>
                </c:pt>
                <c:pt idx="363">
                  <c:v>20880</c:v>
                </c:pt>
                <c:pt idx="364">
                  <c:v>20911</c:v>
                </c:pt>
                <c:pt idx="365">
                  <c:v>20941</c:v>
                </c:pt>
                <c:pt idx="366">
                  <c:v>20972</c:v>
                </c:pt>
                <c:pt idx="367">
                  <c:v>21002</c:v>
                </c:pt>
                <c:pt idx="368">
                  <c:v>21033</c:v>
                </c:pt>
                <c:pt idx="369">
                  <c:v>21064</c:v>
                </c:pt>
                <c:pt idx="370">
                  <c:v>21094</c:v>
                </c:pt>
                <c:pt idx="371">
                  <c:v>21125</c:v>
                </c:pt>
                <c:pt idx="372">
                  <c:v>21155</c:v>
                </c:pt>
                <c:pt idx="373">
                  <c:v>21186</c:v>
                </c:pt>
                <c:pt idx="374">
                  <c:v>21217</c:v>
                </c:pt>
                <c:pt idx="375">
                  <c:v>21245</c:v>
                </c:pt>
                <c:pt idx="376">
                  <c:v>21276</c:v>
                </c:pt>
                <c:pt idx="377">
                  <c:v>21306</c:v>
                </c:pt>
                <c:pt idx="378">
                  <c:v>21337</c:v>
                </c:pt>
                <c:pt idx="379">
                  <c:v>21367</c:v>
                </c:pt>
                <c:pt idx="380">
                  <c:v>21398</c:v>
                </c:pt>
                <c:pt idx="381">
                  <c:v>21429</c:v>
                </c:pt>
                <c:pt idx="382">
                  <c:v>21459</c:v>
                </c:pt>
                <c:pt idx="383">
                  <c:v>21490</c:v>
                </c:pt>
                <c:pt idx="384">
                  <c:v>21520</c:v>
                </c:pt>
                <c:pt idx="385">
                  <c:v>21551</c:v>
                </c:pt>
                <c:pt idx="386">
                  <c:v>21582</c:v>
                </c:pt>
                <c:pt idx="387">
                  <c:v>21610</c:v>
                </c:pt>
                <c:pt idx="388">
                  <c:v>21641</c:v>
                </c:pt>
                <c:pt idx="389">
                  <c:v>21671</c:v>
                </c:pt>
                <c:pt idx="390">
                  <c:v>21702</c:v>
                </c:pt>
                <c:pt idx="391">
                  <c:v>21732</c:v>
                </c:pt>
                <c:pt idx="392">
                  <c:v>21763</c:v>
                </c:pt>
                <c:pt idx="393">
                  <c:v>21794</c:v>
                </c:pt>
                <c:pt idx="394">
                  <c:v>21824</c:v>
                </c:pt>
                <c:pt idx="395">
                  <c:v>21855</c:v>
                </c:pt>
                <c:pt idx="396">
                  <c:v>21885</c:v>
                </c:pt>
                <c:pt idx="397">
                  <c:v>21916</c:v>
                </c:pt>
                <c:pt idx="398">
                  <c:v>21947</c:v>
                </c:pt>
                <c:pt idx="399">
                  <c:v>21976</c:v>
                </c:pt>
                <c:pt idx="400">
                  <c:v>22007</c:v>
                </c:pt>
                <c:pt idx="401">
                  <c:v>22037</c:v>
                </c:pt>
                <c:pt idx="402">
                  <c:v>22068</c:v>
                </c:pt>
                <c:pt idx="403">
                  <c:v>22098</c:v>
                </c:pt>
                <c:pt idx="404">
                  <c:v>22129</c:v>
                </c:pt>
                <c:pt idx="405">
                  <c:v>22160</c:v>
                </c:pt>
                <c:pt idx="406">
                  <c:v>22190</c:v>
                </c:pt>
                <c:pt idx="407">
                  <c:v>22221</c:v>
                </c:pt>
                <c:pt idx="408">
                  <c:v>22251</c:v>
                </c:pt>
                <c:pt idx="409">
                  <c:v>22282</c:v>
                </c:pt>
                <c:pt idx="410">
                  <c:v>22313</c:v>
                </c:pt>
                <c:pt idx="411">
                  <c:v>22341</c:v>
                </c:pt>
                <c:pt idx="412">
                  <c:v>22372</c:v>
                </c:pt>
                <c:pt idx="413">
                  <c:v>22402</c:v>
                </c:pt>
                <c:pt idx="414">
                  <c:v>22433</c:v>
                </c:pt>
                <c:pt idx="415">
                  <c:v>22463</c:v>
                </c:pt>
                <c:pt idx="416">
                  <c:v>22494</c:v>
                </c:pt>
                <c:pt idx="417">
                  <c:v>22525</c:v>
                </c:pt>
                <c:pt idx="418">
                  <c:v>22555</c:v>
                </c:pt>
                <c:pt idx="419">
                  <c:v>22586</c:v>
                </c:pt>
                <c:pt idx="420">
                  <c:v>22616</c:v>
                </c:pt>
                <c:pt idx="421">
                  <c:v>22647</c:v>
                </c:pt>
                <c:pt idx="422">
                  <c:v>22678</c:v>
                </c:pt>
                <c:pt idx="423">
                  <c:v>22706</c:v>
                </c:pt>
                <c:pt idx="424">
                  <c:v>22737</c:v>
                </c:pt>
                <c:pt idx="425">
                  <c:v>22767</c:v>
                </c:pt>
                <c:pt idx="426">
                  <c:v>22798</c:v>
                </c:pt>
                <c:pt idx="427">
                  <c:v>22828</c:v>
                </c:pt>
                <c:pt idx="428">
                  <c:v>22859</c:v>
                </c:pt>
                <c:pt idx="429">
                  <c:v>22890</c:v>
                </c:pt>
                <c:pt idx="430">
                  <c:v>22920</c:v>
                </c:pt>
                <c:pt idx="431">
                  <c:v>22951</c:v>
                </c:pt>
                <c:pt idx="432">
                  <c:v>22981</c:v>
                </c:pt>
                <c:pt idx="433">
                  <c:v>23012</c:v>
                </c:pt>
                <c:pt idx="434">
                  <c:v>23043</c:v>
                </c:pt>
                <c:pt idx="435">
                  <c:v>23071</c:v>
                </c:pt>
                <c:pt idx="436">
                  <c:v>23102</c:v>
                </c:pt>
                <c:pt idx="437">
                  <c:v>23132</c:v>
                </c:pt>
                <c:pt idx="438">
                  <c:v>23163</c:v>
                </c:pt>
                <c:pt idx="439">
                  <c:v>23193</c:v>
                </c:pt>
                <c:pt idx="440">
                  <c:v>23224</c:v>
                </c:pt>
                <c:pt idx="441">
                  <c:v>23255</c:v>
                </c:pt>
                <c:pt idx="442">
                  <c:v>23285</c:v>
                </c:pt>
                <c:pt idx="443">
                  <c:v>23316</c:v>
                </c:pt>
                <c:pt idx="444">
                  <c:v>23346</c:v>
                </c:pt>
                <c:pt idx="445">
                  <c:v>23377</c:v>
                </c:pt>
                <c:pt idx="446">
                  <c:v>23408</c:v>
                </c:pt>
                <c:pt idx="447">
                  <c:v>23437</c:v>
                </c:pt>
                <c:pt idx="448">
                  <c:v>23468</c:v>
                </c:pt>
                <c:pt idx="449">
                  <c:v>23498</c:v>
                </c:pt>
                <c:pt idx="450">
                  <c:v>23529</c:v>
                </c:pt>
                <c:pt idx="451">
                  <c:v>23559</c:v>
                </c:pt>
                <c:pt idx="452">
                  <c:v>23590</c:v>
                </c:pt>
                <c:pt idx="453">
                  <c:v>23621</c:v>
                </c:pt>
                <c:pt idx="454">
                  <c:v>23651</c:v>
                </c:pt>
                <c:pt idx="455">
                  <c:v>23682</c:v>
                </c:pt>
                <c:pt idx="456">
                  <c:v>23712</c:v>
                </c:pt>
                <c:pt idx="457">
                  <c:v>23743</c:v>
                </c:pt>
                <c:pt idx="458">
                  <c:v>23774</c:v>
                </c:pt>
                <c:pt idx="459">
                  <c:v>23802</c:v>
                </c:pt>
                <c:pt idx="460">
                  <c:v>23833</c:v>
                </c:pt>
                <c:pt idx="461">
                  <c:v>23863</c:v>
                </c:pt>
                <c:pt idx="462">
                  <c:v>23894</c:v>
                </c:pt>
                <c:pt idx="463">
                  <c:v>23924</c:v>
                </c:pt>
                <c:pt idx="464">
                  <c:v>23955</c:v>
                </c:pt>
                <c:pt idx="465">
                  <c:v>23986</c:v>
                </c:pt>
                <c:pt idx="466">
                  <c:v>24016</c:v>
                </c:pt>
                <c:pt idx="467">
                  <c:v>24047</c:v>
                </c:pt>
                <c:pt idx="468">
                  <c:v>24077</c:v>
                </c:pt>
                <c:pt idx="469">
                  <c:v>24108</c:v>
                </c:pt>
                <c:pt idx="470">
                  <c:v>24139</c:v>
                </c:pt>
                <c:pt idx="471">
                  <c:v>24167</c:v>
                </c:pt>
                <c:pt idx="472">
                  <c:v>24198</c:v>
                </c:pt>
                <c:pt idx="473">
                  <c:v>24228</c:v>
                </c:pt>
                <c:pt idx="474">
                  <c:v>24259</c:v>
                </c:pt>
                <c:pt idx="475">
                  <c:v>24289</c:v>
                </c:pt>
                <c:pt idx="476">
                  <c:v>24320</c:v>
                </c:pt>
                <c:pt idx="477">
                  <c:v>24351</c:v>
                </c:pt>
                <c:pt idx="478">
                  <c:v>24381</c:v>
                </c:pt>
                <c:pt idx="479">
                  <c:v>24412</c:v>
                </c:pt>
                <c:pt idx="480">
                  <c:v>24442</c:v>
                </c:pt>
                <c:pt idx="481">
                  <c:v>24473</c:v>
                </c:pt>
                <c:pt idx="482">
                  <c:v>24504</c:v>
                </c:pt>
                <c:pt idx="483">
                  <c:v>24532</c:v>
                </c:pt>
                <c:pt idx="484">
                  <c:v>24563</c:v>
                </c:pt>
                <c:pt idx="485">
                  <c:v>24593</c:v>
                </c:pt>
                <c:pt idx="486">
                  <c:v>24624</c:v>
                </c:pt>
                <c:pt idx="487">
                  <c:v>24654</c:v>
                </c:pt>
                <c:pt idx="488">
                  <c:v>24685</c:v>
                </c:pt>
                <c:pt idx="489">
                  <c:v>24716</c:v>
                </c:pt>
                <c:pt idx="490">
                  <c:v>24746</c:v>
                </c:pt>
                <c:pt idx="491">
                  <c:v>24777</c:v>
                </c:pt>
                <c:pt idx="492">
                  <c:v>24807</c:v>
                </c:pt>
                <c:pt idx="493">
                  <c:v>24838</c:v>
                </c:pt>
                <c:pt idx="494">
                  <c:v>24869</c:v>
                </c:pt>
                <c:pt idx="495">
                  <c:v>24898</c:v>
                </c:pt>
                <c:pt idx="496">
                  <c:v>24929</c:v>
                </c:pt>
                <c:pt idx="497">
                  <c:v>24959</c:v>
                </c:pt>
                <c:pt idx="498">
                  <c:v>24990</c:v>
                </c:pt>
                <c:pt idx="499">
                  <c:v>25020</c:v>
                </c:pt>
                <c:pt idx="500">
                  <c:v>25051</c:v>
                </c:pt>
                <c:pt idx="501">
                  <c:v>25082</c:v>
                </c:pt>
                <c:pt idx="502">
                  <c:v>25112</c:v>
                </c:pt>
                <c:pt idx="503">
                  <c:v>25143</c:v>
                </c:pt>
                <c:pt idx="504">
                  <c:v>25173</c:v>
                </c:pt>
                <c:pt idx="505">
                  <c:v>25204</c:v>
                </c:pt>
                <c:pt idx="506">
                  <c:v>25235</c:v>
                </c:pt>
                <c:pt idx="507">
                  <c:v>25263</c:v>
                </c:pt>
                <c:pt idx="508">
                  <c:v>25294</c:v>
                </c:pt>
                <c:pt idx="509">
                  <c:v>25324</c:v>
                </c:pt>
                <c:pt idx="510">
                  <c:v>25355</c:v>
                </c:pt>
                <c:pt idx="511">
                  <c:v>25385</c:v>
                </c:pt>
                <c:pt idx="512">
                  <c:v>25416</c:v>
                </c:pt>
                <c:pt idx="513">
                  <c:v>25447</c:v>
                </c:pt>
                <c:pt idx="514">
                  <c:v>25477</c:v>
                </c:pt>
                <c:pt idx="515">
                  <c:v>25508</c:v>
                </c:pt>
                <c:pt idx="516">
                  <c:v>25538</c:v>
                </c:pt>
                <c:pt idx="517">
                  <c:v>25569</c:v>
                </c:pt>
                <c:pt idx="518">
                  <c:v>25600</c:v>
                </c:pt>
                <c:pt idx="519">
                  <c:v>25628</c:v>
                </c:pt>
                <c:pt idx="520">
                  <c:v>25659</c:v>
                </c:pt>
                <c:pt idx="521">
                  <c:v>25689</c:v>
                </c:pt>
                <c:pt idx="522">
                  <c:v>25720</c:v>
                </c:pt>
                <c:pt idx="523">
                  <c:v>25750</c:v>
                </c:pt>
                <c:pt idx="524">
                  <c:v>25781</c:v>
                </c:pt>
                <c:pt idx="525">
                  <c:v>25812</c:v>
                </c:pt>
                <c:pt idx="526">
                  <c:v>25842</c:v>
                </c:pt>
                <c:pt idx="527">
                  <c:v>25873</c:v>
                </c:pt>
                <c:pt idx="528">
                  <c:v>25903</c:v>
                </c:pt>
                <c:pt idx="529">
                  <c:v>25934</c:v>
                </c:pt>
                <c:pt idx="530">
                  <c:v>25965</c:v>
                </c:pt>
                <c:pt idx="531">
                  <c:v>25993</c:v>
                </c:pt>
                <c:pt idx="532">
                  <c:v>26024</c:v>
                </c:pt>
                <c:pt idx="533">
                  <c:v>26054</c:v>
                </c:pt>
                <c:pt idx="534">
                  <c:v>26085</c:v>
                </c:pt>
                <c:pt idx="535">
                  <c:v>26115</c:v>
                </c:pt>
                <c:pt idx="536">
                  <c:v>26146</c:v>
                </c:pt>
                <c:pt idx="537">
                  <c:v>26177</c:v>
                </c:pt>
                <c:pt idx="538">
                  <c:v>26207</c:v>
                </c:pt>
                <c:pt idx="539">
                  <c:v>26238</c:v>
                </c:pt>
                <c:pt idx="540">
                  <c:v>26268</c:v>
                </c:pt>
                <c:pt idx="541">
                  <c:v>26299</c:v>
                </c:pt>
                <c:pt idx="542">
                  <c:v>26330</c:v>
                </c:pt>
                <c:pt idx="543">
                  <c:v>26359</c:v>
                </c:pt>
                <c:pt idx="544">
                  <c:v>26390</c:v>
                </c:pt>
                <c:pt idx="545">
                  <c:v>26420</c:v>
                </c:pt>
                <c:pt idx="546">
                  <c:v>26451</c:v>
                </c:pt>
                <c:pt idx="547">
                  <c:v>26481</c:v>
                </c:pt>
                <c:pt idx="548">
                  <c:v>26512</c:v>
                </c:pt>
                <c:pt idx="549">
                  <c:v>26543</c:v>
                </c:pt>
                <c:pt idx="550">
                  <c:v>26573</c:v>
                </c:pt>
                <c:pt idx="551">
                  <c:v>26604</c:v>
                </c:pt>
                <c:pt idx="552">
                  <c:v>26634</c:v>
                </c:pt>
                <c:pt idx="553">
                  <c:v>26665</c:v>
                </c:pt>
                <c:pt idx="554">
                  <c:v>26696</c:v>
                </c:pt>
                <c:pt idx="555">
                  <c:v>26724</c:v>
                </c:pt>
                <c:pt idx="556">
                  <c:v>26755</c:v>
                </c:pt>
                <c:pt idx="557">
                  <c:v>26785</c:v>
                </c:pt>
                <c:pt idx="558">
                  <c:v>26816</c:v>
                </c:pt>
                <c:pt idx="559">
                  <c:v>26846</c:v>
                </c:pt>
                <c:pt idx="560">
                  <c:v>26877</c:v>
                </c:pt>
                <c:pt idx="561">
                  <c:v>26908</c:v>
                </c:pt>
                <c:pt idx="562">
                  <c:v>26938</c:v>
                </c:pt>
                <c:pt idx="563">
                  <c:v>26969</c:v>
                </c:pt>
                <c:pt idx="564">
                  <c:v>26999</c:v>
                </c:pt>
                <c:pt idx="565">
                  <c:v>27030</c:v>
                </c:pt>
                <c:pt idx="566">
                  <c:v>27061</c:v>
                </c:pt>
                <c:pt idx="567">
                  <c:v>27089</c:v>
                </c:pt>
                <c:pt idx="568">
                  <c:v>27120</c:v>
                </c:pt>
                <c:pt idx="569">
                  <c:v>27150</c:v>
                </c:pt>
                <c:pt idx="570">
                  <c:v>27181</c:v>
                </c:pt>
                <c:pt idx="571">
                  <c:v>27211</c:v>
                </c:pt>
                <c:pt idx="572">
                  <c:v>27242</c:v>
                </c:pt>
                <c:pt idx="573">
                  <c:v>27273</c:v>
                </c:pt>
                <c:pt idx="574">
                  <c:v>27303</c:v>
                </c:pt>
                <c:pt idx="575">
                  <c:v>27334</c:v>
                </c:pt>
                <c:pt idx="576">
                  <c:v>27364</c:v>
                </c:pt>
                <c:pt idx="577">
                  <c:v>27395</c:v>
                </c:pt>
                <c:pt idx="578">
                  <c:v>27426</c:v>
                </c:pt>
                <c:pt idx="579">
                  <c:v>27454</c:v>
                </c:pt>
                <c:pt idx="580">
                  <c:v>27485</c:v>
                </c:pt>
                <c:pt idx="581">
                  <c:v>27515</c:v>
                </c:pt>
                <c:pt idx="582">
                  <c:v>27546</c:v>
                </c:pt>
                <c:pt idx="583">
                  <c:v>27576</c:v>
                </c:pt>
                <c:pt idx="584">
                  <c:v>27607</c:v>
                </c:pt>
                <c:pt idx="585">
                  <c:v>27638</c:v>
                </c:pt>
                <c:pt idx="586">
                  <c:v>27668</c:v>
                </c:pt>
                <c:pt idx="587">
                  <c:v>27699</c:v>
                </c:pt>
                <c:pt idx="588">
                  <c:v>27729</c:v>
                </c:pt>
                <c:pt idx="589">
                  <c:v>27760</c:v>
                </c:pt>
                <c:pt idx="590">
                  <c:v>27791</c:v>
                </c:pt>
                <c:pt idx="591">
                  <c:v>27820</c:v>
                </c:pt>
                <c:pt idx="592">
                  <c:v>27851</c:v>
                </c:pt>
                <c:pt idx="593">
                  <c:v>27881</c:v>
                </c:pt>
                <c:pt idx="594">
                  <c:v>27912</c:v>
                </c:pt>
                <c:pt idx="595">
                  <c:v>27942</c:v>
                </c:pt>
                <c:pt idx="596">
                  <c:v>27973</c:v>
                </c:pt>
                <c:pt idx="597">
                  <c:v>28004</c:v>
                </c:pt>
                <c:pt idx="598">
                  <c:v>28034</c:v>
                </c:pt>
                <c:pt idx="599">
                  <c:v>28065</c:v>
                </c:pt>
                <c:pt idx="600">
                  <c:v>28095</c:v>
                </c:pt>
                <c:pt idx="601">
                  <c:v>28126</c:v>
                </c:pt>
                <c:pt idx="602">
                  <c:v>28157</c:v>
                </c:pt>
                <c:pt idx="603">
                  <c:v>28185</c:v>
                </c:pt>
                <c:pt idx="604">
                  <c:v>28216</c:v>
                </c:pt>
                <c:pt idx="605">
                  <c:v>28246</c:v>
                </c:pt>
                <c:pt idx="606">
                  <c:v>28277</c:v>
                </c:pt>
                <c:pt idx="607">
                  <c:v>28307</c:v>
                </c:pt>
                <c:pt idx="608">
                  <c:v>28338</c:v>
                </c:pt>
                <c:pt idx="609">
                  <c:v>28369</c:v>
                </c:pt>
                <c:pt idx="610">
                  <c:v>28399</c:v>
                </c:pt>
                <c:pt idx="611">
                  <c:v>28430</c:v>
                </c:pt>
                <c:pt idx="612">
                  <c:v>28460</c:v>
                </c:pt>
                <c:pt idx="613">
                  <c:v>28491</c:v>
                </c:pt>
                <c:pt idx="614">
                  <c:v>28522</c:v>
                </c:pt>
                <c:pt idx="615">
                  <c:v>28550</c:v>
                </c:pt>
                <c:pt idx="616">
                  <c:v>28581</c:v>
                </c:pt>
                <c:pt idx="617">
                  <c:v>28611</c:v>
                </c:pt>
                <c:pt idx="618">
                  <c:v>28642</c:v>
                </c:pt>
                <c:pt idx="619">
                  <c:v>28672</c:v>
                </c:pt>
                <c:pt idx="620">
                  <c:v>28703</c:v>
                </c:pt>
                <c:pt idx="621">
                  <c:v>28734</c:v>
                </c:pt>
                <c:pt idx="622">
                  <c:v>28764</c:v>
                </c:pt>
                <c:pt idx="623">
                  <c:v>28795</c:v>
                </c:pt>
                <c:pt idx="624">
                  <c:v>28825</c:v>
                </c:pt>
                <c:pt idx="625">
                  <c:v>28856</c:v>
                </c:pt>
                <c:pt idx="626">
                  <c:v>28887</c:v>
                </c:pt>
                <c:pt idx="627">
                  <c:v>28915</c:v>
                </c:pt>
                <c:pt idx="628">
                  <c:v>28946</c:v>
                </c:pt>
                <c:pt idx="629">
                  <c:v>28976</c:v>
                </c:pt>
                <c:pt idx="630">
                  <c:v>29007</c:v>
                </c:pt>
                <c:pt idx="631">
                  <c:v>29037</c:v>
                </c:pt>
                <c:pt idx="632">
                  <c:v>29068</c:v>
                </c:pt>
                <c:pt idx="633">
                  <c:v>29099</c:v>
                </c:pt>
                <c:pt idx="634">
                  <c:v>29129</c:v>
                </c:pt>
                <c:pt idx="635">
                  <c:v>29160</c:v>
                </c:pt>
                <c:pt idx="636">
                  <c:v>29190</c:v>
                </c:pt>
                <c:pt idx="637">
                  <c:v>29221</c:v>
                </c:pt>
                <c:pt idx="638">
                  <c:v>29252</c:v>
                </c:pt>
                <c:pt idx="639">
                  <c:v>29281</c:v>
                </c:pt>
                <c:pt idx="640">
                  <c:v>29312</c:v>
                </c:pt>
                <c:pt idx="641">
                  <c:v>29342</c:v>
                </c:pt>
                <c:pt idx="642">
                  <c:v>29373</c:v>
                </c:pt>
                <c:pt idx="643">
                  <c:v>29403</c:v>
                </c:pt>
                <c:pt idx="644">
                  <c:v>29434</c:v>
                </c:pt>
                <c:pt idx="645">
                  <c:v>29465</c:v>
                </c:pt>
                <c:pt idx="646">
                  <c:v>29495</c:v>
                </c:pt>
                <c:pt idx="647">
                  <c:v>29526</c:v>
                </c:pt>
                <c:pt idx="648">
                  <c:v>29556</c:v>
                </c:pt>
                <c:pt idx="649">
                  <c:v>29587</c:v>
                </c:pt>
                <c:pt idx="650">
                  <c:v>29618</c:v>
                </c:pt>
                <c:pt idx="651">
                  <c:v>29646</c:v>
                </c:pt>
                <c:pt idx="652">
                  <c:v>29677</c:v>
                </c:pt>
                <c:pt idx="653">
                  <c:v>29707</c:v>
                </c:pt>
                <c:pt idx="654">
                  <c:v>29738</c:v>
                </c:pt>
                <c:pt idx="655">
                  <c:v>29768</c:v>
                </c:pt>
                <c:pt idx="656">
                  <c:v>29799</c:v>
                </c:pt>
                <c:pt idx="657">
                  <c:v>29830</c:v>
                </c:pt>
                <c:pt idx="658">
                  <c:v>29860</c:v>
                </c:pt>
                <c:pt idx="659">
                  <c:v>29891</c:v>
                </c:pt>
                <c:pt idx="660">
                  <c:v>29921</c:v>
                </c:pt>
                <c:pt idx="661">
                  <c:v>29952</c:v>
                </c:pt>
                <c:pt idx="662">
                  <c:v>29983</c:v>
                </c:pt>
                <c:pt idx="663">
                  <c:v>30011</c:v>
                </c:pt>
                <c:pt idx="664">
                  <c:v>30042</c:v>
                </c:pt>
                <c:pt idx="665">
                  <c:v>30072</c:v>
                </c:pt>
                <c:pt idx="666">
                  <c:v>30103</c:v>
                </c:pt>
                <c:pt idx="667">
                  <c:v>30133</c:v>
                </c:pt>
                <c:pt idx="668">
                  <c:v>30164</c:v>
                </c:pt>
                <c:pt idx="669">
                  <c:v>30195</c:v>
                </c:pt>
                <c:pt idx="670">
                  <c:v>30225</c:v>
                </c:pt>
                <c:pt idx="671">
                  <c:v>30256</c:v>
                </c:pt>
                <c:pt idx="672">
                  <c:v>30286</c:v>
                </c:pt>
                <c:pt idx="673">
                  <c:v>30317</c:v>
                </c:pt>
                <c:pt idx="674">
                  <c:v>30348</c:v>
                </c:pt>
                <c:pt idx="675">
                  <c:v>30376</c:v>
                </c:pt>
                <c:pt idx="676">
                  <c:v>30407</c:v>
                </c:pt>
                <c:pt idx="677">
                  <c:v>30437</c:v>
                </c:pt>
                <c:pt idx="678">
                  <c:v>30468</c:v>
                </c:pt>
                <c:pt idx="679">
                  <c:v>30498</c:v>
                </c:pt>
                <c:pt idx="680">
                  <c:v>30529</c:v>
                </c:pt>
                <c:pt idx="681">
                  <c:v>30560</c:v>
                </c:pt>
                <c:pt idx="682">
                  <c:v>30590</c:v>
                </c:pt>
                <c:pt idx="683">
                  <c:v>30621</c:v>
                </c:pt>
                <c:pt idx="684">
                  <c:v>30651</c:v>
                </c:pt>
                <c:pt idx="685">
                  <c:v>30682</c:v>
                </c:pt>
                <c:pt idx="686">
                  <c:v>30713</c:v>
                </c:pt>
                <c:pt idx="687">
                  <c:v>30742</c:v>
                </c:pt>
                <c:pt idx="688">
                  <c:v>30773</c:v>
                </c:pt>
                <c:pt idx="689">
                  <c:v>30803</c:v>
                </c:pt>
                <c:pt idx="690">
                  <c:v>30834</c:v>
                </c:pt>
                <c:pt idx="691">
                  <c:v>30864</c:v>
                </c:pt>
                <c:pt idx="692">
                  <c:v>30895</c:v>
                </c:pt>
                <c:pt idx="693">
                  <c:v>30926</c:v>
                </c:pt>
                <c:pt idx="694">
                  <c:v>30956</c:v>
                </c:pt>
                <c:pt idx="695">
                  <c:v>30987</c:v>
                </c:pt>
                <c:pt idx="696">
                  <c:v>31017</c:v>
                </c:pt>
                <c:pt idx="697">
                  <c:v>31048</c:v>
                </c:pt>
                <c:pt idx="698">
                  <c:v>31079</c:v>
                </c:pt>
                <c:pt idx="699">
                  <c:v>31107</c:v>
                </c:pt>
                <c:pt idx="700">
                  <c:v>31138</c:v>
                </c:pt>
                <c:pt idx="701">
                  <c:v>31168</c:v>
                </c:pt>
                <c:pt idx="702">
                  <c:v>31199</c:v>
                </c:pt>
                <c:pt idx="703">
                  <c:v>31229</c:v>
                </c:pt>
                <c:pt idx="704">
                  <c:v>31260</c:v>
                </c:pt>
                <c:pt idx="705">
                  <c:v>31291</c:v>
                </c:pt>
                <c:pt idx="706">
                  <c:v>31321</c:v>
                </c:pt>
                <c:pt idx="707">
                  <c:v>31352</c:v>
                </c:pt>
                <c:pt idx="708">
                  <c:v>31382</c:v>
                </c:pt>
                <c:pt idx="709">
                  <c:v>31413</c:v>
                </c:pt>
                <c:pt idx="710">
                  <c:v>31444</c:v>
                </c:pt>
                <c:pt idx="711">
                  <c:v>31472</c:v>
                </c:pt>
                <c:pt idx="712">
                  <c:v>31503</c:v>
                </c:pt>
                <c:pt idx="713">
                  <c:v>31533</c:v>
                </c:pt>
                <c:pt idx="714">
                  <c:v>31564</c:v>
                </c:pt>
                <c:pt idx="715">
                  <c:v>31594</c:v>
                </c:pt>
                <c:pt idx="716">
                  <c:v>31625</c:v>
                </c:pt>
                <c:pt idx="717">
                  <c:v>31656</c:v>
                </c:pt>
                <c:pt idx="718">
                  <c:v>31686</c:v>
                </c:pt>
                <c:pt idx="719">
                  <c:v>31717</c:v>
                </c:pt>
                <c:pt idx="720">
                  <c:v>31747</c:v>
                </c:pt>
                <c:pt idx="721">
                  <c:v>31778</c:v>
                </c:pt>
                <c:pt idx="722">
                  <c:v>31809</c:v>
                </c:pt>
                <c:pt idx="723">
                  <c:v>31837</c:v>
                </c:pt>
                <c:pt idx="724">
                  <c:v>31868</c:v>
                </c:pt>
                <c:pt idx="725">
                  <c:v>31898</c:v>
                </c:pt>
                <c:pt idx="726">
                  <c:v>31929</c:v>
                </c:pt>
                <c:pt idx="727">
                  <c:v>31959</c:v>
                </c:pt>
                <c:pt idx="728">
                  <c:v>31990</c:v>
                </c:pt>
                <c:pt idx="729">
                  <c:v>32021</c:v>
                </c:pt>
                <c:pt idx="730">
                  <c:v>32051</c:v>
                </c:pt>
                <c:pt idx="731">
                  <c:v>32082</c:v>
                </c:pt>
                <c:pt idx="732">
                  <c:v>32112</c:v>
                </c:pt>
                <c:pt idx="733">
                  <c:v>32143</c:v>
                </c:pt>
                <c:pt idx="734">
                  <c:v>32174</c:v>
                </c:pt>
                <c:pt idx="735">
                  <c:v>32203</c:v>
                </c:pt>
                <c:pt idx="736">
                  <c:v>32234</c:v>
                </c:pt>
                <c:pt idx="737">
                  <c:v>32264</c:v>
                </c:pt>
                <c:pt idx="738">
                  <c:v>32295</c:v>
                </c:pt>
                <c:pt idx="739">
                  <c:v>32325</c:v>
                </c:pt>
                <c:pt idx="740">
                  <c:v>32356</c:v>
                </c:pt>
                <c:pt idx="741">
                  <c:v>32387</c:v>
                </c:pt>
                <c:pt idx="742">
                  <c:v>32417</c:v>
                </c:pt>
                <c:pt idx="743">
                  <c:v>32448</c:v>
                </c:pt>
                <c:pt idx="744">
                  <c:v>32478</c:v>
                </c:pt>
                <c:pt idx="745">
                  <c:v>32509</c:v>
                </c:pt>
                <c:pt idx="746">
                  <c:v>32540</c:v>
                </c:pt>
                <c:pt idx="747">
                  <c:v>32568</c:v>
                </c:pt>
                <c:pt idx="748">
                  <c:v>32599</c:v>
                </c:pt>
                <c:pt idx="749">
                  <c:v>32629</c:v>
                </c:pt>
                <c:pt idx="750">
                  <c:v>32660</c:v>
                </c:pt>
                <c:pt idx="751">
                  <c:v>32690</c:v>
                </c:pt>
                <c:pt idx="752">
                  <c:v>32721</c:v>
                </c:pt>
                <c:pt idx="753">
                  <c:v>32752</c:v>
                </c:pt>
                <c:pt idx="754">
                  <c:v>32782</c:v>
                </c:pt>
                <c:pt idx="755">
                  <c:v>32813</c:v>
                </c:pt>
                <c:pt idx="756">
                  <c:v>32843</c:v>
                </c:pt>
                <c:pt idx="757">
                  <c:v>32874</c:v>
                </c:pt>
                <c:pt idx="758">
                  <c:v>32905</c:v>
                </c:pt>
                <c:pt idx="759">
                  <c:v>32933</c:v>
                </c:pt>
                <c:pt idx="760">
                  <c:v>32964</c:v>
                </c:pt>
                <c:pt idx="761">
                  <c:v>32994</c:v>
                </c:pt>
                <c:pt idx="762">
                  <c:v>33025</c:v>
                </c:pt>
                <c:pt idx="763">
                  <c:v>33055</c:v>
                </c:pt>
                <c:pt idx="764">
                  <c:v>33086</c:v>
                </c:pt>
                <c:pt idx="765">
                  <c:v>33117</c:v>
                </c:pt>
                <c:pt idx="766">
                  <c:v>33147</c:v>
                </c:pt>
                <c:pt idx="767">
                  <c:v>33178</c:v>
                </c:pt>
                <c:pt idx="768">
                  <c:v>33208</c:v>
                </c:pt>
                <c:pt idx="769">
                  <c:v>33239</c:v>
                </c:pt>
                <c:pt idx="770">
                  <c:v>33270</c:v>
                </c:pt>
                <c:pt idx="771">
                  <c:v>33298</c:v>
                </c:pt>
                <c:pt idx="772">
                  <c:v>33329</c:v>
                </c:pt>
                <c:pt idx="773">
                  <c:v>33359</c:v>
                </c:pt>
                <c:pt idx="774">
                  <c:v>33390</c:v>
                </c:pt>
                <c:pt idx="775">
                  <c:v>33420</c:v>
                </c:pt>
                <c:pt idx="776">
                  <c:v>33451</c:v>
                </c:pt>
                <c:pt idx="777">
                  <c:v>33482</c:v>
                </c:pt>
                <c:pt idx="778">
                  <c:v>33512</c:v>
                </c:pt>
                <c:pt idx="779">
                  <c:v>33543</c:v>
                </c:pt>
                <c:pt idx="780">
                  <c:v>33573</c:v>
                </c:pt>
                <c:pt idx="781">
                  <c:v>33604</c:v>
                </c:pt>
                <c:pt idx="782">
                  <c:v>33635</c:v>
                </c:pt>
                <c:pt idx="783">
                  <c:v>33664</c:v>
                </c:pt>
                <c:pt idx="784">
                  <c:v>33695</c:v>
                </c:pt>
                <c:pt idx="785">
                  <c:v>33725</c:v>
                </c:pt>
                <c:pt idx="786">
                  <c:v>33756</c:v>
                </c:pt>
                <c:pt idx="787">
                  <c:v>33786</c:v>
                </c:pt>
                <c:pt idx="788">
                  <c:v>33817</c:v>
                </c:pt>
                <c:pt idx="789">
                  <c:v>33848</c:v>
                </c:pt>
                <c:pt idx="790">
                  <c:v>33878</c:v>
                </c:pt>
                <c:pt idx="791">
                  <c:v>33909</c:v>
                </c:pt>
                <c:pt idx="792">
                  <c:v>33939</c:v>
                </c:pt>
                <c:pt idx="793">
                  <c:v>33970</c:v>
                </c:pt>
                <c:pt idx="794">
                  <c:v>34001</c:v>
                </c:pt>
                <c:pt idx="795">
                  <c:v>34029</c:v>
                </c:pt>
                <c:pt idx="796">
                  <c:v>34060</c:v>
                </c:pt>
                <c:pt idx="797">
                  <c:v>34090</c:v>
                </c:pt>
                <c:pt idx="798">
                  <c:v>34121</c:v>
                </c:pt>
                <c:pt idx="799">
                  <c:v>34151</c:v>
                </c:pt>
                <c:pt idx="800">
                  <c:v>34182</c:v>
                </c:pt>
                <c:pt idx="801">
                  <c:v>34213</c:v>
                </c:pt>
                <c:pt idx="802">
                  <c:v>34243</c:v>
                </c:pt>
                <c:pt idx="803">
                  <c:v>34274</c:v>
                </c:pt>
                <c:pt idx="804">
                  <c:v>34304</c:v>
                </c:pt>
                <c:pt idx="805">
                  <c:v>34335</c:v>
                </c:pt>
                <c:pt idx="806">
                  <c:v>34366</c:v>
                </c:pt>
                <c:pt idx="807">
                  <c:v>34394</c:v>
                </c:pt>
                <c:pt idx="808">
                  <c:v>34425</c:v>
                </c:pt>
                <c:pt idx="809">
                  <c:v>34455</c:v>
                </c:pt>
                <c:pt idx="810">
                  <c:v>34486</c:v>
                </c:pt>
                <c:pt idx="811">
                  <c:v>34516</c:v>
                </c:pt>
                <c:pt idx="812">
                  <c:v>34547</c:v>
                </c:pt>
                <c:pt idx="813">
                  <c:v>34578</c:v>
                </c:pt>
                <c:pt idx="814">
                  <c:v>34608</c:v>
                </c:pt>
                <c:pt idx="815">
                  <c:v>34639</c:v>
                </c:pt>
                <c:pt idx="816">
                  <c:v>34669</c:v>
                </c:pt>
                <c:pt idx="817">
                  <c:v>34700</c:v>
                </c:pt>
                <c:pt idx="818">
                  <c:v>34731</c:v>
                </c:pt>
                <c:pt idx="819">
                  <c:v>34759</c:v>
                </c:pt>
                <c:pt idx="820">
                  <c:v>34790</c:v>
                </c:pt>
                <c:pt idx="821">
                  <c:v>34820</c:v>
                </c:pt>
                <c:pt idx="822">
                  <c:v>34851</c:v>
                </c:pt>
                <c:pt idx="823">
                  <c:v>34881</c:v>
                </c:pt>
                <c:pt idx="824">
                  <c:v>34912</c:v>
                </c:pt>
                <c:pt idx="825">
                  <c:v>34943</c:v>
                </c:pt>
                <c:pt idx="826">
                  <c:v>34973</c:v>
                </c:pt>
                <c:pt idx="827">
                  <c:v>35004</c:v>
                </c:pt>
                <c:pt idx="828">
                  <c:v>35034</c:v>
                </c:pt>
                <c:pt idx="829">
                  <c:v>35065</c:v>
                </c:pt>
                <c:pt idx="830">
                  <c:v>35096</c:v>
                </c:pt>
                <c:pt idx="831">
                  <c:v>35125</c:v>
                </c:pt>
                <c:pt idx="832">
                  <c:v>35156</c:v>
                </c:pt>
                <c:pt idx="833">
                  <c:v>35186</c:v>
                </c:pt>
                <c:pt idx="834">
                  <c:v>35217</c:v>
                </c:pt>
                <c:pt idx="835">
                  <c:v>35247</c:v>
                </c:pt>
                <c:pt idx="836">
                  <c:v>35278</c:v>
                </c:pt>
                <c:pt idx="837">
                  <c:v>35309</c:v>
                </c:pt>
                <c:pt idx="838">
                  <c:v>35339</c:v>
                </c:pt>
                <c:pt idx="839">
                  <c:v>35370</c:v>
                </c:pt>
                <c:pt idx="840">
                  <c:v>35400</c:v>
                </c:pt>
                <c:pt idx="841">
                  <c:v>35431</c:v>
                </c:pt>
                <c:pt idx="842">
                  <c:v>35462</c:v>
                </c:pt>
                <c:pt idx="843">
                  <c:v>35490</c:v>
                </c:pt>
                <c:pt idx="844">
                  <c:v>35521</c:v>
                </c:pt>
                <c:pt idx="845">
                  <c:v>35551</c:v>
                </c:pt>
                <c:pt idx="846">
                  <c:v>35582</c:v>
                </c:pt>
                <c:pt idx="847">
                  <c:v>35612</c:v>
                </c:pt>
                <c:pt idx="848">
                  <c:v>35643</c:v>
                </c:pt>
                <c:pt idx="849">
                  <c:v>35674</c:v>
                </c:pt>
                <c:pt idx="850">
                  <c:v>35704</c:v>
                </c:pt>
                <c:pt idx="851">
                  <c:v>35735</c:v>
                </c:pt>
                <c:pt idx="852">
                  <c:v>35765</c:v>
                </c:pt>
                <c:pt idx="853">
                  <c:v>35796</c:v>
                </c:pt>
                <c:pt idx="854">
                  <c:v>35827</c:v>
                </c:pt>
                <c:pt idx="855">
                  <c:v>35855</c:v>
                </c:pt>
                <c:pt idx="856">
                  <c:v>35886</c:v>
                </c:pt>
                <c:pt idx="857">
                  <c:v>35916</c:v>
                </c:pt>
                <c:pt idx="858">
                  <c:v>35947</c:v>
                </c:pt>
                <c:pt idx="859">
                  <c:v>35977</c:v>
                </c:pt>
                <c:pt idx="860">
                  <c:v>36008</c:v>
                </c:pt>
                <c:pt idx="861">
                  <c:v>36039</c:v>
                </c:pt>
                <c:pt idx="862">
                  <c:v>36069</c:v>
                </c:pt>
                <c:pt idx="863">
                  <c:v>36100</c:v>
                </c:pt>
                <c:pt idx="864">
                  <c:v>36130</c:v>
                </c:pt>
                <c:pt idx="865">
                  <c:v>36161</c:v>
                </c:pt>
                <c:pt idx="866">
                  <c:v>36192</c:v>
                </c:pt>
                <c:pt idx="867">
                  <c:v>36220</c:v>
                </c:pt>
                <c:pt idx="868">
                  <c:v>36251</c:v>
                </c:pt>
                <c:pt idx="869">
                  <c:v>36281</c:v>
                </c:pt>
                <c:pt idx="870">
                  <c:v>36312</c:v>
                </c:pt>
                <c:pt idx="871">
                  <c:v>36342</c:v>
                </c:pt>
                <c:pt idx="872">
                  <c:v>36373</c:v>
                </c:pt>
                <c:pt idx="873">
                  <c:v>36404</c:v>
                </c:pt>
                <c:pt idx="874">
                  <c:v>36434</c:v>
                </c:pt>
                <c:pt idx="875">
                  <c:v>36465</c:v>
                </c:pt>
                <c:pt idx="876">
                  <c:v>36495</c:v>
                </c:pt>
                <c:pt idx="877">
                  <c:v>36526</c:v>
                </c:pt>
                <c:pt idx="878">
                  <c:v>36557</c:v>
                </c:pt>
                <c:pt idx="879">
                  <c:v>36586</c:v>
                </c:pt>
                <c:pt idx="880">
                  <c:v>36617</c:v>
                </c:pt>
                <c:pt idx="881">
                  <c:v>36647</c:v>
                </c:pt>
                <c:pt idx="882">
                  <c:v>36678</c:v>
                </c:pt>
                <c:pt idx="883">
                  <c:v>36708</c:v>
                </c:pt>
                <c:pt idx="884">
                  <c:v>36739</c:v>
                </c:pt>
                <c:pt idx="885">
                  <c:v>36770</c:v>
                </c:pt>
                <c:pt idx="886">
                  <c:v>36800</c:v>
                </c:pt>
                <c:pt idx="887">
                  <c:v>36831</c:v>
                </c:pt>
                <c:pt idx="888">
                  <c:v>36861</c:v>
                </c:pt>
                <c:pt idx="889">
                  <c:v>36892</c:v>
                </c:pt>
                <c:pt idx="890">
                  <c:v>36923</c:v>
                </c:pt>
                <c:pt idx="891">
                  <c:v>36951</c:v>
                </c:pt>
                <c:pt idx="892">
                  <c:v>36982</c:v>
                </c:pt>
                <c:pt idx="893">
                  <c:v>37012</c:v>
                </c:pt>
                <c:pt idx="894">
                  <c:v>37043</c:v>
                </c:pt>
                <c:pt idx="895">
                  <c:v>37073</c:v>
                </c:pt>
                <c:pt idx="896">
                  <c:v>37104</c:v>
                </c:pt>
                <c:pt idx="897">
                  <c:v>37135</c:v>
                </c:pt>
                <c:pt idx="898">
                  <c:v>37165</c:v>
                </c:pt>
                <c:pt idx="899">
                  <c:v>37196</c:v>
                </c:pt>
                <c:pt idx="900">
                  <c:v>37226</c:v>
                </c:pt>
                <c:pt idx="901">
                  <c:v>37257</c:v>
                </c:pt>
                <c:pt idx="902">
                  <c:v>37288</c:v>
                </c:pt>
                <c:pt idx="903">
                  <c:v>37316</c:v>
                </c:pt>
                <c:pt idx="904">
                  <c:v>37347</c:v>
                </c:pt>
                <c:pt idx="905">
                  <c:v>37377</c:v>
                </c:pt>
                <c:pt idx="906">
                  <c:v>37408</c:v>
                </c:pt>
                <c:pt idx="907">
                  <c:v>37438</c:v>
                </c:pt>
                <c:pt idx="908">
                  <c:v>37469</c:v>
                </c:pt>
                <c:pt idx="909">
                  <c:v>37500</c:v>
                </c:pt>
                <c:pt idx="910">
                  <c:v>37530</c:v>
                </c:pt>
                <c:pt idx="911">
                  <c:v>37561</c:v>
                </c:pt>
                <c:pt idx="912">
                  <c:v>37591</c:v>
                </c:pt>
                <c:pt idx="913">
                  <c:v>37622</c:v>
                </c:pt>
                <c:pt idx="914">
                  <c:v>37653</c:v>
                </c:pt>
                <c:pt idx="915">
                  <c:v>37681</c:v>
                </c:pt>
                <c:pt idx="916">
                  <c:v>37712</c:v>
                </c:pt>
                <c:pt idx="917">
                  <c:v>37742</c:v>
                </c:pt>
                <c:pt idx="918">
                  <c:v>37773</c:v>
                </c:pt>
                <c:pt idx="919">
                  <c:v>37803</c:v>
                </c:pt>
                <c:pt idx="920">
                  <c:v>37834</c:v>
                </c:pt>
                <c:pt idx="921">
                  <c:v>37865</c:v>
                </c:pt>
                <c:pt idx="922">
                  <c:v>37895</c:v>
                </c:pt>
                <c:pt idx="923">
                  <c:v>37926</c:v>
                </c:pt>
                <c:pt idx="924">
                  <c:v>37956</c:v>
                </c:pt>
                <c:pt idx="925">
                  <c:v>37987</c:v>
                </c:pt>
                <c:pt idx="926">
                  <c:v>38018</c:v>
                </c:pt>
                <c:pt idx="927">
                  <c:v>38047</c:v>
                </c:pt>
                <c:pt idx="928">
                  <c:v>38078</c:v>
                </c:pt>
                <c:pt idx="929">
                  <c:v>38108</c:v>
                </c:pt>
                <c:pt idx="930">
                  <c:v>38139</c:v>
                </c:pt>
                <c:pt idx="931">
                  <c:v>38169</c:v>
                </c:pt>
                <c:pt idx="932">
                  <c:v>38200</c:v>
                </c:pt>
                <c:pt idx="933">
                  <c:v>38231</c:v>
                </c:pt>
                <c:pt idx="934">
                  <c:v>38261</c:v>
                </c:pt>
                <c:pt idx="935">
                  <c:v>38292</c:v>
                </c:pt>
                <c:pt idx="936">
                  <c:v>38322</c:v>
                </c:pt>
                <c:pt idx="937">
                  <c:v>38353</c:v>
                </c:pt>
                <c:pt idx="938">
                  <c:v>38384</c:v>
                </c:pt>
                <c:pt idx="939">
                  <c:v>38412</c:v>
                </c:pt>
                <c:pt idx="940">
                  <c:v>38443</c:v>
                </c:pt>
                <c:pt idx="941">
                  <c:v>38473</c:v>
                </c:pt>
                <c:pt idx="942">
                  <c:v>38504</c:v>
                </c:pt>
                <c:pt idx="943">
                  <c:v>38534</c:v>
                </c:pt>
                <c:pt idx="944">
                  <c:v>38565</c:v>
                </c:pt>
                <c:pt idx="945">
                  <c:v>38596</c:v>
                </c:pt>
                <c:pt idx="946">
                  <c:v>38626</c:v>
                </c:pt>
                <c:pt idx="947">
                  <c:v>38657</c:v>
                </c:pt>
                <c:pt idx="948">
                  <c:v>38687</c:v>
                </c:pt>
                <c:pt idx="949">
                  <c:v>38718</c:v>
                </c:pt>
                <c:pt idx="950">
                  <c:v>38749</c:v>
                </c:pt>
                <c:pt idx="951">
                  <c:v>38777</c:v>
                </c:pt>
                <c:pt idx="952">
                  <c:v>38808</c:v>
                </c:pt>
                <c:pt idx="953">
                  <c:v>38838</c:v>
                </c:pt>
                <c:pt idx="954">
                  <c:v>38869</c:v>
                </c:pt>
                <c:pt idx="955">
                  <c:v>38899</c:v>
                </c:pt>
                <c:pt idx="956">
                  <c:v>38930</c:v>
                </c:pt>
                <c:pt idx="957">
                  <c:v>38961</c:v>
                </c:pt>
                <c:pt idx="958">
                  <c:v>38991</c:v>
                </c:pt>
                <c:pt idx="959">
                  <c:v>39022</c:v>
                </c:pt>
                <c:pt idx="960">
                  <c:v>39052</c:v>
                </c:pt>
                <c:pt idx="961">
                  <c:v>39083</c:v>
                </c:pt>
                <c:pt idx="962">
                  <c:v>39114</c:v>
                </c:pt>
                <c:pt idx="963">
                  <c:v>39142</c:v>
                </c:pt>
                <c:pt idx="964">
                  <c:v>39173</c:v>
                </c:pt>
                <c:pt idx="965">
                  <c:v>39203</c:v>
                </c:pt>
                <c:pt idx="966">
                  <c:v>39234</c:v>
                </c:pt>
                <c:pt idx="967">
                  <c:v>39264</c:v>
                </c:pt>
                <c:pt idx="968">
                  <c:v>39295</c:v>
                </c:pt>
                <c:pt idx="969">
                  <c:v>39326</c:v>
                </c:pt>
                <c:pt idx="970">
                  <c:v>39356</c:v>
                </c:pt>
                <c:pt idx="971">
                  <c:v>39387</c:v>
                </c:pt>
                <c:pt idx="972">
                  <c:v>39417</c:v>
                </c:pt>
                <c:pt idx="973">
                  <c:v>39448</c:v>
                </c:pt>
                <c:pt idx="974">
                  <c:v>39479</c:v>
                </c:pt>
                <c:pt idx="975">
                  <c:v>39508</c:v>
                </c:pt>
                <c:pt idx="976">
                  <c:v>39539</c:v>
                </c:pt>
                <c:pt idx="977">
                  <c:v>39569</c:v>
                </c:pt>
                <c:pt idx="978">
                  <c:v>39600</c:v>
                </c:pt>
                <c:pt idx="979">
                  <c:v>39630</c:v>
                </c:pt>
                <c:pt idx="980">
                  <c:v>39661</c:v>
                </c:pt>
                <c:pt idx="981">
                  <c:v>39692</c:v>
                </c:pt>
                <c:pt idx="982">
                  <c:v>39722</c:v>
                </c:pt>
                <c:pt idx="983">
                  <c:v>39753</c:v>
                </c:pt>
                <c:pt idx="984">
                  <c:v>39783</c:v>
                </c:pt>
                <c:pt idx="985">
                  <c:v>39814</c:v>
                </c:pt>
                <c:pt idx="986">
                  <c:v>39845</c:v>
                </c:pt>
                <c:pt idx="987">
                  <c:v>39873</c:v>
                </c:pt>
                <c:pt idx="988">
                  <c:v>39904</c:v>
                </c:pt>
                <c:pt idx="989">
                  <c:v>39934</c:v>
                </c:pt>
                <c:pt idx="990">
                  <c:v>39965</c:v>
                </c:pt>
                <c:pt idx="991">
                  <c:v>39995</c:v>
                </c:pt>
                <c:pt idx="992">
                  <c:v>40026</c:v>
                </c:pt>
                <c:pt idx="993">
                  <c:v>40057</c:v>
                </c:pt>
                <c:pt idx="994">
                  <c:v>40087</c:v>
                </c:pt>
                <c:pt idx="995">
                  <c:v>40118</c:v>
                </c:pt>
                <c:pt idx="996">
                  <c:v>40148</c:v>
                </c:pt>
                <c:pt idx="997">
                  <c:v>40179</c:v>
                </c:pt>
                <c:pt idx="998">
                  <c:v>40210</c:v>
                </c:pt>
                <c:pt idx="999">
                  <c:v>40238</c:v>
                </c:pt>
                <c:pt idx="1000">
                  <c:v>40269</c:v>
                </c:pt>
                <c:pt idx="1001">
                  <c:v>40299</c:v>
                </c:pt>
                <c:pt idx="1002">
                  <c:v>40330</c:v>
                </c:pt>
                <c:pt idx="1003">
                  <c:v>40360</c:v>
                </c:pt>
                <c:pt idx="1004">
                  <c:v>40391</c:v>
                </c:pt>
                <c:pt idx="1005">
                  <c:v>40422</c:v>
                </c:pt>
                <c:pt idx="1006">
                  <c:v>40452</c:v>
                </c:pt>
                <c:pt idx="1007">
                  <c:v>40483</c:v>
                </c:pt>
                <c:pt idx="1008">
                  <c:v>40513</c:v>
                </c:pt>
                <c:pt idx="1009">
                  <c:v>40544</c:v>
                </c:pt>
                <c:pt idx="1010">
                  <c:v>40575</c:v>
                </c:pt>
                <c:pt idx="1011">
                  <c:v>40603</c:v>
                </c:pt>
                <c:pt idx="1012">
                  <c:v>40634</c:v>
                </c:pt>
                <c:pt idx="1013">
                  <c:v>40664</c:v>
                </c:pt>
                <c:pt idx="1014">
                  <c:v>40695</c:v>
                </c:pt>
                <c:pt idx="1015">
                  <c:v>40725</c:v>
                </c:pt>
                <c:pt idx="1016">
                  <c:v>40756</c:v>
                </c:pt>
                <c:pt idx="1017">
                  <c:v>40787</c:v>
                </c:pt>
                <c:pt idx="1018">
                  <c:v>40817</c:v>
                </c:pt>
                <c:pt idx="1019">
                  <c:v>40848</c:v>
                </c:pt>
                <c:pt idx="1020">
                  <c:v>40878</c:v>
                </c:pt>
                <c:pt idx="1021">
                  <c:v>40909</c:v>
                </c:pt>
                <c:pt idx="1022">
                  <c:v>40940</c:v>
                </c:pt>
                <c:pt idx="1023">
                  <c:v>40969</c:v>
                </c:pt>
                <c:pt idx="1024">
                  <c:v>41000</c:v>
                </c:pt>
                <c:pt idx="1025">
                  <c:v>41030</c:v>
                </c:pt>
                <c:pt idx="1026">
                  <c:v>41061</c:v>
                </c:pt>
                <c:pt idx="1027">
                  <c:v>41091</c:v>
                </c:pt>
                <c:pt idx="1028">
                  <c:v>41122</c:v>
                </c:pt>
                <c:pt idx="1029">
                  <c:v>41153</c:v>
                </c:pt>
                <c:pt idx="1030">
                  <c:v>41183</c:v>
                </c:pt>
                <c:pt idx="1031">
                  <c:v>41214</c:v>
                </c:pt>
                <c:pt idx="1032">
                  <c:v>41244</c:v>
                </c:pt>
                <c:pt idx="1033">
                  <c:v>41275</c:v>
                </c:pt>
                <c:pt idx="1034">
                  <c:v>41306</c:v>
                </c:pt>
                <c:pt idx="1035">
                  <c:v>41334</c:v>
                </c:pt>
                <c:pt idx="1036">
                  <c:v>41365</c:v>
                </c:pt>
                <c:pt idx="1037">
                  <c:v>41395</c:v>
                </c:pt>
                <c:pt idx="1038">
                  <c:v>41426</c:v>
                </c:pt>
                <c:pt idx="1039">
                  <c:v>41456</c:v>
                </c:pt>
                <c:pt idx="1040">
                  <c:v>41487</c:v>
                </c:pt>
                <c:pt idx="1041">
                  <c:v>41518</c:v>
                </c:pt>
                <c:pt idx="1042">
                  <c:v>41548</c:v>
                </c:pt>
                <c:pt idx="1043">
                  <c:v>41579</c:v>
                </c:pt>
                <c:pt idx="1044">
                  <c:v>41609</c:v>
                </c:pt>
                <c:pt idx="1045">
                  <c:v>41640</c:v>
                </c:pt>
                <c:pt idx="1046">
                  <c:v>41671</c:v>
                </c:pt>
                <c:pt idx="1047">
                  <c:v>41699</c:v>
                </c:pt>
                <c:pt idx="1048">
                  <c:v>41730</c:v>
                </c:pt>
                <c:pt idx="1049">
                  <c:v>41760</c:v>
                </c:pt>
                <c:pt idx="1050">
                  <c:v>41791</c:v>
                </c:pt>
                <c:pt idx="1051">
                  <c:v>41821</c:v>
                </c:pt>
                <c:pt idx="1052">
                  <c:v>41852</c:v>
                </c:pt>
                <c:pt idx="1053">
                  <c:v>41883</c:v>
                </c:pt>
                <c:pt idx="1054">
                  <c:v>41913</c:v>
                </c:pt>
                <c:pt idx="1055">
                  <c:v>41944</c:v>
                </c:pt>
                <c:pt idx="1056">
                  <c:v>41974</c:v>
                </c:pt>
                <c:pt idx="1057">
                  <c:v>42005</c:v>
                </c:pt>
                <c:pt idx="1058">
                  <c:v>42036</c:v>
                </c:pt>
                <c:pt idx="1059">
                  <c:v>42064</c:v>
                </c:pt>
                <c:pt idx="1060">
                  <c:v>42095</c:v>
                </c:pt>
                <c:pt idx="1061">
                  <c:v>42125</c:v>
                </c:pt>
                <c:pt idx="1062">
                  <c:v>42156</c:v>
                </c:pt>
                <c:pt idx="1063">
                  <c:v>42186</c:v>
                </c:pt>
                <c:pt idx="1064">
                  <c:v>42217</c:v>
                </c:pt>
                <c:pt idx="1065">
                  <c:v>42248</c:v>
                </c:pt>
                <c:pt idx="1066">
                  <c:v>42278</c:v>
                </c:pt>
                <c:pt idx="1067">
                  <c:v>42309</c:v>
                </c:pt>
                <c:pt idx="1068">
                  <c:v>42339</c:v>
                </c:pt>
                <c:pt idx="1069">
                  <c:v>42370</c:v>
                </c:pt>
                <c:pt idx="1070">
                  <c:v>42401</c:v>
                </c:pt>
                <c:pt idx="1071">
                  <c:v>42430</c:v>
                </c:pt>
                <c:pt idx="1072">
                  <c:v>42461</c:v>
                </c:pt>
                <c:pt idx="1073">
                  <c:v>42491</c:v>
                </c:pt>
                <c:pt idx="1074">
                  <c:v>42522</c:v>
                </c:pt>
                <c:pt idx="1075">
                  <c:v>42552</c:v>
                </c:pt>
                <c:pt idx="1076">
                  <c:v>42583</c:v>
                </c:pt>
                <c:pt idx="1077">
                  <c:v>42614</c:v>
                </c:pt>
                <c:pt idx="1078">
                  <c:v>42644</c:v>
                </c:pt>
                <c:pt idx="1079">
                  <c:v>42675</c:v>
                </c:pt>
                <c:pt idx="1080">
                  <c:v>42705</c:v>
                </c:pt>
                <c:pt idx="1081">
                  <c:v>42736</c:v>
                </c:pt>
                <c:pt idx="1082">
                  <c:v>42767</c:v>
                </c:pt>
                <c:pt idx="1083">
                  <c:v>42795</c:v>
                </c:pt>
                <c:pt idx="1084">
                  <c:v>42826</c:v>
                </c:pt>
                <c:pt idx="1085">
                  <c:v>42856</c:v>
                </c:pt>
                <c:pt idx="1086">
                  <c:v>42887</c:v>
                </c:pt>
                <c:pt idx="1087">
                  <c:v>42917</c:v>
                </c:pt>
                <c:pt idx="1088">
                  <c:v>42948</c:v>
                </c:pt>
                <c:pt idx="1089">
                  <c:v>42979</c:v>
                </c:pt>
                <c:pt idx="1090">
                  <c:v>43009</c:v>
                </c:pt>
                <c:pt idx="1091">
                  <c:v>43040</c:v>
                </c:pt>
                <c:pt idx="1092">
                  <c:v>43070</c:v>
                </c:pt>
                <c:pt idx="1093">
                  <c:v>43101</c:v>
                </c:pt>
                <c:pt idx="1094">
                  <c:v>43132</c:v>
                </c:pt>
                <c:pt idx="1095">
                  <c:v>43160</c:v>
                </c:pt>
                <c:pt idx="1096">
                  <c:v>43191</c:v>
                </c:pt>
                <c:pt idx="1097">
                  <c:v>43221</c:v>
                </c:pt>
                <c:pt idx="1098">
                  <c:v>43252</c:v>
                </c:pt>
                <c:pt idx="1099">
                  <c:v>43282</c:v>
                </c:pt>
                <c:pt idx="1100">
                  <c:v>43313</c:v>
                </c:pt>
                <c:pt idx="1101">
                  <c:v>43344</c:v>
                </c:pt>
                <c:pt idx="1102">
                  <c:v>43374</c:v>
                </c:pt>
                <c:pt idx="1103">
                  <c:v>43405</c:v>
                </c:pt>
                <c:pt idx="1104">
                  <c:v>43435</c:v>
                </c:pt>
                <c:pt idx="1105">
                  <c:v>43466</c:v>
                </c:pt>
                <c:pt idx="1106">
                  <c:v>43497</c:v>
                </c:pt>
                <c:pt idx="1107">
                  <c:v>43525</c:v>
                </c:pt>
                <c:pt idx="1108">
                  <c:v>43556</c:v>
                </c:pt>
                <c:pt idx="1109">
                  <c:v>43586</c:v>
                </c:pt>
                <c:pt idx="1110">
                  <c:v>43617</c:v>
                </c:pt>
                <c:pt idx="1111">
                  <c:v>43647</c:v>
                </c:pt>
                <c:pt idx="1112">
                  <c:v>43678</c:v>
                </c:pt>
                <c:pt idx="1113">
                  <c:v>43709</c:v>
                </c:pt>
                <c:pt idx="1114">
                  <c:v>43739</c:v>
                </c:pt>
                <c:pt idx="1115">
                  <c:v>43770</c:v>
                </c:pt>
                <c:pt idx="1116">
                  <c:v>43800</c:v>
                </c:pt>
                <c:pt idx="1117">
                  <c:v>43831</c:v>
                </c:pt>
                <c:pt idx="1118">
                  <c:v>43862</c:v>
                </c:pt>
                <c:pt idx="1119">
                  <c:v>43891</c:v>
                </c:pt>
                <c:pt idx="1120">
                  <c:v>43922</c:v>
                </c:pt>
                <c:pt idx="1121">
                  <c:v>43952</c:v>
                </c:pt>
                <c:pt idx="1122">
                  <c:v>43983</c:v>
                </c:pt>
                <c:pt idx="1123">
                  <c:v>44013</c:v>
                </c:pt>
                <c:pt idx="1124">
                  <c:v>44044</c:v>
                </c:pt>
                <c:pt idx="1125">
                  <c:v>44075</c:v>
                </c:pt>
                <c:pt idx="1126">
                  <c:v>44105</c:v>
                </c:pt>
                <c:pt idx="1127">
                  <c:v>44136</c:v>
                </c:pt>
                <c:pt idx="1128">
                  <c:v>44166</c:v>
                </c:pt>
                <c:pt idx="1129">
                  <c:v>44197</c:v>
                </c:pt>
                <c:pt idx="1130">
                  <c:v>44228</c:v>
                </c:pt>
                <c:pt idx="1131">
                  <c:v>44256</c:v>
                </c:pt>
                <c:pt idx="1132">
                  <c:v>44287</c:v>
                </c:pt>
                <c:pt idx="1133">
                  <c:v>44317</c:v>
                </c:pt>
                <c:pt idx="1134">
                  <c:v>44348</c:v>
                </c:pt>
                <c:pt idx="1135">
                  <c:v>44378</c:v>
                </c:pt>
                <c:pt idx="1136">
                  <c:v>44409</c:v>
                </c:pt>
                <c:pt idx="1137">
                  <c:v>44440</c:v>
                </c:pt>
                <c:pt idx="1138">
                  <c:v>44470</c:v>
                </c:pt>
                <c:pt idx="1139">
                  <c:v>44501</c:v>
                </c:pt>
                <c:pt idx="1140">
                  <c:v>44531</c:v>
                </c:pt>
                <c:pt idx="1141">
                  <c:v>44562</c:v>
                </c:pt>
                <c:pt idx="1142">
                  <c:v>44593</c:v>
                </c:pt>
                <c:pt idx="1143">
                  <c:v>44621</c:v>
                </c:pt>
                <c:pt idx="1144">
                  <c:v>44652</c:v>
                </c:pt>
                <c:pt idx="1145">
                  <c:v>44682</c:v>
                </c:pt>
                <c:pt idx="1146">
                  <c:v>44713</c:v>
                </c:pt>
                <c:pt idx="1147">
                  <c:v>44743</c:v>
                </c:pt>
                <c:pt idx="1148">
                  <c:v>44774</c:v>
                </c:pt>
                <c:pt idx="1149">
                  <c:v>44805</c:v>
                </c:pt>
                <c:pt idx="1150">
                  <c:v>44835</c:v>
                </c:pt>
                <c:pt idx="1151">
                  <c:v>44866</c:v>
                </c:pt>
                <c:pt idx="1152">
                  <c:v>44896</c:v>
                </c:pt>
                <c:pt idx="1153">
                  <c:v>44927</c:v>
                </c:pt>
                <c:pt idx="1154">
                  <c:v>44958</c:v>
                </c:pt>
                <c:pt idx="1155">
                  <c:v>44986</c:v>
                </c:pt>
                <c:pt idx="1156">
                  <c:v>45017</c:v>
                </c:pt>
                <c:pt idx="1157">
                  <c:v>45047</c:v>
                </c:pt>
                <c:pt idx="1158">
                  <c:v>45078</c:v>
                </c:pt>
                <c:pt idx="1159">
                  <c:v>45108</c:v>
                </c:pt>
                <c:pt idx="1160">
                  <c:v>45139</c:v>
                </c:pt>
                <c:pt idx="1161">
                  <c:v>45170</c:v>
                </c:pt>
                <c:pt idx="1162">
                  <c:v>45200</c:v>
                </c:pt>
                <c:pt idx="1163">
                  <c:v>45231</c:v>
                </c:pt>
                <c:pt idx="1164">
                  <c:v>45261</c:v>
                </c:pt>
                <c:pt idx="1165">
                  <c:v>45292</c:v>
                </c:pt>
                <c:pt idx="1166">
                  <c:v>45323</c:v>
                </c:pt>
                <c:pt idx="1167">
                  <c:v>45352</c:v>
                </c:pt>
                <c:pt idx="1168">
                  <c:v>45383</c:v>
                </c:pt>
                <c:pt idx="1169">
                  <c:v>45413</c:v>
                </c:pt>
                <c:pt idx="1170">
                  <c:v>45444</c:v>
                </c:pt>
                <c:pt idx="1171">
                  <c:v>45474</c:v>
                </c:pt>
                <c:pt idx="1172">
                  <c:v>45505</c:v>
                </c:pt>
                <c:pt idx="1173">
                  <c:v>45536</c:v>
                </c:pt>
                <c:pt idx="1174">
                  <c:v>45566</c:v>
                </c:pt>
                <c:pt idx="1175">
                  <c:v>45597</c:v>
                </c:pt>
                <c:pt idx="1176">
                  <c:v>45627</c:v>
                </c:pt>
              </c:numCache>
            </c:numRef>
          </c:cat>
          <c:val>
            <c:numRef>
              <c:f>'Payoffs, HWM, DD'!$C$2:$C$1178</c:f>
              <c:numCache>
                <c:formatCode>0.00</c:formatCode>
                <c:ptCount val="1177"/>
                <c:pt idx="0" formatCode="General">
                  <c:v>1</c:v>
                </c:pt>
              </c:numCache>
            </c:numRef>
          </c:val>
          <c:smooth val="0"/>
          <c:extLst>
            <c:ext xmlns:c16="http://schemas.microsoft.com/office/drawing/2014/chart" uri="{C3380CC4-5D6E-409C-BE32-E72D297353CC}">
              <c16:uniqueId val="{00000000-EFB1-3349-8F9D-FFF2B6C39E73}"/>
            </c:ext>
          </c:extLst>
        </c:ser>
        <c:dLbls>
          <c:showLegendKey val="0"/>
          <c:showVal val="0"/>
          <c:showCatName val="0"/>
          <c:showSerName val="0"/>
          <c:showPercent val="0"/>
          <c:showBubbleSize val="0"/>
        </c:dLbls>
        <c:smooth val="0"/>
        <c:axId val="-2039239848"/>
        <c:axId val="-2039236856"/>
      </c:lineChart>
      <c:dateAx>
        <c:axId val="-2039239848"/>
        <c:scaling>
          <c:orientation val="minMax"/>
        </c:scaling>
        <c:delete val="0"/>
        <c:axPos val="b"/>
        <c:numFmt formatCode="yyyy;@" sourceLinked="0"/>
        <c:majorTickMark val="out"/>
        <c:minorTickMark val="none"/>
        <c:tickLblPos val="nextTo"/>
        <c:crossAx val="-2039236856"/>
        <c:crossesAt val="0.1"/>
        <c:auto val="1"/>
        <c:lblOffset val="100"/>
        <c:baseTimeUnit val="months"/>
        <c:majorUnit val="12"/>
        <c:majorTimeUnit val="months"/>
        <c:minorUnit val="60"/>
        <c:minorTimeUnit val="months"/>
      </c:dateAx>
      <c:valAx>
        <c:axId val="-2039236856"/>
        <c:scaling>
          <c:logBase val="10"/>
          <c:orientation val="minMax"/>
        </c:scaling>
        <c:delete val="0"/>
        <c:axPos val="l"/>
        <c:majorGridlines/>
        <c:numFmt formatCode="General" sourceLinked="1"/>
        <c:majorTickMark val="none"/>
        <c:minorTickMark val="none"/>
        <c:tickLblPos val="low"/>
        <c:spPr>
          <a:ln/>
        </c:spPr>
        <c:crossAx val="-2039239848"/>
        <c:crossesAt val="9497"/>
        <c:crossBetween val="between"/>
      </c:valAx>
    </c:plotArea>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US</a:t>
            </a:r>
            <a:r>
              <a:rPr lang="en-US" baseline="0"/>
              <a:t> </a:t>
            </a:r>
            <a:r>
              <a:rPr lang="en-US"/>
              <a:t>Equities</a:t>
            </a:r>
          </a:p>
          <a:p>
            <a:pPr>
              <a:defRPr/>
            </a:pPr>
            <a:r>
              <a:rPr lang="en-US"/>
              <a:t>high water marks</a:t>
            </a:r>
          </a:p>
        </c:rich>
      </c:tx>
      <c:overlay val="0"/>
    </c:title>
    <c:autoTitleDeleted val="0"/>
    <c:plotArea>
      <c:layout>
        <c:manualLayout>
          <c:layoutTarget val="inner"/>
          <c:xMode val="edge"/>
          <c:yMode val="edge"/>
          <c:x val="4.9156250642780799E-2"/>
          <c:y val="0.13581019999890001"/>
          <c:w val="0.92391205599786963"/>
          <c:h val="0.72034925791016402"/>
        </c:manualLayout>
      </c:layout>
      <c:lineChart>
        <c:grouping val="standard"/>
        <c:varyColors val="0"/>
        <c:ser>
          <c:idx val="3"/>
          <c:order val="0"/>
          <c:spPr>
            <a:ln w="25400">
              <a:solidFill>
                <a:schemeClr val="tx2">
                  <a:lumMod val="60000"/>
                  <a:lumOff val="40000"/>
                </a:schemeClr>
              </a:solidFill>
            </a:ln>
          </c:spPr>
          <c:marker>
            <c:symbol val="none"/>
          </c:marker>
          <c:cat>
            <c:numRef>
              <c:f>'Payoffs, HWM, DD'!$A$2:$A$1178</c:f>
              <c:numCache>
                <c:formatCode>mmm\-yy</c:formatCode>
                <c:ptCount val="1177"/>
                <c:pt idx="0">
                  <c:v>9832</c:v>
                </c:pt>
                <c:pt idx="1">
                  <c:v>9863</c:v>
                </c:pt>
                <c:pt idx="2">
                  <c:v>9894</c:v>
                </c:pt>
                <c:pt idx="3">
                  <c:v>9922</c:v>
                </c:pt>
                <c:pt idx="4">
                  <c:v>9953</c:v>
                </c:pt>
                <c:pt idx="5">
                  <c:v>9983</c:v>
                </c:pt>
                <c:pt idx="6">
                  <c:v>10014</c:v>
                </c:pt>
                <c:pt idx="7">
                  <c:v>10044</c:v>
                </c:pt>
                <c:pt idx="8">
                  <c:v>10075</c:v>
                </c:pt>
                <c:pt idx="9">
                  <c:v>10106</c:v>
                </c:pt>
                <c:pt idx="10">
                  <c:v>10136</c:v>
                </c:pt>
                <c:pt idx="11">
                  <c:v>10167</c:v>
                </c:pt>
                <c:pt idx="12">
                  <c:v>10197</c:v>
                </c:pt>
                <c:pt idx="13">
                  <c:v>10228</c:v>
                </c:pt>
                <c:pt idx="14">
                  <c:v>10259</c:v>
                </c:pt>
                <c:pt idx="15">
                  <c:v>10288</c:v>
                </c:pt>
                <c:pt idx="16">
                  <c:v>10319</c:v>
                </c:pt>
                <c:pt idx="17">
                  <c:v>10349</c:v>
                </c:pt>
                <c:pt idx="18">
                  <c:v>10380</c:v>
                </c:pt>
                <c:pt idx="19">
                  <c:v>10410</c:v>
                </c:pt>
                <c:pt idx="20">
                  <c:v>10441</c:v>
                </c:pt>
                <c:pt idx="21">
                  <c:v>10472</c:v>
                </c:pt>
                <c:pt idx="22">
                  <c:v>10502</c:v>
                </c:pt>
                <c:pt idx="23">
                  <c:v>10533</c:v>
                </c:pt>
                <c:pt idx="24">
                  <c:v>10563</c:v>
                </c:pt>
                <c:pt idx="25">
                  <c:v>10594</c:v>
                </c:pt>
                <c:pt idx="26">
                  <c:v>10625</c:v>
                </c:pt>
                <c:pt idx="27">
                  <c:v>10653</c:v>
                </c:pt>
                <c:pt idx="28">
                  <c:v>10684</c:v>
                </c:pt>
                <c:pt idx="29">
                  <c:v>10714</c:v>
                </c:pt>
                <c:pt idx="30">
                  <c:v>10745</c:v>
                </c:pt>
                <c:pt idx="31">
                  <c:v>10775</c:v>
                </c:pt>
                <c:pt idx="32">
                  <c:v>10806</c:v>
                </c:pt>
                <c:pt idx="33">
                  <c:v>10837</c:v>
                </c:pt>
                <c:pt idx="34">
                  <c:v>10867</c:v>
                </c:pt>
                <c:pt idx="35">
                  <c:v>10898</c:v>
                </c:pt>
                <c:pt idx="36">
                  <c:v>10928</c:v>
                </c:pt>
                <c:pt idx="37">
                  <c:v>10959</c:v>
                </c:pt>
                <c:pt idx="38">
                  <c:v>10990</c:v>
                </c:pt>
                <c:pt idx="39">
                  <c:v>11018</c:v>
                </c:pt>
                <c:pt idx="40">
                  <c:v>11049</c:v>
                </c:pt>
                <c:pt idx="41">
                  <c:v>11079</c:v>
                </c:pt>
                <c:pt idx="42">
                  <c:v>11110</c:v>
                </c:pt>
                <c:pt idx="43">
                  <c:v>11140</c:v>
                </c:pt>
                <c:pt idx="44">
                  <c:v>11171</c:v>
                </c:pt>
                <c:pt idx="45">
                  <c:v>11202</c:v>
                </c:pt>
                <c:pt idx="46">
                  <c:v>11232</c:v>
                </c:pt>
                <c:pt idx="47">
                  <c:v>11263</c:v>
                </c:pt>
                <c:pt idx="48">
                  <c:v>11293</c:v>
                </c:pt>
                <c:pt idx="49">
                  <c:v>11324</c:v>
                </c:pt>
                <c:pt idx="50">
                  <c:v>11355</c:v>
                </c:pt>
                <c:pt idx="51">
                  <c:v>11383</c:v>
                </c:pt>
                <c:pt idx="52">
                  <c:v>11414</c:v>
                </c:pt>
                <c:pt idx="53">
                  <c:v>11444</c:v>
                </c:pt>
                <c:pt idx="54">
                  <c:v>11475</c:v>
                </c:pt>
                <c:pt idx="55">
                  <c:v>11505</c:v>
                </c:pt>
                <c:pt idx="56">
                  <c:v>11536</c:v>
                </c:pt>
                <c:pt idx="57">
                  <c:v>11567</c:v>
                </c:pt>
                <c:pt idx="58">
                  <c:v>11597</c:v>
                </c:pt>
                <c:pt idx="59">
                  <c:v>11628</c:v>
                </c:pt>
                <c:pt idx="60">
                  <c:v>11658</c:v>
                </c:pt>
                <c:pt idx="61">
                  <c:v>11689</c:v>
                </c:pt>
                <c:pt idx="62">
                  <c:v>11720</c:v>
                </c:pt>
                <c:pt idx="63">
                  <c:v>11749</c:v>
                </c:pt>
                <c:pt idx="64">
                  <c:v>11780</c:v>
                </c:pt>
                <c:pt idx="65">
                  <c:v>11810</c:v>
                </c:pt>
                <c:pt idx="66">
                  <c:v>11841</c:v>
                </c:pt>
                <c:pt idx="67">
                  <c:v>11871</c:v>
                </c:pt>
                <c:pt idx="68">
                  <c:v>11902</c:v>
                </c:pt>
                <c:pt idx="69">
                  <c:v>11933</c:v>
                </c:pt>
                <c:pt idx="70">
                  <c:v>11963</c:v>
                </c:pt>
                <c:pt idx="71">
                  <c:v>11994</c:v>
                </c:pt>
                <c:pt idx="72">
                  <c:v>12024</c:v>
                </c:pt>
                <c:pt idx="73">
                  <c:v>12055</c:v>
                </c:pt>
                <c:pt idx="74">
                  <c:v>12086</c:v>
                </c:pt>
                <c:pt idx="75">
                  <c:v>12114</c:v>
                </c:pt>
                <c:pt idx="76">
                  <c:v>12145</c:v>
                </c:pt>
                <c:pt idx="77">
                  <c:v>12175</c:v>
                </c:pt>
                <c:pt idx="78">
                  <c:v>12206</c:v>
                </c:pt>
                <c:pt idx="79">
                  <c:v>12236</c:v>
                </c:pt>
                <c:pt idx="80">
                  <c:v>12267</c:v>
                </c:pt>
                <c:pt idx="81">
                  <c:v>12298</c:v>
                </c:pt>
                <c:pt idx="82">
                  <c:v>12328</c:v>
                </c:pt>
                <c:pt idx="83">
                  <c:v>12359</c:v>
                </c:pt>
                <c:pt idx="84">
                  <c:v>12389</c:v>
                </c:pt>
                <c:pt idx="85">
                  <c:v>12420</c:v>
                </c:pt>
                <c:pt idx="86">
                  <c:v>12451</c:v>
                </c:pt>
                <c:pt idx="87">
                  <c:v>12479</c:v>
                </c:pt>
                <c:pt idx="88">
                  <c:v>12510</c:v>
                </c:pt>
                <c:pt idx="89">
                  <c:v>12540</c:v>
                </c:pt>
                <c:pt idx="90">
                  <c:v>12571</c:v>
                </c:pt>
                <c:pt idx="91">
                  <c:v>12601</c:v>
                </c:pt>
                <c:pt idx="92">
                  <c:v>12632</c:v>
                </c:pt>
                <c:pt idx="93">
                  <c:v>12663</c:v>
                </c:pt>
                <c:pt idx="94">
                  <c:v>12693</c:v>
                </c:pt>
                <c:pt idx="95">
                  <c:v>12724</c:v>
                </c:pt>
                <c:pt idx="96">
                  <c:v>12754</c:v>
                </c:pt>
                <c:pt idx="97">
                  <c:v>12785</c:v>
                </c:pt>
                <c:pt idx="98">
                  <c:v>12816</c:v>
                </c:pt>
                <c:pt idx="99">
                  <c:v>12844</c:v>
                </c:pt>
                <c:pt idx="100">
                  <c:v>12875</c:v>
                </c:pt>
                <c:pt idx="101">
                  <c:v>12905</c:v>
                </c:pt>
                <c:pt idx="102">
                  <c:v>12936</c:v>
                </c:pt>
                <c:pt idx="103">
                  <c:v>12966</c:v>
                </c:pt>
                <c:pt idx="104">
                  <c:v>12997</c:v>
                </c:pt>
                <c:pt idx="105">
                  <c:v>13028</c:v>
                </c:pt>
                <c:pt idx="106">
                  <c:v>13058</c:v>
                </c:pt>
                <c:pt idx="107">
                  <c:v>13089</c:v>
                </c:pt>
                <c:pt idx="108">
                  <c:v>13119</c:v>
                </c:pt>
                <c:pt idx="109">
                  <c:v>13150</c:v>
                </c:pt>
                <c:pt idx="110">
                  <c:v>13181</c:v>
                </c:pt>
                <c:pt idx="111">
                  <c:v>13210</c:v>
                </c:pt>
                <c:pt idx="112">
                  <c:v>13241</c:v>
                </c:pt>
                <c:pt idx="113">
                  <c:v>13271</c:v>
                </c:pt>
                <c:pt idx="114">
                  <c:v>13302</c:v>
                </c:pt>
                <c:pt idx="115">
                  <c:v>13332</c:v>
                </c:pt>
                <c:pt idx="116">
                  <c:v>13363</c:v>
                </c:pt>
                <c:pt idx="117">
                  <c:v>13394</c:v>
                </c:pt>
                <c:pt idx="118">
                  <c:v>13424</c:v>
                </c:pt>
                <c:pt idx="119">
                  <c:v>13455</c:v>
                </c:pt>
                <c:pt idx="120">
                  <c:v>13485</c:v>
                </c:pt>
                <c:pt idx="121">
                  <c:v>13516</c:v>
                </c:pt>
                <c:pt idx="122">
                  <c:v>13547</c:v>
                </c:pt>
                <c:pt idx="123">
                  <c:v>13575</c:v>
                </c:pt>
                <c:pt idx="124">
                  <c:v>13606</c:v>
                </c:pt>
                <c:pt idx="125">
                  <c:v>13636</c:v>
                </c:pt>
                <c:pt idx="126">
                  <c:v>13667</c:v>
                </c:pt>
                <c:pt idx="127">
                  <c:v>13697</c:v>
                </c:pt>
                <c:pt idx="128">
                  <c:v>13728</c:v>
                </c:pt>
                <c:pt idx="129">
                  <c:v>13759</c:v>
                </c:pt>
                <c:pt idx="130">
                  <c:v>13789</c:v>
                </c:pt>
                <c:pt idx="131">
                  <c:v>13820</c:v>
                </c:pt>
                <c:pt idx="132">
                  <c:v>13850</c:v>
                </c:pt>
                <c:pt idx="133">
                  <c:v>13881</c:v>
                </c:pt>
                <c:pt idx="134">
                  <c:v>13912</c:v>
                </c:pt>
                <c:pt idx="135">
                  <c:v>13940</c:v>
                </c:pt>
                <c:pt idx="136">
                  <c:v>13971</c:v>
                </c:pt>
                <c:pt idx="137">
                  <c:v>14001</c:v>
                </c:pt>
                <c:pt idx="138">
                  <c:v>14032</c:v>
                </c:pt>
                <c:pt idx="139">
                  <c:v>14062</c:v>
                </c:pt>
                <c:pt idx="140">
                  <c:v>14093</c:v>
                </c:pt>
                <c:pt idx="141">
                  <c:v>14124</c:v>
                </c:pt>
                <c:pt idx="142">
                  <c:v>14154</c:v>
                </c:pt>
                <c:pt idx="143">
                  <c:v>14185</c:v>
                </c:pt>
                <c:pt idx="144">
                  <c:v>14215</c:v>
                </c:pt>
                <c:pt idx="145">
                  <c:v>14246</c:v>
                </c:pt>
                <c:pt idx="146">
                  <c:v>14277</c:v>
                </c:pt>
                <c:pt idx="147">
                  <c:v>14305</c:v>
                </c:pt>
                <c:pt idx="148">
                  <c:v>14336</c:v>
                </c:pt>
                <c:pt idx="149">
                  <c:v>14366</c:v>
                </c:pt>
                <c:pt idx="150">
                  <c:v>14397</c:v>
                </c:pt>
                <c:pt idx="151">
                  <c:v>14427</c:v>
                </c:pt>
                <c:pt idx="152">
                  <c:v>14458</c:v>
                </c:pt>
                <c:pt idx="153">
                  <c:v>14489</c:v>
                </c:pt>
                <c:pt idx="154">
                  <c:v>14519</c:v>
                </c:pt>
                <c:pt idx="155">
                  <c:v>14550</c:v>
                </c:pt>
                <c:pt idx="156">
                  <c:v>14580</c:v>
                </c:pt>
                <c:pt idx="157">
                  <c:v>14611</c:v>
                </c:pt>
                <c:pt idx="158">
                  <c:v>14642</c:v>
                </c:pt>
                <c:pt idx="159">
                  <c:v>14671</c:v>
                </c:pt>
                <c:pt idx="160">
                  <c:v>14702</c:v>
                </c:pt>
                <c:pt idx="161">
                  <c:v>14732</c:v>
                </c:pt>
                <c:pt idx="162">
                  <c:v>14763</c:v>
                </c:pt>
                <c:pt idx="163">
                  <c:v>14793</c:v>
                </c:pt>
                <c:pt idx="164">
                  <c:v>14824</c:v>
                </c:pt>
                <c:pt idx="165">
                  <c:v>14855</c:v>
                </c:pt>
                <c:pt idx="166">
                  <c:v>14885</c:v>
                </c:pt>
                <c:pt idx="167">
                  <c:v>14916</c:v>
                </c:pt>
                <c:pt idx="168">
                  <c:v>14946</c:v>
                </c:pt>
                <c:pt idx="169">
                  <c:v>14977</c:v>
                </c:pt>
                <c:pt idx="170">
                  <c:v>15008</c:v>
                </c:pt>
                <c:pt idx="171">
                  <c:v>15036</c:v>
                </c:pt>
                <c:pt idx="172">
                  <c:v>15067</c:v>
                </c:pt>
                <c:pt idx="173">
                  <c:v>15097</c:v>
                </c:pt>
                <c:pt idx="174">
                  <c:v>15128</c:v>
                </c:pt>
                <c:pt idx="175">
                  <c:v>15158</c:v>
                </c:pt>
                <c:pt idx="176">
                  <c:v>15189</c:v>
                </c:pt>
                <c:pt idx="177">
                  <c:v>15220</c:v>
                </c:pt>
                <c:pt idx="178">
                  <c:v>15250</c:v>
                </c:pt>
                <c:pt idx="179">
                  <c:v>15281</c:v>
                </c:pt>
                <c:pt idx="180">
                  <c:v>15311</c:v>
                </c:pt>
                <c:pt idx="181">
                  <c:v>15342</c:v>
                </c:pt>
                <c:pt idx="182">
                  <c:v>15373</c:v>
                </c:pt>
                <c:pt idx="183">
                  <c:v>15401</c:v>
                </c:pt>
                <c:pt idx="184">
                  <c:v>15432</c:v>
                </c:pt>
                <c:pt idx="185">
                  <c:v>15462</c:v>
                </c:pt>
                <c:pt idx="186">
                  <c:v>15493</c:v>
                </c:pt>
                <c:pt idx="187">
                  <c:v>15523</c:v>
                </c:pt>
                <c:pt idx="188">
                  <c:v>15554</c:v>
                </c:pt>
                <c:pt idx="189">
                  <c:v>15585</c:v>
                </c:pt>
                <c:pt idx="190">
                  <c:v>15615</c:v>
                </c:pt>
                <c:pt idx="191">
                  <c:v>15646</c:v>
                </c:pt>
                <c:pt idx="192">
                  <c:v>15676</c:v>
                </c:pt>
                <c:pt idx="193">
                  <c:v>15707</c:v>
                </c:pt>
                <c:pt idx="194">
                  <c:v>15738</c:v>
                </c:pt>
                <c:pt idx="195">
                  <c:v>15766</c:v>
                </c:pt>
                <c:pt idx="196">
                  <c:v>15797</c:v>
                </c:pt>
                <c:pt idx="197">
                  <c:v>15827</c:v>
                </c:pt>
                <c:pt idx="198">
                  <c:v>15858</c:v>
                </c:pt>
                <c:pt idx="199">
                  <c:v>15888</c:v>
                </c:pt>
                <c:pt idx="200">
                  <c:v>15919</c:v>
                </c:pt>
                <c:pt idx="201">
                  <c:v>15950</c:v>
                </c:pt>
                <c:pt idx="202">
                  <c:v>15980</c:v>
                </c:pt>
                <c:pt idx="203">
                  <c:v>16011</c:v>
                </c:pt>
                <c:pt idx="204">
                  <c:v>16041</c:v>
                </c:pt>
                <c:pt idx="205">
                  <c:v>16072</c:v>
                </c:pt>
                <c:pt idx="206">
                  <c:v>16103</c:v>
                </c:pt>
                <c:pt idx="207">
                  <c:v>16132</c:v>
                </c:pt>
                <c:pt idx="208">
                  <c:v>16163</c:v>
                </c:pt>
                <c:pt idx="209">
                  <c:v>16193</c:v>
                </c:pt>
                <c:pt idx="210">
                  <c:v>16224</c:v>
                </c:pt>
                <c:pt idx="211">
                  <c:v>16254</c:v>
                </c:pt>
                <c:pt idx="212">
                  <c:v>16285</c:v>
                </c:pt>
                <c:pt idx="213">
                  <c:v>16316</c:v>
                </c:pt>
                <c:pt idx="214">
                  <c:v>16346</c:v>
                </c:pt>
                <c:pt idx="215">
                  <c:v>16377</c:v>
                </c:pt>
                <c:pt idx="216">
                  <c:v>16407</c:v>
                </c:pt>
                <c:pt idx="217">
                  <c:v>16438</c:v>
                </c:pt>
                <c:pt idx="218">
                  <c:v>16469</c:v>
                </c:pt>
                <c:pt idx="219">
                  <c:v>16497</c:v>
                </c:pt>
                <c:pt idx="220">
                  <c:v>16528</c:v>
                </c:pt>
                <c:pt idx="221">
                  <c:v>16558</c:v>
                </c:pt>
                <c:pt idx="222">
                  <c:v>16589</c:v>
                </c:pt>
                <c:pt idx="223">
                  <c:v>16619</c:v>
                </c:pt>
                <c:pt idx="224">
                  <c:v>16650</c:v>
                </c:pt>
                <c:pt idx="225">
                  <c:v>16681</c:v>
                </c:pt>
                <c:pt idx="226">
                  <c:v>16711</c:v>
                </c:pt>
                <c:pt idx="227">
                  <c:v>16742</c:v>
                </c:pt>
                <c:pt idx="228">
                  <c:v>16772</c:v>
                </c:pt>
                <c:pt idx="229">
                  <c:v>16803</c:v>
                </c:pt>
                <c:pt idx="230">
                  <c:v>16834</c:v>
                </c:pt>
                <c:pt idx="231">
                  <c:v>16862</c:v>
                </c:pt>
                <c:pt idx="232">
                  <c:v>16893</c:v>
                </c:pt>
                <c:pt idx="233">
                  <c:v>16923</c:v>
                </c:pt>
                <c:pt idx="234">
                  <c:v>16954</c:v>
                </c:pt>
                <c:pt idx="235">
                  <c:v>16984</c:v>
                </c:pt>
                <c:pt idx="236">
                  <c:v>17015</c:v>
                </c:pt>
                <c:pt idx="237">
                  <c:v>17046</c:v>
                </c:pt>
                <c:pt idx="238">
                  <c:v>17076</c:v>
                </c:pt>
                <c:pt idx="239">
                  <c:v>17107</c:v>
                </c:pt>
                <c:pt idx="240">
                  <c:v>17137</c:v>
                </c:pt>
                <c:pt idx="241">
                  <c:v>17168</c:v>
                </c:pt>
                <c:pt idx="242">
                  <c:v>17199</c:v>
                </c:pt>
                <c:pt idx="243">
                  <c:v>17227</c:v>
                </c:pt>
                <c:pt idx="244">
                  <c:v>17258</c:v>
                </c:pt>
                <c:pt idx="245">
                  <c:v>17288</c:v>
                </c:pt>
                <c:pt idx="246">
                  <c:v>17319</c:v>
                </c:pt>
                <c:pt idx="247">
                  <c:v>17349</c:v>
                </c:pt>
                <c:pt idx="248">
                  <c:v>17380</c:v>
                </c:pt>
                <c:pt idx="249">
                  <c:v>17411</c:v>
                </c:pt>
                <c:pt idx="250">
                  <c:v>17441</c:v>
                </c:pt>
                <c:pt idx="251">
                  <c:v>17472</c:v>
                </c:pt>
                <c:pt idx="252">
                  <c:v>17502</c:v>
                </c:pt>
                <c:pt idx="253">
                  <c:v>17533</c:v>
                </c:pt>
                <c:pt idx="254">
                  <c:v>17564</c:v>
                </c:pt>
                <c:pt idx="255">
                  <c:v>17593</c:v>
                </c:pt>
                <c:pt idx="256">
                  <c:v>17624</c:v>
                </c:pt>
                <c:pt idx="257">
                  <c:v>17654</c:v>
                </c:pt>
                <c:pt idx="258">
                  <c:v>17685</c:v>
                </c:pt>
                <c:pt idx="259">
                  <c:v>17715</c:v>
                </c:pt>
                <c:pt idx="260">
                  <c:v>17746</c:v>
                </c:pt>
                <c:pt idx="261">
                  <c:v>17777</c:v>
                </c:pt>
                <c:pt idx="262">
                  <c:v>17807</c:v>
                </c:pt>
                <c:pt idx="263">
                  <c:v>17838</c:v>
                </c:pt>
                <c:pt idx="264">
                  <c:v>17868</c:v>
                </c:pt>
                <c:pt idx="265">
                  <c:v>17899</c:v>
                </c:pt>
                <c:pt idx="266">
                  <c:v>17930</c:v>
                </c:pt>
                <c:pt idx="267">
                  <c:v>17958</c:v>
                </c:pt>
                <c:pt idx="268">
                  <c:v>17989</c:v>
                </c:pt>
                <c:pt idx="269">
                  <c:v>18019</c:v>
                </c:pt>
                <c:pt idx="270">
                  <c:v>18050</c:v>
                </c:pt>
                <c:pt idx="271">
                  <c:v>18080</c:v>
                </c:pt>
                <c:pt idx="272">
                  <c:v>18111</c:v>
                </c:pt>
                <c:pt idx="273">
                  <c:v>18142</c:v>
                </c:pt>
                <c:pt idx="274">
                  <c:v>18172</c:v>
                </c:pt>
                <c:pt idx="275">
                  <c:v>18203</c:v>
                </c:pt>
                <c:pt idx="276">
                  <c:v>18233</c:v>
                </c:pt>
                <c:pt idx="277">
                  <c:v>18264</c:v>
                </c:pt>
                <c:pt idx="278">
                  <c:v>18295</c:v>
                </c:pt>
                <c:pt idx="279">
                  <c:v>18323</c:v>
                </c:pt>
                <c:pt idx="280">
                  <c:v>18354</c:v>
                </c:pt>
                <c:pt idx="281">
                  <c:v>18384</c:v>
                </c:pt>
                <c:pt idx="282">
                  <c:v>18415</c:v>
                </c:pt>
                <c:pt idx="283">
                  <c:v>18445</c:v>
                </c:pt>
                <c:pt idx="284">
                  <c:v>18476</c:v>
                </c:pt>
                <c:pt idx="285">
                  <c:v>18507</c:v>
                </c:pt>
                <c:pt idx="286">
                  <c:v>18537</c:v>
                </c:pt>
                <c:pt idx="287">
                  <c:v>18568</c:v>
                </c:pt>
                <c:pt idx="288">
                  <c:v>18598</c:v>
                </c:pt>
                <c:pt idx="289">
                  <c:v>18629</c:v>
                </c:pt>
                <c:pt idx="290">
                  <c:v>18660</c:v>
                </c:pt>
                <c:pt idx="291">
                  <c:v>18688</c:v>
                </c:pt>
                <c:pt idx="292">
                  <c:v>18719</c:v>
                </c:pt>
                <c:pt idx="293">
                  <c:v>18749</c:v>
                </c:pt>
                <c:pt idx="294">
                  <c:v>18780</c:v>
                </c:pt>
                <c:pt idx="295">
                  <c:v>18810</c:v>
                </c:pt>
                <c:pt idx="296">
                  <c:v>18841</c:v>
                </c:pt>
                <c:pt idx="297">
                  <c:v>18872</c:v>
                </c:pt>
                <c:pt idx="298">
                  <c:v>18902</c:v>
                </c:pt>
                <c:pt idx="299">
                  <c:v>18933</c:v>
                </c:pt>
                <c:pt idx="300">
                  <c:v>18963</c:v>
                </c:pt>
                <c:pt idx="301">
                  <c:v>18994</c:v>
                </c:pt>
                <c:pt idx="302">
                  <c:v>19025</c:v>
                </c:pt>
                <c:pt idx="303">
                  <c:v>19054</c:v>
                </c:pt>
                <c:pt idx="304">
                  <c:v>19085</c:v>
                </c:pt>
                <c:pt idx="305">
                  <c:v>19115</c:v>
                </c:pt>
                <c:pt idx="306">
                  <c:v>19146</c:v>
                </c:pt>
                <c:pt idx="307">
                  <c:v>19176</c:v>
                </c:pt>
                <c:pt idx="308">
                  <c:v>19207</c:v>
                </c:pt>
                <c:pt idx="309">
                  <c:v>19238</c:v>
                </c:pt>
                <c:pt idx="310">
                  <c:v>19268</c:v>
                </c:pt>
                <c:pt idx="311">
                  <c:v>19299</c:v>
                </c:pt>
                <c:pt idx="312">
                  <c:v>19329</c:v>
                </c:pt>
                <c:pt idx="313">
                  <c:v>19360</c:v>
                </c:pt>
                <c:pt idx="314">
                  <c:v>19391</c:v>
                </c:pt>
                <c:pt idx="315">
                  <c:v>19419</c:v>
                </c:pt>
                <c:pt idx="316">
                  <c:v>19450</c:v>
                </c:pt>
                <c:pt idx="317">
                  <c:v>19480</c:v>
                </c:pt>
                <c:pt idx="318">
                  <c:v>19511</c:v>
                </c:pt>
                <c:pt idx="319">
                  <c:v>19541</c:v>
                </c:pt>
                <c:pt idx="320">
                  <c:v>19572</c:v>
                </c:pt>
                <c:pt idx="321">
                  <c:v>19603</c:v>
                </c:pt>
                <c:pt idx="322">
                  <c:v>19633</c:v>
                </c:pt>
                <c:pt idx="323">
                  <c:v>19664</c:v>
                </c:pt>
                <c:pt idx="324">
                  <c:v>19694</c:v>
                </c:pt>
                <c:pt idx="325">
                  <c:v>19725</c:v>
                </c:pt>
                <c:pt idx="326">
                  <c:v>19756</c:v>
                </c:pt>
                <c:pt idx="327">
                  <c:v>19784</c:v>
                </c:pt>
                <c:pt idx="328">
                  <c:v>19815</c:v>
                </c:pt>
                <c:pt idx="329">
                  <c:v>19845</c:v>
                </c:pt>
                <c:pt idx="330">
                  <c:v>19876</c:v>
                </c:pt>
                <c:pt idx="331">
                  <c:v>19906</c:v>
                </c:pt>
                <c:pt idx="332">
                  <c:v>19937</c:v>
                </c:pt>
                <c:pt idx="333">
                  <c:v>19968</c:v>
                </c:pt>
                <c:pt idx="334">
                  <c:v>19998</c:v>
                </c:pt>
                <c:pt idx="335">
                  <c:v>20029</c:v>
                </c:pt>
                <c:pt idx="336">
                  <c:v>20059</c:v>
                </c:pt>
                <c:pt idx="337">
                  <c:v>20090</c:v>
                </c:pt>
                <c:pt idx="338">
                  <c:v>20121</c:v>
                </c:pt>
                <c:pt idx="339">
                  <c:v>20149</c:v>
                </c:pt>
                <c:pt idx="340">
                  <c:v>20180</c:v>
                </c:pt>
                <c:pt idx="341">
                  <c:v>20210</c:v>
                </c:pt>
                <c:pt idx="342">
                  <c:v>20241</c:v>
                </c:pt>
                <c:pt idx="343">
                  <c:v>20271</c:v>
                </c:pt>
                <c:pt idx="344">
                  <c:v>20302</c:v>
                </c:pt>
                <c:pt idx="345">
                  <c:v>20333</c:v>
                </c:pt>
                <c:pt idx="346">
                  <c:v>20363</c:v>
                </c:pt>
                <c:pt idx="347">
                  <c:v>20394</c:v>
                </c:pt>
                <c:pt idx="348">
                  <c:v>20424</c:v>
                </c:pt>
                <c:pt idx="349">
                  <c:v>20455</c:v>
                </c:pt>
                <c:pt idx="350">
                  <c:v>20486</c:v>
                </c:pt>
                <c:pt idx="351">
                  <c:v>20515</c:v>
                </c:pt>
                <c:pt idx="352">
                  <c:v>20546</c:v>
                </c:pt>
                <c:pt idx="353">
                  <c:v>20576</c:v>
                </c:pt>
                <c:pt idx="354">
                  <c:v>20607</c:v>
                </c:pt>
                <c:pt idx="355">
                  <c:v>20637</c:v>
                </c:pt>
                <c:pt idx="356">
                  <c:v>20668</c:v>
                </c:pt>
                <c:pt idx="357">
                  <c:v>20699</c:v>
                </c:pt>
                <c:pt idx="358">
                  <c:v>20729</c:v>
                </c:pt>
                <c:pt idx="359">
                  <c:v>20760</c:v>
                </c:pt>
                <c:pt idx="360">
                  <c:v>20790</c:v>
                </c:pt>
                <c:pt idx="361">
                  <c:v>20821</c:v>
                </c:pt>
                <c:pt idx="362">
                  <c:v>20852</c:v>
                </c:pt>
                <c:pt idx="363">
                  <c:v>20880</c:v>
                </c:pt>
                <c:pt idx="364">
                  <c:v>20911</c:v>
                </c:pt>
                <c:pt idx="365">
                  <c:v>20941</c:v>
                </c:pt>
                <c:pt idx="366">
                  <c:v>20972</c:v>
                </c:pt>
                <c:pt idx="367">
                  <c:v>21002</c:v>
                </c:pt>
                <c:pt idx="368">
                  <c:v>21033</c:v>
                </c:pt>
                <c:pt idx="369">
                  <c:v>21064</c:v>
                </c:pt>
                <c:pt idx="370">
                  <c:v>21094</c:v>
                </c:pt>
                <c:pt idx="371">
                  <c:v>21125</c:v>
                </c:pt>
                <c:pt idx="372">
                  <c:v>21155</c:v>
                </c:pt>
                <c:pt idx="373">
                  <c:v>21186</c:v>
                </c:pt>
                <c:pt idx="374">
                  <c:v>21217</c:v>
                </c:pt>
                <c:pt idx="375">
                  <c:v>21245</c:v>
                </c:pt>
                <c:pt idx="376">
                  <c:v>21276</c:v>
                </c:pt>
                <c:pt idx="377">
                  <c:v>21306</c:v>
                </c:pt>
                <c:pt idx="378">
                  <c:v>21337</c:v>
                </c:pt>
                <c:pt idx="379">
                  <c:v>21367</c:v>
                </c:pt>
                <c:pt idx="380">
                  <c:v>21398</c:v>
                </c:pt>
                <c:pt idx="381">
                  <c:v>21429</c:v>
                </c:pt>
                <c:pt idx="382">
                  <c:v>21459</c:v>
                </c:pt>
                <c:pt idx="383">
                  <c:v>21490</c:v>
                </c:pt>
                <c:pt idx="384">
                  <c:v>21520</c:v>
                </c:pt>
                <c:pt idx="385">
                  <c:v>21551</c:v>
                </c:pt>
                <c:pt idx="386">
                  <c:v>21582</c:v>
                </c:pt>
                <c:pt idx="387">
                  <c:v>21610</c:v>
                </c:pt>
                <c:pt idx="388">
                  <c:v>21641</c:v>
                </c:pt>
                <c:pt idx="389">
                  <c:v>21671</c:v>
                </c:pt>
                <c:pt idx="390">
                  <c:v>21702</c:v>
                </c:pt>
                <c:pt idx="391">
                  <c:v>21732</c:v>
                </c:pt>
                <c:pt idx="392">
                  <c:v>21763</c:v>
                </c:pt>
                <c:pt idx="393">
                  <c:v>21794</c:v>
                </c:pt>
                <c:pt idx="394">
                  <c:v>21824</c:v>
                </c:pt>
                <c:pt idx="395">
                  <c:v>21855</c:v>
                </c:pt>
                <c:pt idx="396">
                  <c:v>21885</c:v>
                </c:pt>
                <c:pt idx="397">
                  <c:v>21916</c:v>
                </c:pt>
                <c:pt idx="398">
                  <c:v>21947</c:v>
                </c:pt>
                <c:pt idx="399">
                  <c:v>21976</c:v>
                </c:pt>
                <c:pt idx="400">
                  <c:v>22007</c:v>
                </c:pt>
                <c:pt idx="401">
                  <c:v>22037</c:v>
                </c:pt>
                <c:pt idx="402">
                  <c:v>22068</c:v>
                </c:pt>
                <c:pt idx="403">
                  <c:v>22098</c:v>
                </c:pt>
                <c:pt idx="404">
                  <c:v>22129</c:v>
                </c:pt>
                <c:pt idx="405">
                  <c:v>22160</c:v>
                </c:pt>
                <c:pt idx="406">
                  <c:v>22190</c:v>
                </c:pt>
                <c:pt idx="407">
                  <c:v>22221</c:v>
                </c:pt>
                <c:pt idx="408">
                  <c:v>22251</c:v>
                </c:pt>
                <c:pt idx="409">
                  <c:v>22282</c:v>
                </c:pt>
                <c:pt idx="410">
                  <c:v>22313</c:v>
                </c:pt>
                <c:pt idx="411">
                  <c:v>22341</c:v>
                </c:pt>
                <c:pt idx="412">
                  <c:v>22372</c:v>
                </c:pt>
                <c:pt idx="413">
                  <c:v>22402</c:v>
                </c:pt>
                <c:pt idx="414">
                  <c:v>22433</c:v>
                </c:pt>
                <c:pt idx="415">
                  <c:v>22463</c:v>
                </c:pt>
                <c:pt idx="416">
                  <c:v>22494</c:v>
                </c:pt>
                <c:pt idx="417">
                  <c:v>22525</c:v>
                </c:pt>
                <c:pt idx="418">
                  <c:v>22555</c:v>
                </c:pt>
                <c:pt idx="419">
                  <c:v>22586</c:v>
                </c:pt>
                <c:pt idx="420">
                  <c:v>22616</c:v>
                </c:pt>
                <c:pt idx="421">
                  <c:v>22647</c:v>
                </c:pt>
                <c:pt idx="422">
                  <c:v>22678</c:v>
                </c:pt>
                <c:pt idx="423">
                  <c:v>22706</c:v>
                </c:pt>
                <c:pt idx="424">
                  <c:v>22737</c:v>
                </c:pt>
                <c:pt idx="425">
                  <c:v>22767</c:v>
                </c:pt>
                <c:pt idx="426">
                  <c:v>22798</c:v>
                </c:pt>
                <c:pt idx="427">
                  <c:v>22828</c:v>
                </c:pt>
                <c:pt idx="428">
                  <c:v>22859</c:v>
                </c:pt>
                <c:pt idx="429">
                  <c:v>22890</c:v>
                </c:pt>
                <c:pt idx="430">
                  <c:v>22920</c:v>
                </c:pt>
                <c:pt idx="431">
                  <c:v>22951</c:v>
                </c:pt>
                <c:pt idx="432">
                  <c:v>22981</c:v>
                </c:pt>
                <c:pt idx="433">
                  <c:v>23012</c:v>
                </c:pt>
                <c:pt idx="434">
                  <c:v>23043</c:v>
                </c:pt>
                <c:pt idx="435">
                  <c:v>23071</c:v>
                </c:pt>
                <c:pt idx="436">
                  <c:v>23102</c:v>
                </c:pt>
                <c:pt idx="437">
                  <c:v>23132</c:v>
                </c:pt>
                <c:pt idx="438">
                  <c:v>23163</c:v>
                </c:pt>
                <c:pt idx="439">
                  <c:v>23193</c:v>
                </c:pt>
                <c:pt idx="440">
                  <c:v>23224</c:v>
                </c:pt>
                <c:pt idx="441">
                  <c:v>23255</c:v>
                </c:pt>
                <c:pt idx="442">
                  <c:v>23285</c:v>
                </c:pt>
                <c:pt idx="443">
                  <c:v>23316</c:v>
                </c:pt>
                <c:pt idx="444">
                  <c:v>23346</c:v>
                </c:pt>
                <c:pt idx="445">
                  <c:v>23377</c:v>
                </c:pt>
                <c:pt idx="446">
                  <c:v>23408</c:v>
                </c:pt>
                <c:pt idx="447">
                  <c:v>23437</c:v>
                </c:pt>
                <c:pt idx="448">
                  <c:v>23468</c:v>
                </c:pt>
                <c:pt idx="449">
                  <c:v>23498</c:v>
                </c:pt>
                <c:pt idx="450">
                  <c:v>23529</c:v>
                </c:pt>
                <c:pt idx="451">
                  <c:v>23559</c:v>
                </c:pt>
                <c:pt idx="452">
                  <c:v>23590</c:v>
                </c:pt>
                <c:pt idx="453">
                  <c:v>23621</c:v>
                </c:pt>
                <c:pt idx="454">
                  <c:v>23651</c:v>
                </c:pt>
                <c:pt idx="455">
                  <c:v>23682</c:v>
                </c:pt>
                <c:pt idx="456">
                  <c:v>23712</c:v>
                </c:pt>
                <c:pt idx="457">
                  <c:v>23743</c:v>
                </c:pt>
                <c:pt idx="458">
                  <c:v>23774</c:v>
                </c:pt>
                <c:pt idx="459">
                  <c:v>23802</c:v>
                </c:pt>
                <c:pt idx="460">
                  <c:v>23833</c:v>
                </c:pt>
                <c:pt idx="461">
                  <c:v>23863</c:v>
                </c:pt>
                <c:pt idx="462">
                  <c:v>23894</c:v>
                </c:pt>
                <c:pt idx="463">
                  <c:v>23924</c:v>
                </c:pt>
                <c:pt idx="464">
                  <c:v>23955</c:v>
                </c:pt>
                <c:pt idx="465">
                  <c:v>23986</c:v>
                </c:pt>
                <c:pt idx="466">
                  <c:v>24016</c:v>
                </c:pt>
                <c:pt idx="467">
                  <c:v>24047</c:v>
                </c:pt>
                <c:pt idx="468">
                  <c:v>24077</c:v>
                </c:pt>
                <c:pt idx="469">
                  <c:v>24108</c:v>
                </c:pt>
                <c:pt idx="470">
                  <c:v>24139</c:v>
                </c:pt>
                <c:pt idx="471">
                  <c:v>24167</c:v>
                </c:pt>
                <c:pt idx="472">
                  <c:v>24198</c:v>
                </c:pt>
                <c:pt idx="473">
                  <c:v>24228</c:v>
                </c:pt>
                <c:pt idx="474">
                  <c:v>24259</c:v>
                </c:pt>
                <c:pt idx="475">
                  <c:v>24289</c:v>
                </c:pt>
                <c:pt idx="476">
                  <c:v>24320</c:v>
                </c:pt>
                <c:pt idx="477">
                  <c:v>24351</c:v>
                </c:pt>
                <c:pt idx="478">
                  <c:v>24381</c:v>
                </c:pt>
                <c:pt idx="479">
                  <c:v>24412</c:v>
                </c:pt>
                <c:pt idx="480">
                  <c:v>24442</c:v>
                </c:pt>
                <c:pt idx="481">
                  <c:v>24473</c:v>
                </c:pt>
                <c:pt idx="482">
                  <c:v>24504</c:v>
                </c:pt>
                <c:pt idx="483">
                  <c:v>24532</c:v>
                </c:pt>
                <c:pt idx="484">
                  <c:v>24563</c:v>
                </c:pt>
                <c:pt idx="485">
                  <c:v>24593</c:v>
                </c:pt>
                <c:pt idx="486">
                  <c:v>24624</c:v>
                </c:pt>
                <c:pt idx="487">
                  <c:v>24654</c:v>
                </c:pt>
                <c:pt idx="488">
                  <c:v>24685</c:v>
                </c:pt>
                <c:pt idx="489">
                  <c:v>24716</c:v>
                </c:pt>
                <c:pt idx="490">
                  <c:v>24746</c:v>
                </c:pt>
                <c:pt idx="491">
                  <c:v>24777</c:v>
                </c:pt>
                <c:pt idx="492">
                  <c:v>24807</c:v>
                </c:pt>
                <c:pt idx="493">
                  <c:v>24838</c:v>
                </c:pt>
                <c:pt idx="494">
                  <c:v>24869</c:v>
                </c:pt>
                <c:pt idx="495">
                  <c:v>24898</c:v>
                </c:pt>
                <c:pt idx="496">
                  <c:v>24929</c:v>
                </c:pt>
                <c:pt idx="497">
                  <c:v>24959</c:v>
                </c:pt>
                <c:pt idx="498">
                  <c:v>24990</c:v>
                </c:pt>
                <c:pt idx="499">
                  <c:v>25020</c:v>
                </c:pt>
                <c:pt idx="500">
                  <c:v>25051</c:v>
                </c:pt>
                <c:pt idx="501">
                  <c:v>25082</c:v>
                </c:pt>
                <c:pt idx="502">
                  <c:v>25112</c:v>
                </c:pt>
                <c:pt idx="503">
                  <c:v>25143</c:v>
                </c:pt>
                <c:pt idx="504">
                  <c:v>25173</c:v>
                </c:pt>
                <c:pt idx="505">
                  <c:v>25204</c:v>
                </c:pt>
                <c:pt idx="506">
                  <c:v>25235</c:v>
                </c:pt>
                <c:pt idx="507">
                  <c:v>25263</c:v>
                </c:pt>
                <c:pt idx="508">
                  <c:v>25294</c:v>
                </c:pt>
                <c:pt idx="509">
                  <c:v>25324</c:v>
                </c:pt>
                <c:pt idx="510">
                  <c:v>25355</c:v>
                </c:pt>
                <c:pt idx="511">
                  <c:v>25385</c:v>
                </c:pt>
                <c:pt idx="512">
                  <c:v>25416</c:v>
                </c:pt>
                <c:pt idx="513">
                  <c:v>25447</c:v>
                </c:pt>
                <c:pt idx="514">
                  <c:v>25477</c:v>
                </c:pt>
                <c:pt idx="515">
                  <c:v>25508</c:v>
                </c:pt>
                <c:pt idx="516">
                  <c:v>25538</c:v>
                </c:pt>
                <c:pt idx="517">
                  <c:v>25569</c:v>
                </c:pt>
                <c:pt idx="518">
                  <c:v>25600</c:v>
                </c:pt>
                <c:pt idx="519">
                  <c:v>25628</c:v>
                </c:pt>
                <c:pt idx="520">
                  <c:v>25659</c:v>
                </c:pt>
                <c:pt idx="521">
                  <c:v>25689</c:v>
                </c:pt>
                <c:pt idx="522">
                  <c:v>25720</c:v>
                </c:pt>
                <c:pt idx="523">
                  <c:v>25750</c:v>
                </c:pt>
                <c:pt idx="524">
                  <c:v>25781</c:v>
                </c:pt>
                <c:pt idx="525">
                  <c:v>25812</c:v>
                </c:pt>
                <c:pt idx="526">
                  <c:v>25842</c:v>
                </c:pt>
                <c:pt idx="527">
                  <c:v>25873</c:v>
                </c:pt>
                <c:pt idx="528">
                  <c:v>25903</c:v>
                </c:pt>
                <c:pt idx="529">
                  <c:v>25934</c:v>
                </c:pt>
                <c:pt idx="530">
                  <c:v>25965</c:v>
                </c:pt>
                <c:pt idx="531">
                  <c:v>25993</c:v>
                </c:pt>
                <c:pt idx="532">
                  <c:v>26024</c:v>
                </c:pt>
                <c:pt idx="533">
                  <c:v>26054</c:v>
                </c:pt>
                <c:pt idx="534">
                  <c:v>26085</c:v>
                </c:pt>
                <c:pt idx="535">
                  <c:v>26115</c:v>
                </c:pt>
                <c:pt idx="536">
                  <c:v>26146</c:v>
                </c:pt>
                <c:pt idx="537">
                  <c:v>26177</c:v>
                </c:pt>
                <c:pt idx="538">
                  <c:v>26207</c:v>
                </c:pt>
                <c:pt idx="539">
                  <c:v>26238</c:v>
                </c:pt>
                <c:pt idx="540">
                  <c:v>26268</c:v>
                </c:pt>
                <c:pt idx="541">
                  <c:v>26299</c:v>
                </c:pt>
                <c:pt idx="542">
                  <c:v>26330</c:v>
                </c:pt>
                <c:pt idx="543">
                  <c:v>26359</c:v>
                </c:pt>
                <c:pt idx="544">
                  <c:v>26390</c:v>
                </c:pt>
                <c:pt idx="545">
                  <c:v>26420</c:v>
                </c:pt>
                <c:pt idx="546">
                  <c:v>26451</c:v>
                </c:pt>
                <c:pt idx="547">
                  <c:v>26481</c:v>
                </c:pt>
                <c:pt idx="548">
                  <c:v>26512</c:v>
                </c:pt>
                <c:pt idx="549">
                  <c:v>26543</c:v>
                </c:pt>
                <c:pt idx="550">
                  <c:v>26573</c:v>
                </c:pt>
                <c:pt idx="551">
                  <c:v>26604</c:v>
                </c:pt>
                <c:pt idx="552">
                  <c:v>26634</c:v>
                </c:pt>
                <c:pt idx="553">
                  <c:v>26665</c:v>
                </c:pt>
                <c:pt idx="554">
                  <c:v>26696</c:v>
                </c:pt>
                <c:pt idx="555">
                  <c:v>26724</c:v>
                </c:pt>
                <c:pt idx="556">
                  <c:v>26755</c:v>
                </c:pt>
                <c:pt idx="557">
                  <c:v>26785</c:v>
                </c:pt>
                <c:pt idx="558">
                  <c:v>26816</c:v>
                </c:pt>
                <c:pt idx="559">
                  <c:v>26846</c:v>
                </c:pt>
                <c:pt idx="560">
                  <c:v>26877</c:v>
                </c:pt>
                <c:pt idx="561">
                  <c:v>26908</c:v>
                </c:pt>
                <c:pt idx="562">
                  <c:v>26938</c:v>
                </c:pt>
                <c:pt idx="563">
                  <c:v>26969</c:v>
                </c:pt>
                <c:pt idx="564">
                  <c:v>26999</c:v>
                </c:pt>
                <c:pt idx="565">
                  <c:v>27030</c:v>
                </c:pt>
                <c:pt idx="566">
                  <c:v>27061</c:v>
                </c:pt>
                <c:pt idx="567">
                  <c:v>27089</c:v>
                </c:pt>
                <c:pt idx="568">
                  <c:v>27120</c:v>
                </c:pt>
                <c:pt idx="569">
                  <c:v>27150</c:v>
                </c:pt>
                <c:pt idx="570">
                  <c:v>27181</c:v>
                </c:pt>
                <c:pt idx="571">
                  <c:v>27211</c:v>
                </c:pt>
                <c:pt idx="572">
                  <c:v>27242</c:v>
                </c:pt>
                <c:pt idx="573">
                  <c:v>27273</c:v>
                </c:pt>
                <c:pt idx="574">
                  <c:v>27303</c:v>
                </c:pt>
                <c:pt idx="575">
                  <c:v>27334</c:v>
                </c:pt>
                <c:pt idx="576">
                  <c:v>27364</c:v>
                </c:pt>
                <c:pt idx="577">
                  <c:v>27395</c:v>
                </c:pt>
                <c:pt idx="578">
                  <c:v>27426</c:v>
                </c:pt>
                <c:pt idx="579">
                  <c:v>27454</c:v>
                </c:pt>
                <c:pt idx="580">
                  <c:v>27485</c:v>
                </c:pt>
                <c:pt idx="581">
                  <c:v>27515</c:v>
                </c:pt>
                <c:pt idx="582">
                  <c:v>27546</c:v>
                </c:pt>
                <c:pt idx="583">
                  <c:v>27576</c:v>
                </c:pt>
                <c:pt idx="584">
                  <c:v>27607</c:v>
                </c:pt>
                <c:pt idx="585">
                  <c:v>27638</c:v>
                </c:pt>
                <c:pt idx="586">
                  <c:v>27668</c:v>
                </c:pt>
                <c:pt idx="587">
                  <c:v>27699</c:v>
                </c:pt>
                <c:pt idx="588">
                  <c:v>27729</c:v>
                </c:pt>
                <c:pt idx="589">
                  <c:v>27760</c:v>
                </c:pt>
                <c:pt idx="590">
                  <c:v>27791</c:v>
                </c:pt>
                <c:pt idx="591">
                  <c:v>27820</c:v>
                </c:pt>
                <c:pt idx="592">
                  <c:v>27851</c:v>
                </c:pt>
                <c:pt idx="593">
                  <c:v>27881</c:v>
                </c:pt>
                <c:pt idx="594">
                  <c:v>27912</c:v>
                </c:pt>
                <c:pt idx="595">
                  <c:v>27942</c:v>
                </c:pt>
                <c:pt idx="596">
                  <c:v>27973</c:v>
                </c:pt>
                <c:pt idx="597">
                  <c:v>28004</c:v>
                </c:pt>
                <c:pt idx="598">
                  <c:v>28034</c:v>
                </c:pt>
                <c:pt idx="599">
                  <c:v>28065</c:v>
                </c:pt>
                <c:pt idx="600">
                  <c:v>28095</c:v>
                </c:pt>
                <c:pt idx="601">
                  <c:v>28126</c:v>
                </c:pt>
                <c:pt idx="602">
                  <c:v>28157</c:v>
                </c:pt>
                <c:pt idx="603">
                  <c:v>28185</c:v>
                </c:pt>
                <c:pt idx="604">
                  <c:v>28216</c:v>
                </c:pt>
                <c:pt idx="605">
                  <c:v>28246</c:v>
                </c:pt>
                <c:pt idx="606">
                  <c:v>28277</c:v>
                </c:pt>
                <c:pt idx="607">
                  <c:v>28307</c:v>
                </c:pt>
                <c:pt idx="608">
                  <c:v>28338</c:v>
                </c:pt>
                <c:pt idx="609">
                  <c:v>28369</c:v>
                </c:pt>
                <c:pt idx="610">
                  <c:v>28399</c:v>
                </c:pt>
                <c:pt idx="611">
                  <c:v>28430</c:v>
                </c:pt>
                <c:pt idx="612">
                  <c:v>28460</c:v>
                </c:pt>
                <c:pt idx="613">
                  <c:v>28491</c:v>
                </c:pt>
                <c:pt idx="614">
                  <c:v>28522</c:v>
                </c:pt>
                <c:pt idx="615">
                  <c:v>28550</c:v>
                </c:pt>
                <c:pt idx="616">
                  <c:v>28581</c:v>
                </c:pt>
                <c:pt idx="617">
                  <c:v>28611</c:v>
                </c:pt>
                <c:pt idx="618">
                  <c:v>28642</c:v>
                </c:pt>
                <c:pt idx="619">
                  <c:v>28672</c:v>
                </c:pt>
                <c:pt idx="620">
                  <c:v>28703</c:v>
                </c:pt>
                <c:pt idx="621">
                  <c:v>28734</c:v>
                </c:pt>
                <c:pt idx="622">
                  <c:v>28764</c:v>
                </c:pt>
                <c:pt idx="623">
                  <c:v>28795</c:v>
                </c:pt>
                <c:pt idx="624">
                  <c:v>28825</c:v>
                </c:pt>
                <c:pt idx="625">
                  <c:v>28856</c:v>
                </c:pt>
                <c:pt idx="626">
                  <c:v>28887</c:v>
                </c:pt>
                <c:pt idx="627">
                  <c:v>28915</c:v>
                </c:pt>
                <c:pt idx="628">
                  <c:v>28946</c:v>
                </c:pt>
                <c:pt idx="629">
                  <c:v>28976</c:v>
                </c:pt>
                <c:pt idx="630">
                  <c:v>29007</c:v>
                </c:pt>
                <c:pt idx="631">
                  <c:v>29037</c:v>
                </c:pt>
                <c:pt idx="632">
                  <c:v>29068</c:v>
                </c:pt>
                <c:pt idx="633">
                  <c:v>29099</c:v>
                </c:pt>
                <c:pt idx="634">
                  <c:v>29129</c:v>
                </c:pt>
                <c:pt idx="635">
                  <c:v>29160</c:v>
                </c:pt>
                <c:pt idx="636">
                  <c:v>29190</c:v>
                </c:pt>
                <c:pt idx="637">
                  <c:v>29221</c:v>
                </c:pt>
                <c:pt idx="638">
                  <c:v>29252</c:v>
                </c:pt>
                <c:pt idx="639">
                  <c:v>29281</c:v>
                </c:pt>
                <c:pt idx="640">
                  <c:v>29312</c:v>
                </c:pt>
                <c:pt idx="641">
                  <c:v>29342</c:v>
                </c:pt>
                <c:pt idx="642">
                  <c:v>29373</c:v>
                </c:pt>
                <c:pt idx="643">
                  <c:v>29403</c:v>
                </c:pt>
                <c:pt idx="644">
                  <c:v>29434</c:v>
                </c:pt>
                <c:pt idx="645">
                  <c:v>29465</c:v>
                </c:pt>
                <c:pt idx="646">
                  <c:v>29495</c:v>
                </c:pt>
                <c:pt idx="647">
                  <c:v>29526</c:v>
                </c:pt>
                <c:pt idx="648">
                  <c:v>29556</c:v>
                </c:pt>
                <c:pt idx="649">
                  <c:v>29587</c:v>
                </c:pt>
                <c:pt idx="650">
                  <c:v>29618</c:v>
                </c:pt>
                <c:pt idx="651">
                  <c:v>29646</c:v>
                </c:pt>
                <c:pt idx="652">
                  <c:v>29677</c:v>
                </c:pt>
                <c:pt idx="653">
                  <c:v>29707</c:v>
                </c:pt>
                <c:pt idx="654">
                  <c:v>29738</c:v>
                </c:pt>
                <c:pt idx="655">
                  <c:v>29768</c:v>
                </c:pt>
                <c:pt idx="656">
                  <c:v>29799</c:v>
                </c:pt>
                <c:pt idx="657">
                  <c:v>29830</c:v>
                </c:pt>
                <c:pt idx="658">
                  <c:v>29860</c:v>
                </c:pt>
                <c:pt idx="659">
                  <c:v>29891</c:v>
                </c:pt>
                <c:pt idx="660">
                  <c:v>29921</c:v>
                </c:pt>
                <c:pt idx="661">
                  <c:v>29952</c:v>
                </c:pt>
                <c:pt idx="662">
                  <c:v>29983</c:v>
                </c:pt>
                <c:pt idx="663">
                  <c:v>30011</c:v>
                </c:pt>
                <c:pt idx="664">
                  <c:v>30042</c:v>
                </c:pt>
                <c:pt idx="665">
                  <c:v>30072</c:v>
                </c:pt>
                <c:pt idx="666">
                  <c:v>30103</c:v>
                </c:pt>
                <c:pt idx="667">
                  <c:v>30133</c:v>
                </c:pt>
                <c:pt idx="668">
                  <c:v>30164</c:v>
                </c:pt>
                <c:pt idx="669">
                  <c:v>30195</c:v>
                </c:pt>
                <c:pt idx="670">
                  <c:v>30225</c:v>
                </c:pt>
                <c:pt idx="671">
                  <c:v>30256</c:v>
                </c:pt>
                <c:pt idx="672">
                  <c:v>30286</c:v>
                </c:pt>
                <c:pt idx="673">
                  <c:v>30317</c:v>
                </c:pt>
                <c:pt idx="674">
                  <c:v>30348</c:v>
                </c:pt>
                <c:pt idx="675">
                  <c:v>30376</c:v>
                </c:pt>
                <c:pt idx="676">
                  <c:v>30407</c:v>
                </c:pt>
                <c:pt idx="677">
                  <c:v>30437</c:v>
                </c:pt>
                <c:pt idx="678">
                  <c:v>30468</c:v>
                </c:pt>
                <c:pt idx="679">
                  <c:v>30498</c:v>
                </c:pt>
                <c:pt idx="680">
                  <c:v>30529</c:v>
                </c:pt>
                <c:pt idx="681">
                  <c:v>30560</c:v>
                </c:pt>
                <c:pt idx="682">
                  <c:v>30590</c:v>
                </c:pt>
                <c:pt idx="683">
                  <c:v>30621</c:v>
                </c:pt>
                <c:pt idx="684">
                  <c:v>30651</c:v>
                </c:pt>
                <c:pt idx="685">
                  <c:v>30682</c:v>
                </c:pt>
                <c:pt idx="686">
                  <c:v>30713</c:v>
                </c:pt>
                <c:pt idx="687">
                  <c:v>30742</c:v>
                </c:pt>
                <c:pt idx="688">
                  <c:v>30773</c:v>
                </c:pt>
                <c:pt idx="689">
                  <c:v>30803</c:v>
                </c:pt>
                <c:pt idx="690">
                  <c:v>30834</c:v>
                </c:pt>
                <c:pt idx="691">
                  <c:v>30864</c:v>
                </c:pt>
                <c:pt idx="692">
                  <c:v>30895</c:v>
                </c:pt>
                <c:pt idx="693">
                  <c:v>30926</c:v>
                </c:pt>
                <c:pt idx="694">
                  <c:v>30956</c:v>
                </c:pt>
                <c:pt idx="695">
                  <c:v>30987</c:v>
                </c:pt>
                <c:pt idx="696">
                  <c:v>31017</c:v>
                </c:pt>
                <c:pt idx="697">
                  <c:v>31048</c:v>
                </c:pt>
                <c:pt idx="698">
                  <c:v>31079</c:v>
                </c:pt>
                <c:pt idx="699">
                  <c:v>31107</c:v>
                </c:pt>
                <c:pt idx="700">
                  <c:v>31138</c:v>
                </c:pt>
                <c:pt idx="701">
                  <c:v>31168</c:v>
                </c:pt>
                <c:pt idx="702">
                  <c:v>31199</c:v>
                </c:pt>
                <c:pt idx="703">
                  <c:v>31229</c:v>
                </c:pt>
                <c:pt idx="704">
                  <c:v>31260</c:v>
                </c:pt>
                <c:pt idx="705">
                  <c:v>31291</c:v>
                </c:pt>
                <c:pt idx="706">
                  <c:v>31321</c:v>
                </c:pt>
                <c:pt idx="707">
                  <c:v>31352</c:v>
                </c:pt>
                <c:pt idx="708">
                  <c:v>31382</c:v>
                </c:pt>
                <c:pt idx="709">
                  <c:v>31413</c:v>
                </c:pt>
                <c:pt idx="710">
                  <c:v>31444</c:v>
                </c:pt>
                <c:pt idx="711">
                  <c:v>31472</c:v>
                </c:pt>
                <c:pt idx="712">
                  <c:v>31503</c:v>
                </c:pt>
                <c:pt idx="713">
                  <c:v>31533</c:v>
                </c:pt>
                <c:pt idx="714">
                  <c:v>31564</c:v>
                </c:pt>
                <c:pt idx="715">
                  <c:v>31594</c:v>
                </c:pt>
                <c:pt idx="716">
                  <c:v>31625</c:v>
                </c:pt>
                <c:pt idx="717">
                  <c:v>31656</c:v>
                </c:pt>
                <c:pt idx="718">
                  <c:v>31686</c:v>
                </c:pt>
                <c:pt idx="719">
                  <c:v>31717</c:v>
                </c:pt>
                <c:pt idx="720">
                  <c:v>31747</c:v>
                </c:pt>
                <c:pt idx="721">
                  <c:v>31778</c:v>
                </c:pt>
                <c:pt idx="722">
                  <c:v>31809</c:v>
                </c:pt>
                <c:pt idx="723">
                  <c:v>31837</c:v>
                </c:pt>
                <c:pt idx="724">
                  <c:v>31868</c:v>
                </c:pt>
                <c:pt idx="725">
                  <c:v>31898</c:v>
                </c:pt>
                <c:pt idx="726">
                  <c:v>31929</c:v>
                </c:pt>
                <c:pt idx="727">
                  <c:v>31959</c:v>
                </c:pt>
                <c:pt idx="728">
                  <c:v>31990</c:v>
                </c:pt>
                <c:pt idx="729">
                  <c:v>32021</c:v>
                </c:pt>
                <c:pt idx="730">
                  <c:v>32051</c:v>
                </c:pt>
                <c:pt idx="731">
                  <c:v>32082</c:v>
                </c:pt>
                <c:pt idx="732">
                  <c:v>32112</c:v>
                </c:pt>
                <c:pt idx="733">
                  <c:v>32143</c:v>
                </c:pt>
                <c:pt idx="734">
                  <c:v>32174</c:v>
                </c:pt>
                <c:pt idx="735">
                  <c:v>32203</c:v>
                </c:pt>
                <c:pt idx="736">
                  <c:v>32234</c:v>
                </c:pt>
                <c:pt idx="737">
                  <c:v>32264</c:v>
                </c:pt>
                <c:pt idx="738">
                  <c:v>32295</c:v>
                </c:pt>
                <c:pt idx="739">
                  <c:v>32325</c:v>
                </c:pt>
                <c:pt idx="740">
                  <c:v>32356</c:v>
                </c:pt>
                <c:pt idx="741">
                  <c:v>32387</c:v>
                </c:pt>
                <c:pt idx="742">
                  <c:v>32417</c:v>
                </c:pt>
                <c:pt idx="743">
                  <c:v>32448</c:v>
                </c:pt>
                <c:pt idx="744">
                  <c:v>32478</c:v>
                </c:pt>
                <c:pt idx="745">
                  <c:v>32509</c:v>
                </c:pt>
                <c:pt idx="746">
                  <c:v>32540</c:v>
                </c:pt>
                <c:pt idx="747">
                  <c:v>32568</c:v>
                </c:pt>
                <c:pt idx="748">
                  <c:v>32599</c:v>
                </c:pt>
                <c:pt idx="749">
                  <c:v>32629</c:v>
                </c:pt>
                <c:pt idx="750">
                  <c:v>32660</c:v>
                </c:pt>
                <c:pt idx="751">
                  <c:v>32690</c:v>
                </c:pt>
                <c:pt idx="752">
                  <c:v>32721</c:v>
                </c:pt>
                <c:pt idx="753">
                  <c:v>32752</c:v>
                </c:pt>
                <c:pt idx="754">
                  <c:v>32782</c:v>
                </c:pt>
                <c:pt idx="755">
                  <c:v>32813</c:v>
                </c:pt>
                <c:pt idx="756">
                  <c:v>32843</c:v>
                </c:pt>
                <c:pt idx="757">
                  <c:v>32874</c:v>
                </c:pt>
                <c:pt idx="758">
                  <c:v>32905</c:v>
                </c:pt>
                <c:pt idx="759">
                  <c:v>32933</c:v>
                </c:pt>
                <c:pt idx="760">
                  <c:v>32964</c:v>
                </c:pt>
                <c:pt idx="761">
                  <c:v>32994</c:v>
                </c:pt>
                <c:pt idx="762">
                  <c:v>33025</c:v>
                </c:pt>
                <c:pt idx="763">
                  <c:v>33055</c:v>
                </c:pt>
                <c:pt idx="764">
                  <c:v>33086</c:v>
                </c:pt>
                <c:pt idx="765">
                  <c:v>33117</c:v>
                </c:pt>
                <c:pt idx="766">
                  <c:v>33147</c:v>
                </c:pt>
                <c:pt idx="767">
                  <c:v>33178</c:v>
                </c:pt>
                <c:pt idx="768">
                  <c:v>33208</c:v>
                </c:pt>
                <c:pt idx="769">
                  <c:v>33239</c:v>
                </c:pt>
                <c:pt idx="770">
                  <c:v>33270</c:v>
                </c:pt>
                <c:pt idx="771">
                  <c:v>33298</c:v>
                </c:pt>
                <c:pt idx="772">
                  <c:v>33329</c:v>
                </c:pt>
                <c:pt idx="773">
                  <c:v>33359</c:v>
                </c:pt>
                <c:pt idx="774">
                  <c:v>33390</c:v>
                </c:pt>
                <c:pt idx="775">
                  <c:v>33420</c:v>
                </c:pt>
                <c:pt idx="776">
                  <c:v>33451</c:v>
                </c:pt>
                <c:pt idx="777">
                  <c:v>33482</c:v>
                </c:pt>
                <c:pt idx="778">
                  <c:v>33512</c:v>
                </c:pt>
                <c:pt idx="779">
                  <c:v>33543</c:v>
                </c:pt>
                <c:pt idx="780">
                  <c:v>33573</c:v>
                </c:pt>
                <c:pt idx="781">
                  <c:v>33604</c:v>
                </c:pt>
                <c:pt idx="782">
                  <c:v>33635</c:v>
                </c:pt>
                <c:pt idx="783">
                  <c:v>33664</c:v>
                </c:pt>
                <c:pt idx="784">
                  <c:v>33695</c:v>
                </c:pt>
                <c:pt idx="785">
                  <c:v>33725</c:v>
                </c:pt>
                <c:pt idx="786">
                  <c:v>33756</c:v>
                </c:pt>
                <c:pt idx="787">
                  <c:v>33786</c:v>
                </c:pt>
                <c:pt idx="788">
                  <c:v>33817</c:v>
                </c:pt>
                <c:pt idx="789">
                  <c:v>33848</c:v>
                </c:pt>
                <c:pt idx="790">
                  <c:v>33878</c:v>
                </c:pt>
                <c:pt idx="791">
                  <c:v>33909</c:v>
                </c:pt>
                <c:pt idx="792">
                  <c:v>33939</c:v>
                </c:pt>
                <c:pt idx="793">
                  <c:v>33970</c:v>
                </c:pt>
                <c:pt idx="794">
                  <c:v>34001</c:v>
                </c:pt>
                <c:pt idx="795">
                  <c:v>34029</c:v>
                </c:pt>
                <c:pt idx="796">
                  <c:v>34060</c:v>
                </c:pt>
                <c:pt idx="797">
                  <c:v>34090</c:v>
                </c:pt>
                <c:pt idx="798">
                  <c:v>34121</c:v>
                </c:pt>
                <c:pt idx="799">
                  <c:v>34151</c:v>
                </c:pt>
                <c:pt idx="800">
                  <c:v>34182</c:v>
                </c:pt>
                <c:pt idx="801">
                  <c:v>34213</c:v>
                </c:pt>
                <c:pt idx="802">
                  <c:v>34243</c:v>
                </c:pt>
                <c:pt idx="803">
                  <c:v>34274</c:v>
                </c:pt>
                <c:pt idx="804">
                  <c:v>34304</c:v>
                </c:pt>
                <c:pt idx="805">
                  <c:v>34335</c:v>
                </c:pt>
                <c:pt idx="806">
                  <c:v>34366</c:v>
                </c:pt>
                <c:pt idx="807">
                  <c:v>34394</c:v>
                </c:pt>
                <c:pt idx="808">
                  <c:v>34425</c:v>
                </c:pt>
                <c:pt idx="809">
                  <c:v>34455</c:v>
                </c:pt>
                <c:pt idx="810">
                  <c:v>34486</c:v>
                </c:pt>
                <c:pt idx="811">
                  <c:v>34516</c:v>
                </c:pt>
                <c:pt idx="812">
                  <c:v>34547</c:v>
                </c:pt>
                <c:pt idx="813">
                  <c:v>34578</c:v>
                </c:pt>
                <c:pt idx="814">
                  <c:v>34608</c:v>
                </c:pt>
                <c:pt idx="815">
                  <c:v>34639</c:v>
                </c:pt>
                <c:pt idx="816">
                  <c:v>34669</c:v>
                </c:pt>
                <c:pt idx="817">
                  <c:v>34700</c:v>
                </c:pt>
                <c:pt idx="818">
                  <c:v>34731</c:v>
                </c:pt>
                <c:pt idx="819">
                  <c:v>34759</c:v>
                </c:pt>
                <c:pt idx="820">
                  <c:v>34790</c:v>
                </c:pt>
                <c:pt idx="821">
                  <c:v>34820</c:v>
                </c:pt>
                <c:pt idx="822">
                  <c:v>34851</c:v>
                </c:pt>
                <c:pt idx="823">
                  <c:v>34881</c:v>
                </c:pt>
                <c:pt idx="824">
                  <c:v>34912</c:v>
                </c:pt>
                <c:pt idx="825">
                  <c:v>34943</c:v>
                </c:pt>
                <c:pt idx="826">
                  <c:v>34973</c:v>
                </c:pt>
                <c:pt idx="827">
                  <c:v>35004</c:v>
                </c:pt>
                <c:pt idx="828">
                  <c:v>35034</c:v>
                </c:pt>
                <c:pt idx="829">
                  <c:v>35065</c:v>
                </c:pt>
                <c:pt idx="830">
                  <c:v>35096</c:v>
                </c:pt>
                <c:pt idx="831">
                  <c:v>35125</c:v>
                </c:pt>
                <c:pt idx="832">
                  <c:v>35156</c:v>
                </c:pt>
                <c:pt idx="833">
                  <c:v>35186</c:v>
                </c:pt>
                <c:pt idx="834">
                  <c:v>35217</c:v>
                </c:pt>
                <c:pt idx="835">
                  <c:v>35247</c:v>
                </c:pt>
                <c:pt idx="836">
                  <c:v>35278</c:v>
                </c:pt>
                <c:pt idx="837">
                  <c:v>35309</c:v>
                </c:pt>
                <c:pt idx="838">
                  <c:v>35339</c:v>
                </c:pt>
                <c:pt idx="839">
                  <c:v>35370</c:v>
                </c:pt>
                <c:pt idx="840">
                  <c:v>35400</c:v>
                </c:pt>
                <c:pt idx="841">
                  <c:v>35431</c:v>
                </c:pt>
                <c:pt idx="842">
                  <c:v>35462</c:v>
                </c:pt>
                <c:pt idx="843">
                  <c:v>35490</c:v>
                </c:pt>
                <c:pt idx="844">
                  <c:v>35521</c:v>
                </c:pt>
                <c:pt idx="845">
                  <c:v>35551</c:v>
                </c:pt>
                <c:pt idx="846">
                  <c:v>35582</c:v>
                </c:pt>
                <c:pt idx="847">
                  <c:v>35612</c:v>
                </c:pt>
                <c:pt idx="848">
                  <c:v>35643</c:v>
                </c:pt>
                <c:pt idx="849">
                  <c:v>35674</c:v>
                </c:pt>
                <c:pt idx="850">
                  <c:v>35704</c:v>
                </c:pt>
                <c:pt idx="851">
                  <c:v>35735</c:v>
                </c:pt>
                <c:pt idx="852">
                  <c:v>35765</c:v>
                </c:pt>
                <c:pt idx="853">
                  <c:v>35796</c:v>
                </c:pt>
                <c:pt idx="854">
                  <c:v>35827</c:v>
                </c:pt>
                <c:pt idx="855">
                  <c:v>35855</c:v>
                </c:pt>
                <c:pt idx="856">
                  <c:v>35886</c:v>
                </c:pt>
                <c:pt idx="857">
                  <c:v>35916</c:v>
                </c:pt>
                <c:pt idx="858">
                  <c:v>35947</c:v>
                </c:pt>
                <c:pt idx="859">
                  <c:v>35977</c:v>
                </c:pt>
                <c:pt idx="860">
                  <c:v>36008</c:v>
                </c:pt>
                <c:pt idx="861">
                  <c:v>36039</c:v>
                </c:pt>
                <c:pt idx="862">
                  <c:v>36069</c:v>
                </c:pt>
                <c:pt idx="863">
                  <c:v>36100</c:v>
                </c:pt>
                <c:pt idx="864">
                  <c:v>36130</c:v>
                </c:pt>
                <c:pt idx="865">
                  <c:v>36161</c:v>
                </c:pt>
                <c:pt idx="866">
                  <c:v>36192</c:v>
                </c:pt>
                <c:pt idx="867">
                  <c:v>36220</c:v>
                </c:pt>
                <c:pt idx="868">
                  <c:v>36251</c:v>
                </c:pt>
                <c:pt idx="869">
                  <c:v>36281</c:v>
                </c:pt>
                <c:pt idx="870">
                  <c:v>36312</c:v>
                </c:pt>
                <c:pt idx="871">
                  <c:v>36342</c:v>
                </c:pt>
                <c:pt idx="872">
                  <c:v>36373</c:v>
                </c:pt>
                <c:pt idx="873">
                  <c:v>36404</c:v>
                </c:pt>
                <c:pt idx="874">
                  <c:v>36434</c:v>
                </c:pt>
                <c:pt idx="875">
                  <c:v>36465</c:v>
                </c:pt>
                <c:pt idx="876">
                  <c:v>36495</c:v>
                </c:pt>
                <c:pt idx="877">
                  <c:v>36526</c:v>
                </c:pt>
                <c:pt idx="878">
                  <c:v>36557</c:v>
                </c:pt>
                <c:pt idx="879">
                  <c:v>36586</c:v>
                </c:pt>
                <c:pt idx="880">
                  <c:v>36617</c:v>
                </c:pt>
                <c:pt idx="881">
                  <c:v>36647</c:v>
                </c:pt>
                <c:pt idx="882">
                  <c:v>36678</c:v>
                </c:pt>
                <c:pt idx="883">
                  <c:v>36708</c:v>
                </c:pt>
                <c:pt idx="884">
                  <c:v>36739</c:v>
                </c:pt>
                <c:pt idx="885">
                  <c:v>36770</c:v>
                </c:pt>
                <c:pt idx="886">
                  <c:v>36800</c:v>
                </c:pt>
                <c:pt idx="887">
                  <c:v>36831</c:v>
                </c:pt>
                <c:pt idx="888">
                  <c:v>36861</c:v>
                </c:pt>
                <c:pt idx="889">
                  <c:v>36892</c:v>
                </c:pt>
                <c:pt idx="890">
                  <c:v>36923</c:v>
                </c:pt>
                <c:pt idx="891">
                  <c:v>36951</c:v>
                </c:pt>
                <c:pt idx="892">
                  <c:v>36982</c:v>
                </c:pt>
                <c:pt idx="893">
                  <c:v>37012</c:v>
                </c:pt>
                <c:pt idx="894">
                  <c:v>37043</c:v>
                </c:pt>
                <c:pt idx="895">
                  <c:v>37073</c:v>
                </c:pt>
                <c:pt idx="896">
                  <c:v>37104</c:v>
                </c:pt>
                <c:pt idx="897">
                  <c:v>37135</c:v>
                </c:pt>
                <c:pt idx="898">
                  <c:v>37165</c:v>
                </c:pt>
                <c:pt idx="899">
                  <c:v>37196</c:v>
                </c:pt>
                <c:pt idx="900">
                  <c:v>37226</c:v>
                </c:pt>
                <c:pt idx="901">
                  <c:v>37257</c:v>
                </c:pt>
                <c:pt idx="902">
                  <c:v>37288</c:v>
                </c:pt>
                <c:pt idx="903">
                  <c:v>37316</c:v>
                </c:pt>
                <c:pt idx="904">
                  <c:v>37347</c:v>
                </c:pt>
                <c:pt idx="905">
                  <c:v>37377</c:v>
                </c:pt>
                <c:pt idx="906">
                  <c:v>37408</c:v>
                </c:pt>
                <c:pt idx="907">
                  <c:v>37438</c:v>
                </c:pt>
                <c:pt idx="908">
                  <c:v>37469</c:v>
                </c:pt>
                <c:pt idx="909">
                  <c:v>37500</c:v>
                </c:pt>
                <c:pt idx="910">
                  <c:v>37530</c:v>
                </c:pt>
                <c:pt idx="911">
                  <c:v>37561</c:v>
                </c:pt>
                <c:pt idx="912">
                  <c:v>37591</c:v>
                </c:pt>
                <c:pt idx="913">
                  <c:v>37622</c:v>
                </c:pt>
                <c:pt idx="914">
                  <c:v>37653</c:v>
                </c:pt>
                <c:pt idx="915">
                  <c:v>37681</c:v>
                </c:pt>
                <c:pt idx="916">
                  <c:v>37712</c:v>
                </c:pt>
                <c:pt idx="917">
                  <c:v>37742</c:v>
                </c:pt>
                <c:pt idx="918">
                  <c:v>37773</c:v>
                </c:pt>
                <c:pt idx="919">
                  <c:v>37803</c:v>
                </c:pt>
                <c:pt idx="920">
                  <c:v>37834</c:v>
                </c:pt>
                <c:pt idx="921">
                  <c:v>37865</c:v>
                </c:pt>
                <c:pt idx="922">
                  <c:v>37895</c:v>
                </c:pt>
                <c:pt idx="923">
                  <c:v>37926</c:v>
                </c:pt>
                <c:pt idx="924">
                  <c:v>37956</c:v>
                </c:pt>
                <c:pt idx="925">
                  <c:v>37987</c:v>
                </c:pt>
                <c:pt idx="926">
                  <c:v>38018</c:v>
                </c:pt>
                <c:pt idx="927">
                  <c:v>38047</c:v>
                </c:pt>
                <c:pt idx="928">
                  <c:v>38078</c:v>
                </c:pt>
                <c:pt idx="929">
                  <c:v>38108</c:v>
                </c:pt>
                <c:pt idx="930">
                  <c:v>38139</c:v>
                </c:pt>
                <c:pt idx="931">
                  <c:v>38169</c:v>
                </c:pt>
                <c:pt idx="932">
                  <c:v>38200</c:v>
                </c:pt>
                <c:pt idx="933">
                  <c:v>38231</c:v>
                </c:pt>
                <c:pt idx="934">
                  <c:v>38261</c:v>
                </c:pt>
                <c:pt idx="935">
                  <c:v>38292</c:v>
                </c:pt>
                <c:pt idx="936">
                  <c:v>38322</c:v>
                </c:pt>
                <c:pt idx="937">
                  <c:v>38353</c:v>
                </c:pt>
                <c:pt idx="938">
                  <c:v>38384</c:v>
                </c:pt>
                <c:pt idx="939">
                  <c:v>38412</c:v>
                </c:pt>
                <c:pt idx="940">
                  <c:v>38443</c:v>
                </c:pt>
                <c:pt idx="941">
                  <c:v>38473</c:v>
                </c:pt>
                <c:pt idx="942">
                  <c:v>38504</c:v>
                </c:pt>
                <c:pt idx="943">
                  <c:v>38534</c:v>
                </c:pt>
                <c:pt idx="944">
                  <c:v>38565</c:v>
                </c:pt>
                <c:pt idx="945">
                  <c:v>38596</c:v>
                </c:pt>
                <c:pt idx="946">
                  <c:v>38626</c:v>
                </c:pt>
                <c:pt idx="947">
                  <c:v>38657</c:v>
                </c:pt>
                <c:pt idx="948">
                  <c:v>38687</c:v>
                </c:pt>
                <c:pt idx="949">
                  <c:v>38718</c:v>
                </c:pt>
                <c:pt idx="950">
                  <c:v>38749</c:v>
                </c:pt>
                <c:pt idx="951">
                  <c:v>38777</c:v>
                </c:pt>
                <c:pt idx="952">
                  <c:v>38808</c:v>
                </c:pt>
                <c:pt idx="953">
                  <c:v>38838</c:v>
                </c:pt>
                <c:pt idx="954">
                  <c:v>38869</c:v>
                </c:pt>
                <c:pt idx="955">
                  <c:v>38899</c:v>
                </c:pt>
                <c:pt idx="956">
                  <c:v>38930</c:v>
                </c:pt>
                <c:pt idx="957">
                  <c:v>38961</c:v>
                </c:pt>
                <c:pt idx="958">
                  <c:v>38991</c:v>
                </c:pt>
                <c:pt idx="959">
                  <c:v>39022</c:v>
                </c:pt>
                <c:pt idx="960">
                  <c:v>39052</c:v>
                </c:pt>
                <c:pt idx="961">
                  <c:v>39083</c:v>
                </c:pt>
                <c:pt idx="962">
                  <c:v>39114</c:v>
                </c:pt>
                <c:pt idx="963">
                  <c:v>39142</c:v>
                </c:pt>
                <c:pt idx="964">
                  <c:v>39173</c:v>
                </c:pt>
                <c:pt idx="965">
                  <c:v>39203</c:v>
                </c:pt>
                <c:pt idx="966">
                  <c:v>39234</c:v>
                </c:pt>
                <c:pt idx="967">
                  <c:v>39264</c:v>
                </c:pt>
                <c:pt idx="968">
                  <c:v>39295</c:v>
                </c:pt>
                <c:pt idx="969">
                  <c:v>39326</c:v>
                </c:pt>
                <c:pt idx="970">
                  <c:v>39356</c:v>
                </c:pt>
                <c:pt idx="971">
                  <c:v>39387</c:v>
                </c:pt>
                <c:pt idx="972">
                  <c:v>39417</c:v>
                </c:pt>
                <c:pt idx="973">
                  <c:v>39448</c:v>
                </c:pt>
                <c:pt idx="974">
                  <c:v>39479</c:v>
                </c:pt>
                <c:pt idx="975">
                  <c:v>39508</c:v>
                </c:pt>
                <c:pt idx="976">
                  <c:v>39539</c:v>
                </c:pt>
                <c:pt idx="977">
                  <c:v>39569</c:v>
                </c:pt>
                <c:pt idx="978">
                  <c:v>39600</c:v>
                </c:pt>
                <c:pt idx="979">
                  <c:v>39630</c:v>
                </c:pt>
                <c:pt idx="980">
                  <c:v>39661</c:v>
                </c:pt>
                <c:pt idx="981">
                  <c:v>39692</c:v>
                </c:pt>
                <c:pt idx="982">
                  <c:v>39722</c:v>
                </c:pt>
                <c:pt idx="983">
                  <c:v>39753</c:v>
                </c:pt>
                <c:pt idx="984">
                  <c:v>39783</c:v>
                </c:pt>
                <c:pt idx="985">
                  <c:v>39814</c:v>
                </c:pt>
                <c:pt idx="986">
                  <c:v>39845</c:v>
                </c:pt>
                <c:pt idx="987">
                  <c:v>39873</c:v>
                </c:pt>
                <c:pt idx="988">
                  <c:v>39904</c:v>
                </c:pt>
                <c:pt idx="989">
                  <c:v>39934</c:v>
                </c:pt>
                <c:pt idx="990">
                  <c:v>39965</c:v>
                </c:pt>
                <c:pt idx="991">
                  <c:v>39995</c:v>
                </c:pt>
                <c:pt idx="992">
                  <c:v>40026</c:v>
                </c:pt>
                <c:pt idx="993">
                  <c:v>40057</c:v>
                </c:pt>
                <c:pt idx="994">
                  <c:v>40087</c:v>
                </c:pt>
                <c:pt idx="995">
                  <c:v>40118</c:v>
                </c:pt>
                <c:pt idx="996">
                  <c:v>40148</c:v>
                </c:pt>
                <c:pt idx="997">
                  <c:v>40179</c:v>
                </c:pt>
                <c:pt idx="998">
                  <c:v>40210</c:v>
                </c:pt>
                <c:pt idx="999">
                  <c:v>40238</c:v>
                </c:pt>
                <c:pt idx="1000">
                  <c:v>40269</c:v>
                </c:pt>
                <c:pt idx="1001">
                  <c:v>40299</c:v>
                </c:pt>
                <c:pt idx="1002">
                  <c:v>40330</c:v>
                </c:pt>
                <c:pt idx="1003">
                  <c:v>40360</c:v>
                </c:pt>
                <c:pt idx="1004">
                  <c:v>40391</c:v>
                </c:pt>
                <c:pt idx="1005">
                  <c:v>40422</c:v>
                </c:pt>
                <c:pt idx="1006">
                  <c:v>40452</c:v>
                </c:pt>
                <c:pt idx="1007">
                  <c:v>40483</c:v>
                </c:pt>
                <c:pt idx="1008">
                  <c:v>40513</c:v>
                </c:pt>
                <c:pt idx="1009">
                  <c:v>40544</c:v>
                </c:pt>
                <c:pt idx="1010">
                  <c:v>40575</c:v>
                </c:pt>
                <c:pt idx="1011">
                  <c:v>40603</c:v>
                </c:pt>
                <c:pt idx="1012">
                  <c:v>40634</c:v>
                </c:pt>
                <c:pt idx="1013">
                  <c:v>40664</c:v>
                </c:pt>
                <c:pt idx="1014">
                  <c:v>40695</c:v>
                </c:pt>
                <c:pt idx="1015">
                  <c:v>40725</c:v>
                </c:pt>
                <c:pt idx="1016">
                  <c:v>40756</c:v>
                </c:pt>
                <c:pt idx="1017">
                  <c:v>40787</c:v>
                </c:pt>
                <c:pt idx="1018">
                  <c:v>40817</c:v>
                </c:pt>
                <c:pt idx="1019">
                  <c:v>40848</c:v>
                </c:pt>
                <c:pt idx="1020">
                  <c:v>40878</c:v>
                </c:pt>
                <c:pt idx="1021">
                  <c:v>40909</c:v>
                </c:pt>
                <c:pt idx="1022">
                  <c:v>40940</c:v>
                </c:pt>
                <c:pt idx="1023">
                  <c:v>40969</c:v>
                </c:pt>
                <c:pt idx="1024">
                  <c:v>41000</c:v>
                </c:pt>
                <c:pt idx="1025">
                  <c:v>41030</c:v>
                </c:pt>
                <c:pt idx="1026">
                  <c:v>41061</c:v>
                </c:pt>
                <c:pt idx="1027">
                  <c:v>41091</c:v>
                </c:pt>
                <c:pt idx="1028">
                  <c:v>41122</c:v>
                </c:pt>
                <c:pt idx="1029">
                  <c:v>41153</c:v>
                </c:pt>
                <c:pt idx="1030">
                  <c:v>41183</c:v>
                </c:pt>
                <c:pt idx="1031">
                  <c:v>41214</c:v>
                </c:pt>
                <c:pt idx="1032">
                  <c:v>41244</c:v>
                </c:pt>
                <c:pt idx="1033">
                  <c:v>41275</c:v>
                </c:pt>
                <c:pt idx="1034">
                  <c:v>41306</c:v>
                </c:pt>
                <c:pt idx="1035">
                  <c:v>41334</c:v>
                </c:pt>
                <c:pt idx="1036">
                  <c:v>41365</c:v>
                </c:pt>
                <c:pt idx="1037">
                  <c:v>41395</c:v>
                </c:pt>
                <c:pt idx="1038">
                  <c:v>41426</c:v>
                </c:pt>
                <c:pt idx="1039">
                  <c:v>41456</c:v>
                </c:pt>
                <c:pt idx="1040">
                  <c:v>41487</c:v>
                </c:pt>
                <c:pt idx="1041">
                  <c:v>41518</c:v>
                </c:pt>
                <c:pt idx="1042">
                  <c:v>41548</c:v>
                </c:pt>
                <c:pt idx="1043">
                  <c:v>41579</c:v>
                </c:pt>
                <c:pt idx="1044">
                  <c:v>41609</c:v>
                </c:pt>
                <c:pt idx="1045">
                  <c:v>41640</c:v>
                </c:pt>
                <c:pt idx="1046">
                  <c:v>41671</c:v>
                </c:pt>
                <c:pt idx="1047">
                  <c:v>41699</c:v>
                </c:pt>
                <c:pt idx="1048">
                  <c:v>41730</c:v>
                </c:pt>
                <c:pt idx="1049">
                  <c:v>41760</c:v>
                </c:pt>
                <c:pt idx="1050">
                  <c:v>41791</c:v>
                </c:pt>
                <c:pt idx="1051">
                  <c:v>41821</c:v>
                </c:pt>
                <c:pt idx="1052">
                  <c:v>41852</c:v>
                </c:pt>
                <c:pt idx="1053">
                  <c:v>41883</c:v>
                </c:pt>
                <c:pt idx="1054">
                  <c:v>41913</c:v>
                </c:pt>
                <c:pt idx="1055">
                  <c:v>41944</c:v>
                </c:pt>
                <c:pt idx="1056">
                  <c:v>41974</c:v>
                </c:pt>
                <c:pt idx="1057">
                  <c:v>42005</c:v>
                </c:pt>
                <c:pt idx="1058">
                  <c:v>42036</c:v>
                </c:pt>
                <c:pt idx="1059">
                  <c:v>42064</c:v>
                </c:pt>
                <c:pt idx="1060">
                  <c:v>42095</c:v>
                </c:pt>
                <c:pt idx="1061">
                  <c:v>42125</c:v>
                </c:pt>
                <c:pt idx="1062">
                  <c:v>42156</c:v>
                </c:pt>
                <c:pt idx="1063">
                  <c:v>42186</c:v>
                </c:pt>
                <c:pt idx="1064">
                  <c:v>42217</c:v>
                </c:pt>
                <c:pt idx="1065">
                  <c:v>42248</c:v>
                </c:pt>
                <c:pt idx="1066">
                  <c:v>42278</c:v>
                </c:pt>
                <c:pt idx="1067">
                  <c:v>42309</c:v>
                </c:pt>
                <c:pt idx="1068">
                  <c:v>42339</c:v>
                </c:pt>
                <c:pt idx="1069">
                  <c:v>42370</c:v>
                </c:pt>
                <c:pt idx="1070">
                  <c:v>42401</c:v>
                </c:pt>
                <c:pt idx="1071">
                  <c:v>42430</c:v>
                </c:pt>
                <c:pt idx="1072">
                  <c:v>42461</c:v>
                </c:pt>
                <c:pt idx="1073">
                  <c:v>42491</c:v>
                </c:pt>
                <c:pt idx="1074">
                  <c:v>42522</c:v>
                </c:pt>
                <c:pt idx="1075">
                  <c:v>42552</c:v>
                </c:pt>
                <c:pt idx="1076">
                  <c:v>42583</c:v>
                </c:pt>
                <c:pt idx="1077">
                  <c:v>42614</c:v>
                </c:pt>
                <c:pt idx="1078">
                  <c:v>42644</c:v>
                </c:pt>
                <c:pt idx="1079">
                  <c:v>42675</c:v>
                </c:pt>
                <c:pt idx="1080">
                  <c:v>42705</c:v>
                </c:pt>
                <c:pt idx="1081">
                  <c:v>42736</c:v>
                </c:pt>
                <c:pt idx="1082">
                  <c:v>42767</c:v>
                </c:pt>
                <c:pt idx="1083">
                  <c:v>42795</c:v>
                </c:pt>
                <c:pt idx="1084">
                  <c:v>42826</c:v>
                </c:pt>
                <c:pt idx="1085">
                  <c:v>42856</c:v>
                </c:pt>
                <c:pt idx="1086">
                  <c:v>42887</c:v>
                </c:pt>
                <c:pt idx="1087">
                  <c:v>42917</c:v>
                </c:pt>
                <c:pt idx="1088">
                  <c:v>42948</c:v>
                </c:pt>
                <c:pt idx="1089">
                  <c:v>42979</c:v>
                </c:pt>
                <c:pt idx="1090">
                  <c:v>43009</c:v>
                </c:pt>
                <c:pt idx="1091">
                  <c:v>43040</c:v>
                </c:pt>
                <c:pt idx="1092">
                  <c:v>43070</c:v>
                </c:pt>
                <c:pt idx="1093">
                  <c:v>43101</c:v>
                </c:pt>
                <c:pt idx="1094">
                  <c:v>43132</c:v>
                </c:pt>
                <c:pt idx="1095">
                  <c:v>43160</c:v>
                </c:pt>
                <c:pt idx="1096">
                  <c:v>43191</c:v>
                </c:pt>
                <c:pt idx="1097">
                  <c:v>43221</c:v>
                </c:pt>
                <c:pt idx="1098">
                  <c:v>43252</c:v>
                </c:pt>
                <c:pt idx="1099">
                  <c:v>43282</c:v>
                </c:pt>
                <c:pt idx="1100">
                  <c:v>43313</c:v>
                </c:pt>
                <c:pt idx="1101">
                  <c:v>43344</c:v>
                </c:pt>
                <c:pt idx="1102">
                  <c:v>43374</c:v>
                </c:pt>
                <c:pt idx="1103">
                  <c:v>43405</c:v>
                </c:pt>
                <c:pt idx="1104">
                  <c:v>43435</c:v>
                </c:pt>
                <c:pt idx="1105">
                  <c:v>43466</c:v>
                </c:pt>
                <c:pt idx="1106">
                  <c:v>43497</c:v>
                </c:pt>
                <c:pt idx="1107">
                  <c:v>43525</c:v>
                </c:pt>
                <c:pt idx="1108">
                  <c:v>43556</c:v>
                </c:pt>
                <c:pt idx="1109">
                  <c:v>43586</c:v>
                </c:pt>
                <c:pt idx="1110">
                  <c:v>43617</c:v>
                </c:pt>
                <c:pt idx="1111">
                  <c:v>43647</c:v>
                </c:pt>
                <c:pt idx="1112">
                  <c:v>43678</c:v>
                </c:pt>
                <c:pt idx="1113">
                  <c:v>43709</c:v>
                </c:pt>
                <c:pt idx="1114">
                  <c:v>43739</c:v>
                </c:pt>
                <c:pt idx="1115">
                  <c:v>43770</c:v>
                </c:pt>
                <c:pt idx="1116">
                  <c:v>43800</c:v>
                </c:pt>
                <c:pt idx="1117">
                  <c:v>43831</c:v>
                </c:pt>
                <c:pt idx="1118">
                  <c:v>43862</c:v>
                </c:pt>
                <c:pt idx="1119">
                  <c:v>43891</c:v>
                </c:pt>
                <c:pt idx="1120">
                  <c:v>43922</c:v>
                </c:pt>
                <c:pt idx="1121">
                  <c:v>43952</c:v>
                </c:pt>
                <c:pt idx="1122">
                  <c:v>43983</c:v>
                </c:pt>
                <c:pt idx="1123">
                  <c:v>44013</c:v>
                </c:pt>
                <c:pt idx="1124">
                  <c:v>44044</c:v>
                </c:pt>
                <c:pt idx="1125">
                  <c:v>44075</c:v>
                </c:pt>
                <c:pt idx="1126">
                  <c:v>44105</c:v>
                </c:pt>
                <c:pt idx="1127">
                  <c:v>44136</c:v>
                </c:pt>
                <c:pt idx="1128">
                  <c:v>44166</c:v>
                </c:pt>
                <c:pt idx="1129">
                  <c:v>44197</c:v>
                </c:pt>
                <c:pt idx="1130">
                  <c:v>44228</c:v>
                </c:pt>
                <c:pt idx="1131">
                  <c:v>44256</c:v>
                </c:pt>
                <c:pt idx="1132">
                  <c:v>44287</c:v>
                </c:pt>
                <c:pt idx="1133">
                  <c:v>44317</c:v>
                </c:pt>
                <c:pt idx="1134">
                  <c:v>44348</c:v>
                </c:pt>
                <c:pt idx="1135">
                  <c:v>44378</c:v>
                </c:pt>
                <c:pt idx="1136">
                  <c:v>44409</c:v>
                </c:pt>
                <c:pt idx="1137">
                  <c:v>44440</c:v>
                </c:pt>
                <c:pt idx="1138">
                  <c:v>44470</c:v>
                </c:pt>
                <c:pt idx="1139">
                  <c:v>44501</c:v>
                </c:pt>
                <c:pt idx="1140">
                  <c:v>44531</c:v>
                </c:pt>
                <c:pt idx="1141">
                  <c:v>44562</c:v>
                </c:pt>
                <c:pt idx="1142">
                  <c:v>44593</c:v>
                </c:pt>
                <c:pt idx="1143">
                  <c:v>44621</c:v>
                </c:pt>
                <c:pt idx="1144">
                  <c:v>44652</c:v>
                </c:pt>
                <c:pt idx="1145">
                  <c:v>44682</c:v>
                </c:pt>
                <c:pt idx="1146">
                  <c:v>44713</c:v>
                </c:pt>
                <c:pt idx="1147">
                  <c:v>44743</c:v>
                </c:pt>
                <c:pt idx="1148">
                  <c:v>44774</c:v>
                </c:pt>
                <c:pt idx="1149">
                  <c:v>44805</c:v>
                </c:pt>
                <c:pt idx="1150">
                  <c:v>44835</c:v>
                </c:pt>
                <c:pt idx="1151">
                  <c:v>44866</c:v>
                </c:pt>
                <c:pt idx="1152">
                  <c:v>44896</c:v>
                </c:pt>
                <c:pt idx="1153">
                  <c:v>44927</c:v>
                </c:pt>
                <c:pt idx="1154">
                  <c:v>44958</c:v>
                </c:pt>
                <c:pt idx="1155">
                  <c:v>44986</c:v>
                </c:pt>
                <c:pt idx="1156">
                  <c:v>45017</c:v>
                </c:pt>
                <c:pt idx="1157">
                  <c:v>45047</c:v>
                </c:pt>
                <c:pt idx="1158">
                  <c:v>45078</c:v>
                </c:pt>
                <c:pt idx="1159">
                  <c:v>45108</c:v>
                </c:pt>
                <c:pt idx="1160">
                  <c:v>45139</c:v>
                </c:pt>
                <c:pt idx="1161">
                  <c:v>45170</c:v>
                </c:pt>
                <c:pt idx="1162">
                  <c:v>45200</c:v>
                </c:pt>
                <c:pt idx="1163">
                  <c:v>45231</c:v>
                </c:pt>
                <c:pt idx="1164">
                  <c:v>45261</c:v>
                </c:pt>
                <c:pt idx="1165">
                  <c:v>45292</c:v>
                </c:pt>
                <c:pt idx="1166">
                  <c:v>45323</c:v>
                </c:pt>
                <c:pt idx="1167">
                  <c:v>45352</c:v>
                </c:pt>
                <c:pt idx="1168">
                  <c:v>45383</c:v>
                </c:pt>
                <c:pt idx="1169">
                  <c:v>45413</c:v>
                </c:pt>
                <c:pt idx="1170">
                  <c:v>45444</c:v>
                </c:pt>
                <c:pt idx="1171">
                  <c:v>45474</c:v>
                </c:pt>
                <c:pt idx="1172">
                  <c:v>45505</c:v>
                </c:pt>
                <c:pt idx="1173">
                  <c:v>45536</c:v>
                </c:pt>
                <c:pt idx="1174">
                  <c:v>45566</c:v>
                </c:pt>
                <c:pt idx="1175">
                  <c:v>45597</c:v>
                </c:pt>
                <c:pt idx="1176">
                  <c:v>45627</c:v>
                </c:pt>
              </c:numCache>
            </c:numRef>
          </c:cat>
          <c:val>
            <c:numRef>
              <c:f>'Payoffs, HWM, DD'!$D$2:$D$1178</c:f>
              <c:numCache>
                <c:formatCode>0.00</c:formatCode>
                <c:ptCount val="1177"/>
                <c:pt idx="0" formatCode="General">
                  <c:v>1</c:v>
                </c:pt>
              </c:numCache>
            </c:numRef>
          </c:val>
          <c:smooth val="0"/>
          <c:extLst>
            <c:ext xmlns:c16="http://schemas.microsoft.com/office/drawing/2014/chart" uri="{C3380CC4-5D6E-409C-BE32-E72D297353CC}">
              <c16:uniqueId val="{00000000-43CB-4442-95BD-1779C0DDD644}"/>
            </c:ext>
          </c:extLst>
        </c:ser>
        <c:dLbls>
          <c:showLegendKey val="0"/>
          <c:showVal val="0"/>
          <c:showCatName val="0"/>
          <c:showSerName val="0"/>
          <c:showPercent val="0"/>
          <c:showBubbleSize val="0"/>
        </c:dLbls>
        <c:smooth val="0"/>
        <c:axId val="-2039239848"/>
        <c:axId val="-2039236856"/>
      </c:lineChart>
      <c:dateAx>
        <c:axId val="-2039239848"/>
        <c:scaling>
          <c:orientation val="minMax"/>
        </c:scaling>
        <c:delete val="0"/>
        <c:axPos val="b"/>
        <c:numFmt formatCode="yyyy" sourceLinked="0"/>
        <c:majorTickMark val="out"/>
        <c:minorTickMark val="none"/>
        <c:tickLblPos val="nextTo"/>
        <c:crossAx val="-2039236856"/>
        <c:crossesAt val="0.1"/>
        <c:auto val="1"/>
        <c:lblOffset val="100"/>
        <c:baseTimeUnit val="months"/>
        <c:majorUnit val="12"/>
        <c:majorTimeUnit val="months"/>
        <c:minorUnit val="60"/>
        <c:minorTimeUnit val="months"/>
      </c:dateAx>
      <c:valAx>
        <c:axId val="-2039236856"/>
        <c:scaling>
          <c:logBase val="10"/>
          <c:orientation val="minMax"/>
        </c:scaling>
        <c:delete val="0"/>
        <c:axPos val="l"/>
        <c:majorGridlines/>
        <c:numFmt formatCode="General" sourceLinked="1"/>
        <c:majorTickMark val="none"/>
        <c:minorTickMark val="none"/>
        <c:tickLblPos val="low"/>
        <c:spPr>
          <a:ln/>
        </c:spPr>
        <c:crossAx val="-2039239848"/>
        <c:crossesAt val="9497"/>
        <c:crossBetween val="between"/>
      </c:valAx>
    </c:plotArea>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US</a:t>
            </a:r>
            <a:r>
              <a:rPr lang="en-US" baseline="0"/>
              <a:t> </a:t>
            </a:r>
            <a:r>
              <a:rPr lang="en-US"/>
              <a:t>Equities</a:t>
            </a:r>
          </a:p>
          <a:p>
            <a:pPr>
              <a:defRPr/>
            </a:pPr>
            <a:r>
              <a:rPr lang="en-US"/>
              <a:t>Drawdowns</a:t>
            </a:r>
          </a:p>
        </c:rich>
      </c:tx>
      <c:overlay val="0"/>
    </c:title>
    <c:autoTitleDeleted val="0"/>
    <c:plotArea>
      <c:layout>
        <c:manualLayout>
          <c:layoutTarget val="inner"/>
          <c:xMode val="edge"/>
          <c:yMode val="edge"/>
          <c:x val="4.9156250642780799E-2"/>
          <c:y val="0.13581019999890001"/>
          <c:w val="0.92391205599786963"/>
          <c:h val="0.72034925791016402"/>
        </c:manualLayout>
      </c:layout>
      <c:barChart>
        <c:barDir val="col"/>
        <c:grouping val="clustered"/>
        <c:varyColors val="0"/>
        <c:ser>
          <c:idx val="3"/>
          <c:order val="0"/>
          <c:spPr>
            <a:ln w="25400">
              <a:solidFill>
                <a:schemeClr val="tx2">
                  <a:lumMod val="60000"/>
                  <a:lumOff val="40000"/>
                </a:schemeClr>
              </a:solidFill>
            </a:ln>
          </c:spPr>
          <c:invertIfNegative val="0"/>
          <c:cat>
            <c:numRef>
              <c:f>'Payoffs, HWM, DD'!$A$2:$A$1178</c:f>
              <c:numCache>
                <c:formatCode>mmm\-yy</c:formatCode>
                <c:ptCount val="1177"/>
                <c:pt idx="0">
                  <c:v>9832</c:v>
                </c:pt>
                <c:pt idx="1">
                  <c:v>9863</c:v>
                </c:pt>
                <c:pt idx="2">
                  <c:v>9894</c:v>
                </c:pt>
                <c:pt idx="3">
                  <c:v>9922</c:v>
                </c:pt>
                <c:pt idx="4">
                  <c:v>9953</c:v>
                </c:pt>
                <c:pt idx="5">
                  <c:v>9983</c:v>
                </c:pt>
                <c:pt idx="6">
                  <c:v>10014</c:v>
                </c:pt>
                <c:pt idx="7">
                  <c:v>10044</c:v>
                </c:pt>
                <c:pt idx="8">
                  <c:v>10075</c:v>
                </c:pt>
                <c:pt idx="9">
                  <c:v>10106</c:v>
                </c:pt>
                <c:pt idx="10">
                  <c:v>10136</c:v>
                </c:pt>
                <c:pt idx="11">
                  <c:v>10167</c:v>
                </c:pt>
                <c:pt idx="12">
                  <c:v>10197</c:v>
                </c:pt>
                <c:pt idx="13">
                  <c:v>10228</c:v>
                </c:pt>
                <c:pt idx="14">
                  <c:v>10259</c:v>
                </c:pt>
                <c:pt idx="15">
                  <c:v>10288</c:v>
                </c:pt>
                <c:pt idx="16">
                  <c:v>10319</c:v>
                </c:pt>
                <c:pt idx="17">
                  <c:v>10349</c:v>
                </c:pt>
                <c:pt idx="18">
                  <c:v>10380</c:v>
                </c:pt>
                <c:pt idx="19">
                  <c:v>10410</c:v>
                </c:pt>
                <c:pt idx="20">
                  <c:v>10441</c:v>
                </c:pt>
                <c:pt idx="21">
                  <c:v>10472</c:v>
                </c:pt>
                <c:pt idx="22">
                  <c:v>10502</c:v>
                </c:pt>
                <c:pt idx="23">
                  <c:v>10533</c:v>
                </c:pt>
                <c:pt idx="24">
                  <c:v>10563</c:v>
                </c:pt>
                <c:pt idx="25">
                  <c:v>10594</c:v>
                </c:pt>
                <c:pt idx="26">
                  <c:v>10625</c:v>
                </c:pt>
                <c:pt idx="27">
                  <c:v>10653</c:v>
                </c:pt>
                <c:pt idx="28">
                  <c:v>10684</c:v>
                </c:pt>
                <c:pt idx="29">
                  <c:v>10714</c:v>
                </c:pt>
                <c:pt idx="30">
                  <c:v>10745</c:v>
                </c:pt>
                <c:pt idx="31">
                  <c:v>10775</c:v>
                </c:pt>
                <c:pt idx="32">
                  <c:v>10806</c:v>
                </c:pt>
                <c:pt idx="33">
                  <c:v>10837</c:v>
                </c:pt>
                <c:pt idx="34">
                  <c:v>10867</c:v>
                </c:pt>
                <c:pt idx="35">
                  <c:v>10898</c:v>
                </c:pt>
                <c:pt idx="36">
                  <c:v>10928</c:v>
                </c:pt>
                <c:pt idx="37">
                  <c:v>10959</c:v>
                </c:pt>
                <c:pt idx="38">
                  <c:v>10990</c:v>
                </c:pt>
                <c:pt idx="39">
                  <c:v>11018</c:v>
                </c:pt>
                <c:pt idx="40">
                  <c:v>11049</c:v>
                </c:pt>
                <c:pt idx="41">
                  <c:v>11079</c:v>
                </c:pt>
                <c:pt idx="42">
                  <c:v>11110</c:v>
                </c:pt>
                <c:pt idx="43">
                  <c:v>11140</c:v>
                </c:pt>
                <c:pt idx="44">
                  <c:v>11171</c:v>
                </c:pt>
                <c:pt idx="45">
                  <c:v>11202</c:v>
                </c:pt>
                <c:pt idx="46">
                  <c:v>11232</c:v>
                </c:pt>
                <c:pt idx="47">
                  <c:v>11263</c:v>
                </c:pt>
                <c:pt idx="48">
                  <c:v>11293</c:v>
                </c:pt>
                <c:pt idx="49">
                  <c:v>11324</c:v>
                </c:pt>
                <c:pt idx="50">
                  <c:v>11355</c:v>
                </c:pt>
                <c:pt idx="51">
                  <c:v>11383</c:v>
                </c:pt>
                <c:pt idx="52">
                  <c:v>11414</c:v>
                </c:pt>
                <c:pt idx="53">
                  <c:v>11444</c:v>
                </c:pt>
                <c:pt idx="54">
                  <c:v>11475</c:v>
                </c:pt>
                <c:pt idx="55">
                  <c:v>11505</c:v>
                </c:pt>
                <c:pt idx="56">
                  <c:v>11536</c:v>
                </c:pt>
                <c:pt idx="57">
                  <c:v>11567</c:v>
                </c:pt>
                <c:pt idx="58">
                  <c:v>11597</c:v>
                </c:pt>
                <c:pt idx="59">
                  <c:v>11628</c:v>
                </c:pt>
                <c:pt idx="60">
                  <c:v>11658</c:v>
                </c:pt>
                <c:pt idx="61">
                  <c:v>11689</c:v>
                </c:pt>
                <c:pt idx="62">
                  <c:v>11720</c:v>
                </c:pt>
                <c:pt idx="63">
                  <c:v>11749</c:v>
                </c:pt>
                <c:pt idx="64">
                  <c:v>11780</c:v>
                </c:pt>
                <c:pt idx="65">
                  <c:v>11810</c:v>
                </c:pt>
                <c:pt idx="66">
                  <c:v>11841</c:v>
                </c:pt>
                <c:pt idx="67">
                  <c:v>11871</c:v>
                </c:pt>
                <c:pt idx="68">
                  <c:v>11902</c:v>
                </c:pt>
                <c:pt idx="69">
                  <c:v>11933</c:v>
                </c:pt>
                <c:pt idx="70">
                  <c:v>11963</c:v>
                </c:pt>
                <c:pt idx="71">
                  <c:v>11994</c:v>
                </c:pt>
                <c:pt idx="72">
                  <c:v>12024</c:v>
                </c:pt>
                <c:pt idx="73">
                  <c:v>12055</c:v>
                </c:pt>
                <c:pt idx="74">
                  <c:v>12086</c:v>
                </c:pt>
                <c:pt idx="75">
                  <c:v>12114</c:v>
                </c:pt>
                <c:pt idx="76">
                  <c:v>12145</c:v>
                </c:pt>
                <c:pt idx="77">
                  <c:v>12175</c:v>
                </c:pt>
                <c:pt idx="78">
                  <c:v>12206</c:v>
                </c:pt>
                <c:pt idx="79">
                  <c:v>12236</c:v>
                </c:pt>
                <c:pt idx="80">
                  <c:v>12267</c:v>
                </c:pt>
                <c:pt idx="81">
                  <c:v>12298</c:v>
                </c:pt>
                <c:pt idx="82">
                  <c:v>12328</c:v>
                </c:pt>
                <c:pt idx="83">
                  <c:v>12359</c:v>
                </c:pt>
                <c:pt idx="84">
                  <c:v>12389</c:v>
                </c:pt>
                <c:pt idx="85">
                  <c:v>12420</c:v>
                </c:pt>
                <c:pt idx="86">
                  <c:v>12451</c:v>
                </c:pt>
                <c:pt idx="87">
                  <c:v>12479</c:v>
                </c:pt>
                <c:pt idx="88">
                  <c:v>12510</c:v>
                </c:pt>
                <c:pt idx="89">
                  <c:v>12540</c:v>
                </c:pt>
                <c:pt idx="90">
                  <c:v>12571</c:v>
                </c:pt>
                <c:pt idx="91">
                  <c:v>12601</c:v>
                </c:pt>
                <c:pt idx="92">
                  <c:v>12632</c:v>
                </c:pt>
                <c:pt idx="93">
                  <c:v>12663</c:v>
                </c:pt>
                <c:pt idx="94">
                  <c:v>12693</c:v>
                </c:pt>
                <c:pt idx="95">
                  <c:v>12724</c:v>
                </c:pt>
                <c:pt idx="96">
                  <c:v>12754</c:v>
                </c:pt>
                <c:pt idx="97">
                  <c:v>12785</c:v>
                </c:pt>
                <c:pt idx="98">
                  <c:v>12816</c:v>
                </c:pt>
                <c:pt idx="99">
                  <c:v>12844</c:v>
                </c:pt>
                <c:pt idx="100">
                  <c:v>12875</c:v>
                </c:pt>
                <c:pt idx="101">
                  <c:v>12905</c:v>
                </c:pt>
                <c:pt idx="102">
                  <c:v>12936</c:v>
                </c:pt>
                <c:pt idx="103">
                  <c:v>12966</c:v>
                </c:pt>
                <c:pt idx="104">
                  <c:v>12997</c:v>
                </c:pt>
                <c:pt idx="105">
                  <c:v>13028</c:v>
                </c:pt>
                <c:pt idx="106">
                  <c:v>13058</c:v>
                </c:pt>
                <c:pt idx="107">
                  <c:v>13089</c:v>
                </c:pt>
                <c:pt idx="108">
                  <c:v>13119</c:v>
                </c:pt>
                <c:pt idx="109">
                  <c:v>13150</c:v>
                </c:pt>
                <c:pt idx="110">
                  <c:v>13181</c:v>
                </c:pt>
                <c:pt idx="111">
                  <c:v>13210</c:v>
                </c:pt>
                <c:pt idx="112">
                  <c:v>13241</c:v>
                </c:pt>
                <c:pt idx="113">
                  <c:v>13271</c:v>
                </c:pt>
                <c:pt idx="114">
                  <c:v>13302</c:v>
                </c:pt>
                <c:pt idx="115">
                  <c:v>13332</c:v>
                </c:pt>
                <c:pt idx="116">
                  <c:v>13363</c:v>
                </c:pt>
                <c:pt idx="117">
                  <c:v>13394</c:v>
                </c:pt>
                <c:pt idx="118">
                  <c:v>13424</c:v>
                </c:pt>
                <c:pt idx="119">
                  <c:v>13455</c:v>
                </c:pt>
                <c:pt idx="120">
                  <c:v>13485</c:v>
                </c:pt>
                <c:pt idx="121">
                  <c:v>13516</c:v>
                </c:pt>
                <c:pt idx="122">
                  <c:v>13547</c:v>
                </c:pt>
                <c:pt idx="123">
                  <c:v>13575</c:v>
                </c:pt>
                <c:pt idx="124">
                  <c:v>13606</c:v>
                </c:pt>
                <c:pt idx="125">
                  <c:v>13636</c:v>
                </c:pt>
                <c:pt idx="126">
                  <c:v>13667</c:v>
                </c:pt>
                <c:pt idx="127">
                  <c:v>13697</c:v>
                </c:pt>
                <c:pt idx="128">
                  <c:v>13728</c:v>
                </c:pt>
                <c:pt idx="129">
                  <c:v>13759</c:v>
                </c:pt>
                <c:pt idx="130">
                  <c:v>13789</c:v>
                </c:pt>
                <c:pt idx="131">
                  <c:v>13820</c:v>
                </c:pt>
                <c:pt idx="132">
                  <c:v>13850</c:v>
                </c:pt>
                <c:pt idx="133">
                  <c:v>13881</c:v>
                </c:pt>
                <c:pt idx="134">
                  <c:v>13912</c:v>
                </c:pt>
                <c:pt idx="135">
                  <c:v>13940</c:v>
                </c:pt>
                <c:pt idx="136">
                  <c:v>13971</c:v>
                </c:pt>
                <c:pt idx="137">
                  <c:v>14001</c:v>
                </c:pt>
                <c:pt idx="138">
                  <c:v>14032</c:v>
                </c:pt>
                <c:pt idx="139">
                  <c:v>14062</c:v>
                </c:pt>
                <c:pt idx="140">
                  <c:v>14093</c:v>
                </c:pt>
                <c:pt idx="141">
                  <c:v>14124</c:v>
                </c:pt>
                <c:pt idx="142">
                  <c:v>14154</c:v>
                </c:pt>
                <c:pt idx="143">
                  <c:v>14185</c:v>
                </c:pt>
                <c:pt idx="144">
                  <c:v>14215</c:v>
                </c:pt>
                <c:pt idx="145">
                  <c:v>14246</c:v>
                </c:pt>
                <c:pt idx="146">
                  <c:v>14277</c:v>
                </c:pt>
                <c:pt idx="147">
                  <c:v>14305</c:v>
                </c:pt>
                <c:pt idx="148">
                  <c:v>14336</c:v>
                </c:pt>
                <c:pt idx="149">
                  <c:v>14366</c:v>
                </c:pt>
                <c:pt idx="150">
                  <c:v>14397</c:v>
                </c:pt>
                <c:pt idx="151">
                  <c:v>14427</c:v>
                </c:pt>
                <c:pt idx="152">
                  <c:v>14458</c:v>
                </c:pt>
                <c:pt idx="153">
                  <c:v>14489</c:v>
                </c:pt>
                <c:pt idx="154">
                  <c:v>14519</c:v>
                </c:pt>
                <c:pt idx="155">
                  <c:v>14550</c:v>
                </c:pt>
                <c:pt idx="156">
                  <c:v>14580</c:v>
                </c:pt>
                <c:pt idx="157">
                  <c:v>14611</c:v>
                </c:pt>
                <c:pt idx="158">
                  <c:v>14642</c:v>
                </c:pt>
                <c:pt idx="159">
                  <c:v>14671</c:v>
                </c:pt>
                <c:pt idx="160">
                  <c:v>14702</c:v>
                </c:pt>
                <c:pt idx="161">
                  <c:v>14732</c:v>
                </c:pt>
                <c:pt idx="162">
                  <c:v>14763</c:v>
                </c:pt>
                <c:pt idx="163">
                  <c:v>14793</c:v>
                </c:pt>
                <c:pt idx="164">
                  <c:v>14824</c:v>
                </c:pt>
                <c:pt idx="165">
                  <c:v>14855</c:v>
                </c:pt>
                <c:pt idx="166">
                  <c:v>14885</c:v>
                </c:pt>
                <c:pt idx="167">
                  <c:v>14916</c:v>
                </c:pt>
                <c:pt idx="168">
                  <c:v>14946</c:v>
                </c:pt>
                <c:pt idx="169">
                  <c:v>14977</c:v>
                </c:pt>
                <c:pt idx="170">
                  <c:v>15008</c:v>
                </c:pt>
                <c:pt idx="171">
                  <c:v>15036</c:v>
                </c:pt>
                <c:pt idx="172">
                  <c:v>15067</c:v>
                </c:pt>
                <c:pt idx="173">
                  <c:v>15097</c:v>
                </c:pt>
                <c:pt idx="174">
                  <c:v>15128</c:v>
                </c:pt>
                <c:pt idx="175">
                  <c:v>15158</c:v>
                </c:pt>
                <c:pt idx="176">
                  <c:v>15189</c:v>
                </c:pt>
                <c:pt idx="177">
                  <c:v>15220</c:v>
                </c:pt>
                <c:pt idx="178">
                  <c:v>15250</c:v>
                </c:pt>
                <c:pt idx="179">
                  <c:v>15281</c:v>
                </c:pt>
                <c:pt idx="180">
                  <c:v>15311</c:v>
                </c:pt>
                <c:pt idx="181">
                  <c:v>15342</c:v>
                </c:pt>
                <c:pt idx="182">
                  <c:v>15373</c:v>
                </c:pt>
                <c:pt idx="183">
                  <c:v>15401</c:v>
                </c:pt>
                <c:pt idx="184">
                  <c:v>15432</c:v>
                </c:pt>
                <c:pt idx="185">
                  <c:v>15462</c:v>
                </c:pt>
                <c:pt idx="186">
                  <c:v>15493</c:v>
                </c:pt>
                <c:pt idx="187">
                  <c:v>15523</c:v>
                </c:pt>
                <c:pt idx="188">
                  <c:v>15554</c:v>
                </c:pt>
                <c:pt idx="189">
                  <c:v>15585</c:v>
                </c:pt>
                <c:pt idx="190">
                  <c:v>15615</c:v>
                </c:pt>
                <c:pt idx="191">
                  <c:v>15646</c:v>
                </c:pt>
                <c:pt idx="192">
                  <c:v>15676</c:v>
                </c:pt>
                <c:pt idx="193">
                  <c:v>15707</c:v>
                </c:pt>
                <c:pt idx="194">
                  <c:v>15738</c:v>
                </c:pt>
                <c:pt idx="195">
                  <c:v>15766</c:v>
                </c:pt>
                <c:pt idx="196">
                  <c:v>15797</c:v>
                </c:pt>
                <c:pt idx="197">
                  <c:v>15827</c:v>
                </c:pt>
                <c:pt idx="198">
                  <c:v>15858</c:v>
                </c:pt>
                <c:pt idx="199">
                  <c:v>15888</c:v>
                </c:pt>
                <c:pt idx="200">
                  <c:v>15919</c:v>
                </c:pt>
                <c:pt idx="201">
                  <c:v>15950</c:v>
                </c:pt>
                <c:pt idx="202">
                  <c:v>15980</c:v>
                </c:pt>
                <c:pt idx="203">
                  <c:v>16011</c:v>
                </c:pt>
                <c:pt idx="204">
                  <c:v>16041</c:v>
                </c:pt>
                <c:pt idx="205">
                  <c:v>16072</c:v>
                </c:pt>
                <c:pt idx="206">
                  <c:v>16103</c:v>
                </c:pt>
                <c:pt idx="207">
                  <c:v>16132</c:v>
                </c:pt>
                <c:pt idx="208">
                  <c:v>16163</c:v>
                </c:pt>
                <c:pt idx="209">
                  <c:v>16193</c:v>
                </c:pt>
                <c:pt idx="210">
                  <c:v>16224</c:v>
                </c:pt>
                <c:pt idx="211">
                  <c:v>16254</c:v>
                </c:pt>
                <c:pt idx="212">
                  <c:v>16285</c:v>
                </c:pt>
                <c:pt idx="213">
                  <c:v>16316</c:v>
                </c:pt>
                <c:pt idx="214">
                  <c:v>16346</c:v>
                </c:pt>
                <c:pt idx="215">
                  <c:v>16377</c:v>
                </c:pt>
                <c:pt idx="216">
                  <c:v>16407</c:v>
                </c:pt>
                <c:pt idx="217">
                  <c:v>16438</c:v>
                </c:pt>
                <c:pt idx="218">
                  <c:v>16469</c:v>
                </c:pt>
                <c:pt idx="219">
                  <c:v>16497</c:v>
                </c:pt>
                <c:pt idx="220">
                  <c:v>16528</c:v>
                </c:pt>
                <c:pt idx="221">
                  <c:v>16558</c:v>
                </c:pt>
                <c:pt idx="222">
                  <c:v>16589</c:v>
                </c:pt>
                <c:pt idx="223">
                  <c:v>16619</c:v>
                </c:pt>
                <c:pt idx="224">
                  <c:v>16650</c:v>
                </c:pt>
                <c:pt idx="225">
                  <c:v>16681</c:v>
                </c:pt>
                <c:pt idx="226">
                  <c:v>16711</c:v>
                </c:pt>
                <c:pt idx="227">
                  <c:v>16742</c:v>
                </c:pt>
                <c:pt idx="228">
                  <c:v>16772</c:v>
                </c:pt>
                <c:pt idx="229">
                  <c:v>16803</c:v>
                </c:pt>
                <c:pt idx="230">
                  <c:v>16834</c:v>
                </c:pt>
                <c:pt idx="231">
                  <c:v>16862</c:v>
                </c:pt>
                <c:pt idx="232">
                  <c:v>16893</c:v>
                </c:pt>
                <c:pt idx="233">
                  <c:v>16923</c:v>
                </c:pt>
                <c:pt idx="234">
                  <c:v>16954</c:v>
                </c:pt>
                <c:pt idx="235">
                  <c:v>16984</c:v>
                </c:pt>
                <c:pt idx="236">
                  <c:v>17015</c:v>
                </c:pt>
                <c:pt idx="237">
                  <c:v>17046</c:v>
                </c:pt>
                <c:pt idx="238">
                  <c:v>17076</c:v>
                </c:pt>
                <c:pt idx="239">
                  <c:v>17107</c:v>
                </c:pt>
                <c:pt idx="240">
                  <c:v>17137</c:v>
                </c:pt>
                <c:pt idx="241">
                  <c:v>17168</c:v>
                </c:pt>
                <c:pt idx="242">
                  <c:v>17199</c:v>
                </c:pt>
                <c:pt idx="243">
                  <c:v>17227</c:v>
                </c:pt>
                <c:pt idx="244">
                  <c:v>17258</c:v>
                </c:pt>
                <c:pt idx="245">
                  <c:v>17288</c:v>
                </c:pt>
                <c:pt idx="246">
                  <c:v>17319</c:v>
                </c:pt>
                <c:pt idx="247">
                  <c:v>17349</c:v>
                </c:pt>
                <c:pt idx="248">
                  <c:v>17380</c:v>
                </c:pt>
                <c:pt idx="249">
                  <c:v>17411</c:v>
                </c:pt>
                <c:pt idx="250">
                  <c:v>17441</c:v>
                </c:pt>
                <c:pt idx="251">
                  <c:v>17472</c:v>
                </c:pt>
                <c:pt idx="252">
                  <c:v>17502</c:v>
                </c:pt>
                <c:pt idx="253">
                  <c:v>17533</c:v>
                </c:pt>
                <c:pt idx="254">
                  <c:v>17564</c:v>
                </c:pt>
                <c:pt idx="255">
                  <c:v>17593</c:v>
                </c:pt>
                <c:pt idx="256">
                  <c:v>17624</c:v>
                </c:pt>
                <c:pt idx="257">
                  <c:v>17654</c:v>
                </c:pt>
                <c:pt idx="258">
                  <c:v>17685</c:v>
                </c:pt>
                <c:pt idx="259">
                  <c:v>17715</c:v>
                </c:pt>
                <c:pt idx="260">
                  <c:v>17746</c:v>
                </c:pt>
                <c:pt idx="261">
                  <c:v>17777</c:v>
                </c:pt>
                <c:pt idx="262">
                  <c:v>17807</c:v>
                </c:pt>
                <c:pt idx="263">
                  <c:v>17838</c:v>
                </c:pt>
                <c:pt idx="264">
                  <c:v>17868</c:v>
                </c:pt>
                <c:pt idx="265">
                  <c:v>17899</c:v>
                </c:pt>
                <c:pt idx="266">
                  <c:v>17930</c:v>
                </c:pt>
                <c:pt idx="267">
                  <c:v>17958</c:v>
                </c:pt>
                <c:pt idx="268">
                  <c:v>17989</c:v>
                </c:pt>
                <c:pt idx="269">
                  <c:v>18019</c:v>
                </c:pt>
                <c:pt idx="270">
                  <c:v>18050</c:v>
                </c:pt>
                <c:pt idx="271">
                  <c:v>18080</c:v>
                </c:pt>
                <c:pt idx="272">
                  <c:v>18111</c:v>
                </c:pt>
                <c:pt idx="273">
                  <c:v>18142</c:v>
                </c:pt>
                <c:pt idx="274">
                  <c:v>18172</c:v>
                </c:pt>
                <c:pt idx="275">
                  <c:v>18203</c:v>
                </c:pt>
                <c:pt idx="276">
                  <c:v>18233</c:v>
                </c:pt>
                <c:pt idx="277">
                  <c:v>18264</c:v>
                </c:pt>
                <c:pt idx="278">
                  <c:v>18295</c:v>
                </c:pt>
                <c:pt idx="279">
                  <c:v>18323</c:v>
                </c:pt>
                <c:pt idx="280">
                  <c:v>18354</c:v>
                </c:pt>
                <c:pt idx="281">
                  <c:v>18384</c:v>
                </c:pt>
                <c:pt idx="282">
                  <c:v>18415</c:v>
                </c:pt>
                <c:pt idx="283">
                  <c:v>18445</c:v>
                </c:pt>
                <c:pt idx="284">
                  <c:v>18476</c:v>
                </c:pt>
                <c:pt idx="285">
                  <c:v>18507</c:v>
                </c:pt>
                <c:pt idx="286">
                  <c:v>18537</c:v>
                </c:pt>
                <c:pt idx="287">
                  <c:v>18568</c:v>
                </c:pt>
                <c:pt idx="288">
                  <c:v>18598</c:v>
                </c:pt>
                <c:pt idx="289">
                  <c:v>18629</c:v>
                </c:pt>
                <c:pt idx="290">
                  <c:v>18660</c:v>
                </c:pt>
                <c:pt idx="291">
                  <c:v>18688</c:v>
                </c:pt>
                <c:pt idx="292">
                  <c:v>18719</c:v>
                </c:pt>
                <c:pt idx="293">
                  <c:v>18749</c:v>
                </c:pt>
                <c:pt idx="294">
                  <c:v>18780</c:v>
                </c:pt>
                <c:pt idx="295">
                  <c:v>18810</c:v>
                </c:pt>
                <c:pt idx="296">
                  <c:v>18841</c:v>
                </c:pt>
                <c:pt idx="297">
                  <c:v>18872</c:v>
                </c:pt>
                <c:pt idx="298">
                  <c:v>18902</c:v>
                </c:pt>
                <c:pt idx="299">
                  <c:v>18933</c:v>
                </c:pt>
                <c:pt idx="300">
                  <c:v>18963</c:v>
                </c:pt>
                <c:pt idx="301">
                  <c:v>18994</c:v>
                </c:pt>
                <c:pt idx="302">
                  <c:v>19025</c:v>
                </c:pt>
                <c:pt idx="303">
                  <c:v>19054</c:v>
                </c:pt>
                <c:pt idx="304">
                  <c:v>19085</c:v>
                </c:pt>
                <c:pt idx="305">
                  <c:v>19115</c:v>
                </c:pt>
                <c:pt idx="306">
                  <c:v>19146</c:v>
                </c:pt>
                <c:pt idx="307">
                  <c:v>19176</c:v>
                </c:pt>
                <c:pt idx="308">
                  <c:v>19207</c:v>
                </c:pt>
                <c:pt idx="309">
                  <c:v>19238</c:v>
                </c:pt>
                <c:pt idx="310">
                  <c:v>19268</c:v>
                </c:pt>
                <c:pt idx="311">
                  <c:v>19299</c:v>
                </c:pt>
                <c:pt idx="312">
                  <c:v>19329</c:v>
                </c:pt>
                <c:pt idx="313">
                  <c:v>19360</c:v>
                </c:pt>
                <c:pt idx="314">
                  <c:v>19391</c:v>
                </c:pt>
                <c:pt idx="315">
                  <c:v>19419</c:v>
                </c:pt>
                <c:pt idx="316">
                  <c:v>19450</c:v>
                </c:pt>
                <c:pt idx="317">
                  <c:v>19480</c:v>
                </c:pt>
                <c:pt idx="318">
                  <c:v>19511</c:v>
                </c:pt>
                <c:pt idx="319">
                  <c:v>19541</c:v>
                </c:pt>
                <c:pt idx="320">
                  <c:v>19572</c:v>
                </c:pt>
                <c:pt idx="321">
                  <c:v>19603</c:v>
                </c:pt>
                <c:pt idx="322">
                  <c:v>19633</c:v>
                </c:pt>
                <c:pt idx="323">
                  <c:v>19664</c:v>
                </c:pt>
                <c:pt idx="324">
                  <c:v>19694</c:v>
                </c:pt>
                <c:pt idx="325">
                  <c:v>19725</c:v>
                </c:pt>
                <c:pt idx="326">
                  <c:v>19756</c:v>
                </c:pt>
                <c:pt idx="327">
                  <c:v>19784</c:v>
                </c:pt>
                <c:pt idx="328">
                  <c:v>19815</c:v>
                </c:pt>
                <c:pt idx="329">
                  <c:v>19845</c:v>
                </c:pt>
                <c:pt idx="330">
                  <c:v>19876</c:v>
                </c:pt>
                <c:pt idx="331">
                  <c:v>19906</c:v>
                </c:pt>
                <c:pt idx="332">
                  <c:v>19937</c:v>
                </c:pt>
                <c:pt idx="333">
                  <c:v>19968</c:v>
                </c:pt>
                <c:pt idx="334">
                  <c:v>19998</c:v>
                </c:pt>
                <c:pt idx="335">
                  <c:v>20029</c:v>
                </c:pt>
                <c:pt idx="336">
                  <c:v>20059</c:v>
                </c:pt>
                <c:pt idx="337">
                  <c:v>20090</c:v>
                </c:pt>
                <c:pt idx="338">
                  <c:v>20121</c:v>
                </c:pt>
                <c:pt idx="339">
                  <c:v>20149</c:v>
                </c:pt>
                <c:pt idx="340">
                  <c:v>20180</c:v>
                </c:pt>
                <c:pt idx="341">
                  <c:v>20210</c:v>
                </c:pt>
                <c:pt idx="342">
                  <c:v>20241</c:v>
                </c:pt>
                <c:pt idx="343">
                  <c:v>20271</c:v>
                </c:pt>
                <c:pt idx="344">
                  <c:v>20302</c:v>
                </c:pt>
                <c:pt idx="345">
                  <c:v>20333</c:v>
                </c:pt>
                <c:pt idx="346">
                  <c:v>20363</c:v>
                </c:pt>
                <c:pt idx="347">
                  <c:v>20394</c:v>
                </c:pt>
                <c:pt idx="348">
                  <c:v>20424</c:v>
                </c:pt>
                <c:pt idx="349">
                  <c:v>20455</c:v>
                </c:pt>
                <c:pt idx="350">
                  <c:v>20486</c:v>
                </c:pt>
                <c:pt idx="351">
                  <c:v>20515</c:v>
                </c:pt>
                <c:pt idx="352">
                  <c:v>20546</c:v>
                </c:pt>
                <c:pt idx="353">
                  <c:v>20576</c:v>
                </c:pt>
                <c:pt idx="354">
                  <c:v>20607</c:v>
                </c:pt>
                <c:pt idx="355">
                  <c:v>20637</c:v>
                </c:pt>
                <c:pt idx="356">
                  <c:v>20668</c:v>
                </c:pt>
                <c:pt idx="357">
                  <c:v>20699</c:v>
                </c:pt>
                <c:pt idx="358">
                  <c:v>20729</c:v>
                </c:pt>
                <c:pt idx="359">
                  <c:v>20760</c:v>
                </c:pt>
                <c:pt idx="360">
                  <c:v>20790</c:v>
                </c:pt>
                <c:pt idx="361">
                  <c:v>20821</c:v>
                </c:pt>
                <c:pt idx="362">
                  <c:v>20852</c:v>
                </c:pt>
                <c:pt idx="363">
                  <c:v>20880</c:v>
                </c:pt>
                <c:pt idx="364">
                  <c:v>20911</c:v>
                </c:pt>
                <c:pt idx="365">
                  <c:v>20941</c:v>
                </c:pt>
                <c:pt idx="366">
                  <c:v>20972</c:v>
                </c:pt>
                <c:pt idx="367">
                  <c:v>21002</c:v>
                </c:pt>
                <c:pt idx="368">
                  <c:v>21033</c:v>
                </c:pt>
                <c:pt idx="369">
                  <c:v>21064</c:v>
                </c:pt>
                <c:pt idx="370">
                  <c:v>21094</c:v>
                </c:pt>
                <c:pt idx="371">
                  <c:v>21125</c:v>
                </c:pt>
                <c:pt idx="372">
                  <c:v>21155</c:v>
                </c:pt>
                <c:pt idx="373">
                  <c:v>21186</c:v>
                </c:pt>
                <c:pt idx="374">
                  <c:v>21217</c:v>
                </c:pt>
                <c:pt idx="375">
                  <c:v>21245</c:v>
                </c:pt>
                <c:pt idx="376">
                  <c:v>21276</c:v>
                </c:pt>
                <c:pt idx="377">
                  <c:v>21306</c:v>
                </c:pt>
                <c:pt idx="378">
                  <c:v>21337</c:v>
                </c:pt>
                <c:pt idx="379">
                  <c:v>21367</c:v>
                </c:pt>
                <c:pt idx="380">
                  <c:v>21398</c:v>
                </c:pt>
                <c:pt idx="381">
                  <c:v>21429</c:v>
                </c:pt>
                <c:pt idx="382">
                  <c:v>21459</c:v>
                </c:pt>
                <c:pt idx="383">
                  <c:v>21490</c:v>
                </c:pt>
                <c:pt idx="384">
                  <c:v>21520</c:v>
                </c:pt>
                <c:pt idx="385">
                  <c:v>21551</c:v>
                </c:pt>
                <c:pt idx="386">
                  <c:v>21582</c:v>
                </c:pt>
                <c:pt idx="387">
                  <c:v>21610</c:v>
                </c:pt>
                <c:pt idx="388">
                  <c:v>21641</c:v>
                </c:pt>
                <c:pt idx="389">
                  <c:v>21671</c:v>
                </c:pt>
                <c:pt idx="390">
                  <c:v>21702</c:v>
                </c:pt>
                <c:pt idx="391">
                  <c:v>21732</c:v>
                </c:pt>
                <c:pt idx="392">
                  <c:v>21763</c:v>
                </c:pt>
                <c:pt idx="393">
                  <c:v>21794</c:v>
                </c:pt>
                <c:pt idx="394">
                  <c:v>21824</c:v>
                </c:pt>
                <c:pt idx="395">
                  <c:v>21855</c:v>
                </c:pt>
                <c:pt idx="396">
                  <c:v>21885</c:v>
                </c:pt>
                <c:pt idx="397">
                  <c:v>21916</c:v>
                </c:pt>
                <c:pt idx="398">
                  <c:v>21947</c:v>
                </c:pt>
                <c:pt idx="399">
                  <c:v>21976</c:v>
                </c:pt>
                <c:pt idx="400">
                  <c:v>22007</c:v>
                </c:pt>
                <c:pt idx="401">
                  <c:v>22037</c:v>
                </c:pt>
                <c:pt idx="402">
                  <c:v>22068</c:v>
                </c:pt>
                <c:pt idx="403">
                  <c:v>22098</c:v>
                </c:pt>
                <c:pt idx="404">
                  <c:v>22129</c:v>
                </c:pt>
                <c:pt idx="405">
                  <c:v>22160</c:v>
                </c:pt>
                <c:pt idx="406">
                  <c:v>22190</c:v>
                </c:pt>
                <c:pt idx="407">
                  <c:v>22221</c:v>
                </c:pt>
                <c:pt idx="408">
                  <c:v>22251</c:v>
                </c:pt>
                <c:pt idx="409">
                  <c:v>22282</c:v>
                </c:pt>
                <c:pt idx="410">
                  <c:v>22313</c:v>
                </c:pt>
                <c:pt idx="411">
                  <c:v>22341</c:v>
                </c:pt>
                <c:pt idx="412">
                  <c:v>22372</c:v>
                </c:pt>
                <c:pt idx="413">
                  <c:v>22402</c:v>
                </c:pt>
                <c:pt idx="414">
                  <c:v>22433</c:v>
                </c:pt>
                <c:pt idx="415">
                  <c:v>22463</c:v>
                </c:pt>
                <c:pt idx="416">
                  <c:v>22494</c:v>
                </c:pt>
                <c:pt idx="417">
                  <c:v>22525</c:v>
                </c:pt>
                <c:pt idx="418">
                  <c:v>22555</c:v>
                </c:pt>
                <c:pt idx="419">
                  <c:v>22586</c:v>
                </c:pt>
                <c:pt idx="420">
                  <c:v>22616</c:v>
                </c:pt>
                <c:pt idx="421">
                  <c:v>22647</c:v>
                </c:pt>
                <c:pt idx="422">
                  <c:v>22678</c:v>
                </c:pt>
                <c:pt idx="423">
                  <c:v>22706</c:v>
                </c:pt>
                <c:pt idx="424">
                  <c:v>22737</c:v>
                </c:pt>
                <c:pt idx="425">
                  <c:v>22767</c:v>
                </c:pt>
                <c:pt idx="426">
                  <c:v>22798</c:v>
                </c:pt>
                <c:pt idx="427">
                  <c:v>22828</c:v>
                </c:pt>
                <c:pt idx="428">
                  <c:v>22859</c:v>
                </c:pt>
                <c:pt idx="429">
                  <c:v>22890</c:v>
                </c:pt>
                <c:pt idx="430">
                  <c:v>22920</c:v>
                </c:pt>
                <c:pt idx="431">
                  <c:v>22951</c:v>
                </c:pt>
                <c:pt idx="432">
                  <c:v>22981</c:v>
                </c:pt>
                <c:pt idx="433">
                  <c:v>23012</c:v>
                </c:pt>
                <c:pt idx="434">
                  <c:v>23043</c:v>
                </c:pt>
                <c:pt idx="435">
                  <c:v>23071</c:v>
                </c:pt>
                <c:pt idx="436">
                  <c:v>23102</c:v>
                </c:pt>
                <c:pt idx="437">
                  <c:v>23132</c:v>
                </c:pt>
                <c:pt idx="438">
                  <c:v>23163</c:v>
                </c:pt>
                <c:pt idx="439">
                  <c:v>23193</c:v>
                </c:pt>
                <c:pt idx="440">
                  <c:v>23224</c:v>
                </c:pt>
                <c:pt idx="441">
                  <c:v>23255</c:v>
                </c:pt>
                <c:pt idx="442">
                  <c:v>23285</c:v>
                </c:pt>
                <c:pt idx="443">
                  <c:v>23316</c:v>
                </c:pt>
                <c:pt idx="444">
                  <c:v>23346</c:v>
                </c:pt>
                <c:pt idx="445">
                  <c:v>23377</c:v>
                </c:pt>
                <c:pt idx="446">
                  <c:v>23408</c:v>
                </c:pt>
                <c:pt idx="447">
                  <c:v>23437</c:v>
                </c:pt>
                <c:pt idx="448">
                  <c:v>23468</c:v>
                </c:pt>
                <c:pt idx="449">
                  <c:v>23498</c:v>
                </c:pt>
                <c:pt idx="450">
                  <c:v>23529</c:v>
                </c:pt>
                <c:pt idx="451">
                  <c:v>23559</c:v>
                </c:pt>
                <c:pt idx="452">
                  <c:v>23590</c:v>
                </c:pt>
                <c:pt idx="453">
                  <c:v>23621</c:v>
                </c:pt>
                <c:pt idx="454">
                  <c:v>23651</c:v>
                </c:pt>
                <c:pt idx="455">
                  <c:v>23682</c:v>
                </c:pt>
                <c:pt idx="456">
                  <c:v>23712</c:v>
                </c:pt>
                <c:pt idx="457">
                  <c:v>23743</c:v>
                </c:pt>
                <c:pt idx="458">
                  <c:v>23774</c:v>
                </c:pt>
                <c:pt idx="459">
                  <c:v>23802</c:v>
                </c:pt>
                <c:pt idx="460">
                  <c:v>23833</c:v>
                </c:pt>
                <c:pt idx="461">
                  <c:v>23863</c:v>
                </c:pt>
                <c:pt idx="462">
                  <c:v>23894</c:v>
                </c:pt>
                <c:pt idx="463">
                  <c:v>23924</c:v>
                </c:pt>
                <c:pt idx="464">
                  <c:v>23955</c:v>
                </c:pt>
                <c:pt idx="465">
                  <c:v>23986</c:v>
                </c:pt>
                <c:pt idx="466">
                  <c:v>24016</c:v>
                </c:pt>
                <c:pt idx="467">
                  <c:v>24047</c:v>
                </c:pt>
                <c:pt idx="468">
                  <c:v>24077</c:v>
                </c:pt>
                <c:pt idx="469">
                  <c:v>24108</c:v>
                </c:pt>
                <c:pt idx="470">
                  <c:v>24139</c:v>
                </c:pt>
                <c:pt idx="471">
                  <c:v>24167</c:v>
                </c:pt>
                <c:pt idx="472">
                  <c:v>24198</c:v>
                </c:pt>
                <c:pt idx="473">
                  <c:v>24228</c:v>
                </c:pt>
                <c:pt idx="474">
                  <c:v>24259</c:v>
                </c:pt>
                <c:pt idx="475">
                  <c:v>24289</c:v>
                </c:pt>
                <c:pt idx="476">
                  <c:v>24320</c:v>
                </c:pt>
                <c:pt idx="477">
                  <c:v>24351</c:v>
                </c:pt>
                <c:pt idx="478">
                  <c:v>24381</c:v>
                </c:pt>
                <c:pt idx="479">
                  <c:v>24412</c:v>
                </c:pt>
                <c:pt idx="480">
                  <c:v>24442</c:v>
                </c:pt>
                <c:pt idx="481">
                  <c:v>24473</c:v>
                </c:pt>
                <c:pt idx="482">
                  <c:v>24504</c:v>
                </c:pt>
                <c:pt idx="483">
                  <c:v>24532</c:v>
                </c:pt>
                <c:pt idx="484">
                  <c:v>24563</c:v>
                </c:pt>
                <c:pt idx="485">
                  <c:v>24593</c:v>
                </c:pt>
                <c:pt idx="486">
                  <c:v>24624</c:v>
                </c:pt>
                <c:pt idx="487">
                  <c:v>24654</c:v>
                </c:pt>
                <c:pt idx="488">
                  <c:v>24685</c:v>
                </c:pt>
                <c:pt idx="489">
                  <c:v>24716</c:v>
                </c:pt>
                <c:pt idx="490">
                  <c:v>24746</c:v>
                </c:pt>
                <c:pt idx="491">
                  <c:v>24777</c:v>
                </c:pt>
                <c:pt idx="492">
                  <c:v>24807</c:v>
                </c:pt>
                <c:pt idx="493">
                  <c:v>24838</c:v>
                </c:pt>
                <c:pt idx="494">
                  <c:v>24869</c:v>
                </c:pt>
                <c:pt idx="495">
                  <c:v>24898</c:v>
                </c:pt>
                <c:pt idx="496">
                  <c:v>24929</c:v>
                </c:pt>
                <c:pt idx="497">
                  <c:v>24959</c:v>
                </c:pt>
                <c:pt idx="498">
                  <c:v>24990</c:v>
                </c:pt>
                <c:pt idx="499">
                  <c:v>25020</c:v>
                </c:pt>
                <c:pt idx="500">
                  <c:v>25051</c:v>
                </c:pt>
                <c:pt idx="501">
                  <c:v>25082</c:v>
                </c:pt>
                <c:pt idx="502">
                  <c:v>25112</c:v>
                </c:pt>
                <c:pt idx="503">
                  <c:v>25143</c:v>
                </c:pt>
                <c:pt idx="504">
                  <c:v>25173</c:v>
                </c:pt>
                <c:pt idx="505">
                  <c:v>25204</c:v>
                </c:pt>
                <c:pt idx="506">
                  <c:v>25235</c:v>
                </c:pt>
                <c:pt idx="507">
                  <c:v>25263</c:v>
                </c:pt>
                <c:pt idx="508">
                  <c:v>25294</c:v>
                </c:pt>
                <c:pt idx="509">
                  <c:v>25324</c:v>
                </c:pt>
                <c:pt idx="510">
                  <c:v>25355</c:v>
                </c:pt>
                <c:pt idx="511">
                  <c:v>25385</c:v>
                </c:pt>
                <c:pt idx="512">
                  <c:v>25416</c:v>
                </c:pt>
                <c:pt idx="513">
                  <c:v>25447</c:v>
                </c:pt>
                <c:pt idx="514">
                  <c:v>25477</c:v>
                </c:pt>
                <c:pt idx="515">
                  <c:v>25508</c:v>
                </c:pt>
                <c:pt idx="516">
                  <c:v>25538</c:v>
                </c:pt>
                <c:pt idx="517">
                  <c:v>25569</c:v>
                </c:pt>
                <c:pt idx="518">
                  <c:v>25600</c:v>
                </c:pt>
                <c:pt idx="519">
                  <c:v>25628</c:v>
                </c:pt>
                <c:pt idx="520">
                  <c:v>25659</c:v>
                </c:pt>
                <c:pt idx="521">
                  <c:v>25689</c:v>
                </c:pt>
                <c:pt idx="522">
                  <c:v>25720</c:v>
                </c:pt>
                <c:pt idx="523">
                  <c:v>25750</c:v>
                </c:pt>
                <c:pt idx="524">
                  <c:v>25781</c:v>
                </c:pt>
                <c:pt idx="525">
                  <c:v>25812</c:v>
                </c:pt>
                <c:pt idx="526">
                  <c:v>25842</c:v>
                </c:pt>
                <c:pt idx="527">
                  <c:v>25873</c:v>
                </c:pt>
                <c:pt idx="528">
                  <c:v>25903</c:v>
                </c:pt>
                <c:pt idx="529">
                  <c:v>25934</c:v>
                </c:pt>
                <c:pt idx="530">
                  <c:v>25965</c:v>
                </c:pt>
                <c:pt idx="531">
                  <c:v>25993</c:v>
                </c:pt>
                <c:pt idx="532">
                  <c:v>26024</c:v>
                </c:pt>
                <c:pt idx="533">
                  <c:v>26054</c:v>
                </c:pt>
                <c:pt idx="534">
                  <c:v>26085</c:v>
                </c:pt>
                <c:pt idx="535">
                  <c:v>26115</c:v>
                </c:pt>
                <c:pt idx="536">
                  <c:v>26146</c:v>
                </c:pt>
                <c:pt idx="537">
                  <c:v>26177</c:v>
                </c:pt>
                <c:pt idx="538">
                  <c:v>26207</c:v>
                </c:pt>
                <c:pt idx="539">
                  <c:v>26238</c:v>
                </c:pt>
                <c:pt idx="540">
                  <c:v>26268</c:v>
                </c:pt>
                <c:pt idx="541">
                  <c:v>26299</c:v>
                </c:pt>
                <c:pt idx="542">
                  <c:v>26330</c:v>
                </c:pt>
                <c:pt idx="543">
                  <c:v>26359</c:v>
                </c:pt>
                <c:pt idx="544">
                  <c:v>26390</c:v>
                </c:pt>
                <c:pt idx="545">
                  <c:v>26420</c:v>
                </c:pt>
                <c:pt idx="546">
                  <c:v>26451</c:v>
                </c:pt>
                <c:pt idx="547">
                  <c:v>26481</c:v>
                </c:pt>
                <c:pt idx="548">
                  <c:v>26512</c:v>
                </c:pt>
                <c:pt idx="549">
                  <c:v>26543</c:v>
                </c:pt>
                <c:pt idx="550">
                  <c:v>26573</c:v>
                </c:pt>
                <c:pt idx="551">
                  <c:v>26604</c:v>
                </c:pt>
                <c:pt idx="552">
                  <c:v>26634</c:v>
                </c:pt>
                <c:pt idx="553">
                  <c:v>26665</c:v>
                </c:pt>
                <c:pt idx="554">
                  <c:v>26696</c:v>
                </c:pt>
                <c:pt idx="555">
                  <c:v>26724</c:v>
                </c:pt>
                <c:pt idx="556">
                  <c:v>26755</c:v>
                </c:pt>
                <c:pt idx="557">
                  <c:v>26785</c:v>
                </c:pt>
                <c:pt idx="558">
                  <c:v>26816</c:v>
                </c:pt>
                <c:pt idx="559">
                  <c:v>26846</c:v>
                </c:pt>
                <c:pt idx="560">
                  <c:v>26877</c:v>
                </c:pt>
                <c:pt idx="561">
                  <c:v>26908</c:v>
                </c:pt>
                <c:pt idx="562">
                  <c:v>26938</c:v>
                </c:pt>
                <c:pt idx="563">
                  <c:v>26969</c:v>
                </c:pt>
                <c:pt idx="564">
                  <c:v>26999</c:v>
                </c:pt>
                <c:pt idx="565">
                  <c:v>27030</c:v>
                </c:pt>
                <c:pt idx="566">
                  <c:v>27061</c:v>
                </c:pt>
                <c:pt idx="567">
                  <c:v>27089</c:v>
                </c:pt>
                <c:pt idx="568">
                  <c:v>27120</c:v>
                </c:pt>
                <c:pt idx="569">
                  <c:v>27150</c:v>
                </c:pt>
                <c:pt idx="570">
                  <c:v>27181</c:v>
                </c:pt>
                <c:pt idx="571">
                  <c:v>27211</c:v>
                </c:pt>
                <c:pt idx="572">
                  <c:v>27242</c:v>
                </c:pt>
                <c:pt idx="573">
                  <c:v>27273</c:v>
                </c:pt>
                <c:pt idx="574">
                  <c:v>27303</c:v>
                </c:pt>
                <c:pt idx="575">
                  <c:v>27334</c:v>
                </c:pt>
                <c:pt idx="576">
                  <c:v>27364</c:v>
                </c:pt>
                <c:pt idx="577">
                  <c:v>27395</c:v>
                </c:pt>
                <c:pt idx="578">
                  <c:v>27426</c:v>
                </c:pt>
                <c:pt idx="579">
                  <c:v>27454</c:v>
                </c:pt>
                <c:pt idx="580">
                  <c:v>27485</c:v>
                </c:pt>
                <c:pt idx="581">
                  <c:v>27515</c:v>
                </c:pt>
                <c:pt idx="582">
                  <c:v>27546</c:v>
                </c:pt>
                <c:pt idx="583">
                  <c:v>27576</c:v>
                </c:pt>
                <c:pt idx="584">
                  <c:v>27607</c:v>
                </c:pt>
                <c:pt idx="585">
                  <c:v>27638</c:v>
                </c:pt>
                <c:pt idx="586">
                  <c:v>27668</c:v>
                </c:pt>
                <c:pt idx="587">
                  <c:v>27699</c:v>
                </c:pt>
                <c:pt idx="588">
                  <c:v>27729</c:v>
                </c:pt>
                <c:pt idx="589">
                  <c:v>27760</c:v>
                </c:pt>
                <c:pt idx="590">
                  <c:v>27791</c:v>
                </c:pt>
                <c:pt idx="591">
                  <c:v>27820</c:v>
                </c:pt>
                <c:pt idx="592">
                  <c:v>27851</c:v>
                </c:pt>
                <c:pt idx="593">
                  <c:v>27881</c:v>
                </c:pt>
                <c:pt idx="594">
                  <c:v>27912</c:v>
                </c:pt>
                <c:pt idx="595">
                  <c:v>27942</c:v>
                </c:pt>
                <c:pt idx="596">
                  <c:v>27973</c:v>
                </c:pt>
                <c:pt idx="597">
                  <c:v>28004</c:v>
                </c:pt>
                <c:pt idx="598">
                  <c:v>28034</c:v>
                </c:pt>
                <c:pt idx="599">
                  <c:v>28065</c:v>
                </c:pt>
                <c:pt idx="600">
                  <c:v>28095</c:v>
                </c:pt>
                <c:pt idx="601">
                  <c:v>28126</c:v>
                </c:pt>
                <c:pt idx="602">
                  <c:v>28157</c:v>
                </c:pt>
                <c:pt idx="603">
                  <c:v>28185</c:v>
                </c:pt>
                <c:pt idx="604">
                  <c:v>28216</c:v>
                </c:pt>
                <c:pt idx="605">
                  <c:v>28246</c:v>
                </c:pt>
                <c:pt idx="606">
                  <c:v>28277</c:v>
                </c:pt>
                <c:pt idx="607">
                  <c:v>28307</c:v>
                </c:pt>
                <c:pt idx="608">
                  <c:v>28338</c:v>
                </c:pt>
                <c:pt idx="609">
                  <c:v>28369</c:v>
                </c:pt>
                <c:pt idx="610">
                  <c:v>28399</c:v>
                </c:pt>
                <c:pt idx="611">
                  <c:v>28430</c:v>
                </c:pt>
                <c:pt idx="612">
                  <c:v>28460</c:v>
                </c:pt>
                <c:pt idx="613">
                  <c:v>28491</c:v>
                </c:pt>
                <c:pt idx="614">
                  <c:v>28522</c:v>
                </c:pt>
                <c:pt idx="615">
                  <c:v>28550</c:v>
                </c:pt>
                <c:pt idx="616">
                  <c:v>28581</c:v>
                </c:pt>
                <c:pt idx="617">
                  <c:v>28611</c:v>
                </c:pt>
                <c:pt idx="618">
                  <c:v>28642</c:v>
                </c:pt>
                <c:pt idx="619">
                  <c:v>28672</c:v>
                </c:pt>
                <c:pt idx="620">
                  <c:v>28703</c:v>
                </c:pt>
                <c:pt idx="621">
                  <c:v>28734</c:v>
                </c:pt>
                <c:pt idx="622">
                  <c:v>28764</c:v>
                </c:pt>
                <c:pt idx="623">
                  <c:v>28795</c:v>
                </c:pt>
                <c:pt idx="624">
                  <c:v>28825</c:v>
                </c:pt>
                <c:pt idx="625">
                  <c:v>28856</c:v>
                </c:pt>
                <c:pt idx="626">
                  <c:v>28887</c:v>
                </c:pt>
                <c:pt idx="627">
                  <c:v>28915</c:v>
                </c:pt>
                <c:pt idx="628">
                  <c:v>28946</c:v>
                </c:pt>
                <c:pt idx="629">
                  <c:v>28976</c:v>
                </c:pt>
                <c:pt idx="630">
                  <c:v>29007</c:v>
                </c:pt>
                <c:pt idx="631">
                  <c:v>29037</c:v>
                </c:pt>
                <c:pt idx="632">
                  <c:v>29068</c:v>
                </c:pt>
                <c:pt idx="633">
                  <c:v>29099</c:v>
                </c:pt>
                <c:pt idx="634">
                  <c:v>29129</c:v>
                </c:pt>
                <c:pt idx="635">
                  <c:v>29160</c:v>
                </c:pt>
                <c:pt idx="636">
                  <c:v>29190</c:v>
                </c:pt>
                <c:pt idx="637">
                  <c:v>29221</c:v>
                </c:pt>
                <c:pt idx="638">
                  <c:v>29252</c:v>
                </c:pt>
                <c:pt idx="639">
                  <c:v>29281</c:v>
                </c:pt>
                <c:pt idx="640">
                  <c:v>29312</c:v>
                </c:pt>
                <c:pt idx="641">
                  <c:v>29342</c:v>
                </c:pt>
                <c:pt idx="642">
                  <c:v>29373</c:v>
                </c:pt>
                <c:pt idx="643">
                  <c:v>29403</c:v>
                </c:pt>
                <c:pt idx="644">
                  <c:v>29434</c:v>
                </c:pt>
                <c:pt idx="645">
                  <c:v>29465</c:v>
                </c:pt>
                <c:pt idx="646">
                  <c:v>29495</c:v>
                </c:pt>
                <c:pt idx="647">
                  <c:v>29526</c:v>
                </c:pt>
                <c:pt idx="648">
                  <c:v>29556</c:v>
                </c:pt>
                <c:pt idx="649">
                  <c:v>29587</c:v>
                </c:pt>
                <c:pt idx="650">
                  <c:v>29618</c:v>
                </c:pt>
                <c:pt idx="651">
                  <c:v>29646</c:v>
                </c:pt>
                <c:pt idx="652">
                  <c:v>29677</c:v>
                </c:pt>
                <c:pt idx="653">
                  <c:v>29707</c:v>
                </c:pt>
                <c:pt idx="654">
                  <c:v>29738</c:v>
                </c:pt>
                <c:pt idx="655">
                  <c:v>29768</c:v>
                </c:pt>
                <c:pt idx="656">
                  <c:v>29799</c:v>
                </c:pt>
                <c:pt idx="657">
                  <c:v>29830</c:v>
                </c:pt>
                <c:pt idx="658">
                  <c:v>29860</c:v>
                </c:pt>
                <c:pt idx="659">
                  <c:v>29891</c:v>
                </c:pt>
                <c:pt idx="660">
                  <c:v>29921</c:v>
                </c:pt>
                <c:pt idx="661">
                  <c:v>29952</c:v>
                </c:pt>
                <c:pt idx="662">
                  <c:v>29983</c:v>
                </c:pt>
                <c:pt idx="663">
                  <c:v>30011</c:v>
                </c:pt>
                <c:pt idx="664">
                  <c:v>30042</c:v>
                </c:pt>
                <c:pt idx="665">
                  <c:v>30072</c:v>
                </c:pt>
                <c:pt idx="666">
                  <c:v>30103</c:v>
                </c:pt>
                <c:pt idx="667">
                  <c:v>30133</c:v>
                </c:pt>
                <c:pt idx="668">
                  <c:v>30164</c:v>
                </c:pt>
                <c:pt idx="669">
                  <c:v>30195</c:v>
                </c:pt>
                <c:pt idx="670">
                  <c:v>30225</c:v>
                </c:pt>
                <c:pt idx="671">
                  <c:v>30256</c:v>
                </c:pt>
                <c:pt idx="672">
                  <c:v>30286</c:v>
                </c:pt>
                <c:pt idx="673">
                  <c:v>30317</c:v>
                </c:pt>
                <c:pt idx="674">
                  <c:v>30348</c:v>
                </c:pt>
                <c:pt idx="675">
                  <c:v>30376</c:v>
                </c:pt>
                <c:pt idx="676">
                  <c:v>30407</c:v>
                </c:pt>
                <c:pt idx="677">
                  <c:v>30437</c:v>
                </c:pt>
                <c:pt idx="678">
                  <c:v>30468</c:v>
                </c:pt>
                <c:pt idx="679">
                  <c:v>30498</c:v>
                </c:pt>
                <c:pt idx="680">
                  <c:v>30529</c:v>
                </c:pt>
                <c:pt idx="681">
                  <c:v>30560</c:v>
                </c:pt>
                <c:pt idx="682">
                  <c:v>30590</c:v>
                </c:pt>
                <c:pt idx="683">
                  <c:v>30621</c:v>
                </c:pt>
                <c:pt idx="684">
                  <c:v>30651</c:v>
                </c:pt>
                <c:pt idx="685">
                  <c:v>30682</c:v>
                </c:pt>
                <c:pt idx="686">
                  <c:v>30713</c:v>
                </c:pt>
                <c:pt idx="687">
                  <c:v>30742</c:v>
                </c:pt>
                <c:pt idx="688">
                  <c:v>30773</c:v>
                </c:pt>
                <c:pt idx="689">
                  <c:v>30803</c:v>
                </c:pt>
                <c:pt idx="690">
                  <c:v>30834</c:v>
                </c:pt>
                <c:pt idx="691">
                  <c:v>30864</c:v>
                </c:pt>
                <c:pt idx="692">
                  <c:v>30895</c:v>
                </c:pt>
                <c:pt idx="693">
                  <c:v>30926</c:v>
                </c:pt>
                <c:pt idx="694">
                  <c:v>30956</c:v>
                </c:pt>
                <c:pt idx="695">
                  <c:v>30987</c:v>
                </c:pt>
                <c:pt idx="696">
                  <c:v>31017</c:v>
                </c:pt>
                <c:pt idx="697">
                  <c:v>31048</c:v>
                </c:pt>
                <c:pt idx="698">
                  <c:v>31079</c:v>
                </c:pt>
                <c:pt idx="699">
                  <c:v>31107</c:v>
                </c:pt>
                <c:pt idx="700">
                  <c:v>31138</c:v>
                </c:pt>
                <c:pt idx="701">
                  <c:v>31168</c:v>
                </c:pt>
                <c:pt idx="702">
                  <c:v>31199</c:v>
                </c:pt>
                <c:pt idx="703">
                  <c:v>31229</c:v>
                </c:pt>
                <c:pt idx="704">
                  <c:v>31260</c:v>
                </c:pt>
                <c:pt idx="705">
                  <c:v>31291</c:v>
                </c:pt>
                <c:pt idx="706">
                  <c:v>31321</c:v>
                </c:pt>
                <c:pt idx="707">
                  <c:v>31352</c:v>
                </c:pt>
                <c:pt idx="708">
                  <c:v>31382</c:v>
                </c:pt>
                <c:pt idx="709">
                  <c:v>31413</c:v>
                </c:pt>
                <c:pt idx="710">
                  <c:v>31444</c:v>
                </c:pt>
                <c:pt idx="711">
                  <c:v>31472</c:v>
                </c:pt>
                <c:pt idx="712">
                  <c:v>31503</c:v>
                </c:pt>
                <c:pt idx="713">
                  <c:v>31533</c:v>
                </c:pt>
                <c:pt idx="714">
                  <c:v>31564</c:v>
                </c:pt>
                <c:pt idx="715">
                  <c:v>31594</c:v>
                </c:pt>
                <c:pt idx="716">
                  <c:v>31625</c:v>
                </c:pt>
                <c:pt idx="717">
                  <c:v>31656</c:v>
                </c:pt>
                <c:pt idx="718">
                  <c:v>31686</c:v>
                </c:pt>
                <c:pt idx="719">
                  <c:v>31717</c:v>
                </c:pt>
                <c:pt idx="720">
                  <c:v>31747</c:v>
                </c:pt>
                <c:pt idx="721">
                  <c:v>31778</c:v>
                </c:pt>
                <c:pt idx="722">
                  <c:v>31809</c:v>
                </c:pt>
                <c:pt idx="723">
                  <c:v>31837</c:v>
                </c:pt>
                <c:pt idx="724">
                  <c:v>31868</c:v>
                </c:pt>
                <c:pt idx="725">
                  <c:v>31898</c:v>
                </c:pt>
                <c:pt idx="726">
                  <c:v>31929</c:v>
                </c:pt>
                <c:pt idx="727">
                  <c:v>31959</c:v>
                </c:pt>
                <c:pt idx="728">
                  <c:v>31990</c:v>
                </c:pt>
                <c:pt idx="729">
                  <c:v>32021</c:v>
                </c:pt>
                <c:pt idx="730">
                  <c:v>32051</c:v>
                </c:pt>
                <c:pt idx="731">
                  <c:v>32082</c:v>
                </c:pt>
                <c:pt idx="732">
                  <c:v>32112</c:v>
                </c:pt>
                <c:pt idx="733">
                  <c:v>32143</c:v>
                </c:pt>
                <c:pt idx="734">
                  <c:v>32174</c:v>
                </c:pt>
                <c:pt idx="735">
                  <c:v>32203</c:v>
                </c:pt>
                <c:pt idx="736">
                  <c:v>32234</c:v>
                </c:pt>
                <c:pt idx="737">
                  <c:v>32264</c:v>
                </c:pt>
                <c:pt idx="738">
                  <c:v>32295</c:v>
                </c:pt>
                <c:pt idx="739">
                  <c:v>32325</c:v>
                </c:pt>
                <c:pt idx="740">
                  <c:v>32356</c:v>
                </c:pt>
                <c:pt idx="741">
                  <c:v>32387</c:v>
                </c:pt>
                <c:pt idx="742">
                  <c:v>32417</c:v>
                </c:pt>
                <c:pt idx="743">
                  <c:v>32448</c:v>
                </c:pt>
                <c:pt idx="744">
                  <c:v>32478</c:v>
                </c:pt>
                <c:pt idx="745">
                  <c:v>32509</c:v>
                </c:pt>
                <c:pt idx="746">
                  <c:v>32540</c:v>
                </c:pt>
                <c:pt idx="747">
                  <c:v>32568</c:v>
                </c:pt>
                <c:pt idx="748">
                  <c:v>32599</c:v>
                </c:pt>
                <c:pt idx="749">
                  <c:v>32629</c:v>
                </c:pt>
                <c:pt idx="750">
                  <c:v>32660</c:v>
                </c:pt>
                <c:pt idx="751">
                  <c:v>32690</c:v>
                </c:pt>
                <c:pt idx="752">
                  <c:v>32721</c:v>
                </c:pt>
                <c:pt idx="753">
                  <c:v>32752</c:v>
                </c:pt>
                <c:pt idx="754">
                  <c:v>32782</c:v>
                </c:pt>
                <c:pt idx="755">
                  <c:v>32813</c:v>
                </c:pt>
                <c:pt idx="756">
                  <c:v>32843</c:v>
                </c:pt>
                <c:pt idx="757">
                  <c:v>32874</c:v>
                </c:pt>
                <c:pt idx="758">
                  <c:v>32905</c:v>
                </c:pt>
                <c:pt idx="759">
                  <c:v>32933</c:v>
                </c:pt>
                <c:pt idx="760">
                  <c:v>32964</c:v>
                </c:pt>
                <c:pt idx="761">
                  <c:v>32994</c:v>
                </c:pt>
                <c:pt idx="762">
                  <c:v>33025</c:v>
                </c:pt>
                <c:pt idx="763">
                  <c:v>33055</c:v>
                </c:pt>
                <c:pt idx="764">
                  <c:v>33086</c:v>
                </c:pt>
                <c:pt idx="765">
                  <c:v>33117</c:v>
                </c:pt>
                <c:pt idx="766">
                  <c:v>33147</c:v>
                </c:pt>
                <c:pt idx="767">
                  <c:v>33178</c:v>
                </c:pt>
                <c:pt idx="768">
                  <c:v>33208</c:v>
                </c:pt>
                <c:pt idx="769">
                  <c:v>33239</c:v>
                </c:pt>
                <c:pt idx="770">
                  <c:v>33270</c:v>
                </c:pt>
                <c:pt idx="771">
                  <c:v>33298</c:v>
                </c:pt>
                <c:pt idx="772">
                  <c:v>33329</c:v>
                </c:pt>
                <c:pt idx="773">
                  <c:v>33359</c:v>
                </c:pt>
                <c:pt idx="774">
                  <c:v>33390</c:v>
                </c:pt>
                <c:pt idx="775">
                  <c:v>33420</c:v>
                </c:pt>
                <c:pt idx="776">
                  <c:v>33451</c:v>
                </c:pt>
                <c:pt idx="777">
                  <c:v>33482</c:v>
                </c:pt>
                <c:pt idx="778">
                  <c:v>33512</c:v>
                </c:pt>
                <c:pt idx="779">
                  <c:v>33543</c:v>
                </c:pt>
                <c:pt idx="780">
                  <c:v>33573</c:v>
                </c:pt>
                <c:pt idx="781">
                  <c:v>33604</c:v>
                </c:pt>
                <c:pt idx="782">
                  <c:v>33635</c:v>
                </c:pt>
                <c:pt idx="783">
                  <c:v>33664</c:v>
                </c:pt>
                <c:pt idx="784">
                  <c:v>33695</c:v>
                </c:pt>
                <c:pt idx="785">
                  <c:v>33725</c:v>
                </c:pt>
                <c:pt idx="786">
                  <c:v>33756</c:v>
                </c:pt>
                <c:pt idx="787">
                  <c:v>33786</c:v>
                </c:pt>
                <c:pt idx="788">
                  <c:v>33817</c:v>
                </c:pt>
                <c:pt idx="789">
                  <c:v>33848</c:v>
                </c:pt>
                <c:pt idx="790">
                  <c:v>33878</c:v>
                </c:pt>
                <c:pt idx="791">
                  <c:v>33909</c:v>
                </c:pt>
                <c:pt idx="792">
                  <c:v>33939</c:v>
                </c:pt>
                <c:pt idx="793">
                  <c:v>33970</c:v>
                </c:pt>
                <c:pt idx="794">
                  <c:v>34001</c:v>
                </c:pt>
                <c:pt idx="795">
                  <c:v>34029</c:v>
                </c:pt>
                <c:pt idx="796">
                  <c:v>34060</c:v>
                </c:pt>
                <c:pt idx="797">
                  <c:v>34090</c:v>
                </c:pt>
                <c:pt idx="798">
                  <c:v>34121</c:v>
                </c:pt>
                <c:pt idx="799">
                  <c:v>34151</c:v>
                </c:pt>
                <c:pt idx="800">
                  <c:v>34182</c:v>
                </c:pt>
                <c:pt idx="801">
                  <c:v>34213</c:v>
                </c:pt>
                <c:pt idx="802">
                  <c:v>34243</c:v>
                </c:pt>
                <c:pt idx="803">
                  <c:v>34274</c:v>
                </c:pt>
                <c:pt idx="804">
                  <c:v>34304</c:v>
                </c:pt>
                <c:pt idx="805">
                  <c:v>34335</c:v>
                </c:pt>
                <c:pt idx="806">
                  <c:v>34366</c:v>
                </c:pt>
                <c:pt idx="807">
                  <c:v>34394</c:v>
                </c:pt>
                <c:pt idx="808">
                  <c:v>34425</c:v>
                </c:pt>
                <c:pt idx="809">
                  <c:v>34455</c:v>
                </c:pt>
                <c:pt idx="810">
                  <c:v>34486</c:v>
                </c:pt>
                <c:pt idx="811">
                  <c:v>34516</c:v>
                </c:pt>
                <c:pt idx="812">
                  <c:v>34547</c:v>
                </c:pt>
                <c:pt idx="813">
                  <c:v>34578</c:v>
                </c:pt>
                <c:pt idx="814">
                  <c:v>34608</c:v>
                </c:pt>
                <c:pt idx="815">
                  <c:v>34639</c:v>
                </c:pt>
                <c:pt idx="816">
                  <c:v>34669</c:v>
                </c:pt>
                <c:pt idx="817">
                  <c:v>34700</c:v>
                </c:pt>
                <c:pt idx="818">
                  <c:v>34731</c:v>
                </c:pt>
                <c:pt idx="819">
                  <c:v>34759</c:v>
                </c:pt>
                <c:pt idx="820">
                  <c:v>34790</c:v>
                </c:pt>
                <c:pt idx="821">
                  <c:v>34820</c:v>
                </c:pt>
                <c:pt idx="822">
                  <c:v>34851</c:v>
                </c:pt>
                <c:pt idx="823">
                  <c:v>34881</c:v>
                </c:pt>
                <c:pt idx="824">
                  <c:v>34912</c:v>
                </c:pt>
                <c:pt idx="825">
                  <c:v>34943</c:v>
                </c:pt>
                <c:pt idx="826">
                  <c:v>34973</c:v>
                </c:pt>
                <c:pt idx="827">
                  <c:v>35004</c:v>
                </c:pt>
                <c:pt idx="828">
                  <c:v>35034</c:v>
                </c:pt>
                <c:pt idx="829">
                  <c:v>35065</c:v>
                </c:pt>
                <c:pt idx="830">
                  <c:v>35096</c:v>
                </c:pt>
                <c:pt idx="831">
                  <c:v>35125</c:v>
                </c:pt>
                <c:pt idx="832">
                  <c:v>35156</c:v>
                </c:pt>
                <c:pt idx="833">
                  <c:v>35186</c:v>
                </c:pt>
                <c:pt idx="834">
                  <c:v>35217</c:v>
                </c:pt>
                <c:pt idx="835">
                  <c:v>35247</c:v>
                </c:pt>
                <c:pt idx="836">
                  <c:v>35278</c:v>
                </c:pt>
                <c:pt idx="837">
                  <c:v>35309</c:v>
                </c:pt>
                <c:pt idx="838">
                  <c:v>35339</c:v>
                </c:pt>
                <c:pt idx="839">
                  <c:v>35370</c:v>
                </c:pt>
                <c:pt idx="840">
                  <c:v>35400</c:v>
                </c:pt>
                <c:pt idx="841">
                  <c:v>35431</c:v>
                </c:pt>
                <c:pt idx="842">
                  <c:v>35462</c:v>
                </c:pt>
                <c:pt idx="843">
                  <c:v>35490</c:v>
                </c:pt>
                <c:pt idx="844">
                  <c:v>35521</c:v>
                </c:pt>
                <c:pt idx="845">
                  <c:v>35551</c:v>
                </c:pt>
                <c:pt idx="846">
                  <c:v>35582</c:v>
                </c:pt>
                <c:pt idx="847">
                  <c:v>35612</c:v>
                </c:pt>
                <c:pt idx="848">
                  <c:v>35643</c:v>
                </c:pt>
                <c:pt idx="849">
                  <c:v>35674</c:v>
                </c:pt>
                <c:pt idx="850">
                  <c:v>35704</c:v>
                </c:pt>
                <c:pt idx="851">
                  <c:v>35735</c:v>
                </c:pt>
                <c:pt idx="852">
                  <c:v>35765</c:v>
                </c:pt>
                <c:pt idx="853">
                  <c:v>35796</c:v>
                </c:pt>
                <c:pt idx="854">
                  <c:v>35827</c:v>
                </c:pt>
                <c:pt idx="855">
                  <c:v>35855</c:v>
                </c:pt>
                <c:pt idx="856">
                  <c:v>35886</c:v>
                </c:pt>
                <c:pt idx="857">
                  <c:v>35916</c:v>
                </c:pt>
                <c:pt idx="858">
                  <c:v>35947</c:v>
                </c:pt>
                <c:pt idx="859">
                  <c:v>35977</c:v>
                </c:pt>
                <c:pt idx="860">
                  <c:v>36008</c:v>
                </c:pt>
                <c:pt idx="861">
                  <c:v>36039</c:v>
                </c:pt>
                <c:pt idx="862">
                  <c:v>36069</c:v>
                </c:pt>
                <c:pt idx="863">
                  <c:v>36100</c:v>
                </c:pt>
                <c:pt idx="864">
                  <c:v>36130</c:v>
                </c:pt>
                <c:pt idx="865">
                  <c:v>36161</c:v>
                </c:pt>
                <c:pt idx="866">
                  <c:v>36192</c:v>
                </c:pt>
                <c:pt idx="867">
                  <c:v>36220</c:v>
                </c:pt>
                <c:pt idx="868">
                  <c:v>36251</c:v>
                </c:pt>
                <c:pt idx="869">
                  <c:v>36281</c:v>
                </c:pt>
                <c:pt idx="870">
                  <c:v>36312</c:v>
                </c:pt>
                <c:pt idx="871">
                  <c:v>36342</c:v>
                </c:pt>
                <c:pt idx="872">
                  <c:v>36373</c:v>
                </c:pt>
                <c:pt idx="873">
                  <c:v>36404</c:v>
                </c:pt>
                <c:pt idx="874">
                  <c:v>36434</c:v>
                </c:pt>
                <c:pt idx="875">
                  <c:v>36465</c:v>
                </c:pt>
                <c:pt idx="876">
                  <c:v>36495</c:v>
                </c:pt>
                <c:pt idx="877">
                  <c:v>36526</c:v>
                </c:pt>
                <c:pt idx="878">
                  <c:v>36557</c:v>
                </c:pt>
                <c:pt idx="879">
                  <c:v>36586</c:v>
                </c:pt>
                <c:pt idx="880">
                  <c:v>36617</c:v>
                </c:pt>
                <c:pt idx="881">
                  <c:v>36647</c:v>
                </c:pt>
                <c:pt idx="882">
                  <c:v>36678</c:v>
                </c:pt>
                <c:pt idx="883">
                  <c:v>36708</c:v>
                </c:pt>
                <c:pt idx="884">
                  <c:v>36739</c:v>
                </c:pt>
                <c:pt idx="885">
                  <c:v>36770</c:v>
                </c:pt>
                <c:pt idx="886">
                  <c:v>36800</c:v>
                </c:pt>
                <c:pt idx="887">
                  <c:v>36831</c:v>
                </c:pt>
                <c:pt idx="888">
                  <c:v>36861</c:v>
                </c:pt>
                <c:pt idx="889">
                  <c:v>36892</c:v>
                </c:pt>
                <c:pt idx="890">
                  <c:v>36923</c:v>
                </c:pt>
                <c:pt idx="891">
                  <c:v>36951</c:v>
                </c:pt>
                <c:pt idx="892">
                  <c:v>36982</c:v>
                </c:pt>
                <c:pt idx="893">
                  <c:v>37012</c:v>
                </c:pt>
                <c:pt idx="894">
                  <c:v>37043</c:v>
                </c:pt>
                <c:pt idx="895">
                  <c:v>37073</c:v>
                </c:pt>
                <c:pt idx="896">
                  <c:v>37104</c:v>
                </c:pt>
                <c:pt idx="897">
                  <c:v>37135</c:v>
                </c:pt>
                <c:pt idx="898">
                  <c:v>37165</c:v>
                </c:pt>
                <c:pt idx="899">
                  <c:v>37196</c:v>
                </c:pt>
                <c:pt idx="900">
                  <c:v>37226</c:v>
                </c:pt>
                <c:pt idx="901">
                  <c:v>37257</c:v>
                </c:pt>
                <c:pt idx="902">
                  <c:v>37288</c:v>
                </c:pt>
                <c:pt idx="903">
                  <c:v>37316</c:v>
                </c:pt>
                <c:pt idx="904">
                  <c:v>37347</c:v>
                </c:pt>
                <c:pt idx="905">
                  <c:v>37377</c:v>
                </c:pt>
                <c:pt idx="906">
                  <c:v>37408</c:v>
                </c:pt>
                <c:pt idx="907">
                  <c:v>37438</c:v>
                </c:pt>
                <c:pt idx="908">
                  <c:v>37469</c:v>
                </c:pt>
                <c:pt idx="909">
                  <c:v>37500</c:v>
                </c:pt>
                <c:pt idx="910">
                  <c:v>37530</c:v>
                </c:pt>
                <c:pt idx="911">
                  <c:v>37561</c:v>
                </c:pt>
                <c:pt idx="912">
                  <c:v>37591</c:v>
                </c:pt>
                <c:pt idx="913">
                  <c:v>37622</c:v>
                </c:pt>
                <c:pt idx="914">
                  <c:v>37653</c:v>
                </c:pt>
                <c:pt idx="915">
                  <c:v>37681</c:v>
                </c:pt>
                <c:pt idx="916">
                  <c:v>37712</c:v>
                </c:pt>
                <c:pt idx="917">
                  <c:v>37742</c:v>
                </c:pt>
                <c:pt idx="918">
                  <c:v>37773</c:v>
                </c:pt>
                <c:pt idx="919">
                  <c:v>37803</c:v>
                </c:pt>
                <c:pt idx="920">
                  <c:v>37834</c:v>
                </c:pt>
                <c:pt idx="921">
                  <c:v>37865</c:v>
                </c:pt>
                <c:pt idx="922">
                  <c:v>37895</c:v>
                </c:pt>
                <c:pt idx="923">
                  <c:v>37926</c:v>
                </c:pt>
                <c:pt idx="924">
                  <c:v>37956</c:v>
                </c:pt>
                <c:pt idx="925">
                  <c:v>37987</c:v>
                </c:pt>
                <c:pt idx="926">
                  <c:v>38018</c:v>
                </c:pt>
                <c:pt idx="927">
                  <c:v>38047</c:v>
                </c:pt>
                <c:pt idx="928">
                  <c:v>38078</c:v>
                </c:pt>
                <c:pt idx="929">
                  <c:v>38108</c:v>
                </c:pt>
                <c:pt idx="930">
                  <c:v>38139</c:v>
                </c:pt>
                <c:pt idx="931">
                  <c:v>38169</c:v>
                </c:pt>
                <c:pt idx="932">
                  <c:v>38200</c:v>
                </c:pt>
                <c:pt idx="933">
                  <c:v>38231</c:v>
                </c:pt>
                <c:pt idx="934">
                  <c:v>38261</c:v>
                </c:pt>
                <c:pt idx="935">
                  <c:v>38292</c:v>
                </c:pt>
                <c:pt idx="936">
                  <c:v>38322</c:v>
                </c:pt>
                <c:pt idx="937">
                  <c:v>38353</c:v>
                </c:pt>
                <c:pt idx="938">
                  <c:v>38384</c:v>
                </c:pt>
                <c:pt idx="939">
                  <c:v>38412</c:v>
                </c:pt>
                <c:pt idx="940">
                  <c:v>38443</c:v>
                </c:pt>
                <c:pt idx="941">
                  <c:v>38473</c:v>
                </c:pt>
                <c:pt idx="942">
                  <c:v>38504</c:v>
                </c:pt>
                <c:pt idx="943">
                  <c:v>38534</c:v>
                </c:pt>
                <c:pt idx="944">
                  <c:v>38565</c:v>
                </c:pt>
                <c:pt idx="945">
                  <c:v>38596</c:v>
                </c:pt>
                <c:pt idx="946">
                  <c:v>38626</c:v>
                </c:pt>
                <c:pt idx="947">
                  <c:v>38657</c:v>
                </c:pt>
                <c:pt idx="948">
                  <c:v>38687</c:v>
                </c:pt>
                <c:pt idx="949">
                  <c:v>38718</c:v>
                </c:pt>
                <c:pt idx="950">
                  <c:v>38749</c:v>
                </c:pt>
                <c:pt idx="951">
                  <c:v>38777</c:v>
                </c:pt>
                <c:pt idx="952">
                  <c:v>38808</c:v>
                </c:pt>
                <c:pt idx="953">
                  <c:v>38838</c:v>
                </c:pt>
                <c:pt idx="954">
                  <c:v>38869</c:v>
                </c:pt>
                <c:pt idx="955">
                  <c:v>38899</c:v>
                </c:pt>
                <c:pt idx="956">
                  <c:v>38930</c:v>
                </c:pt>
                <c:pt idx="957">
                  <c:v>38961</c:v>
                </c:pt>
                <c:pt idx="958">
                  <c:v>38991</c:v>
                </c:pt>
                <c:pt idx="959">
                  <c:v>39022</c:v>
                </c:pt>
                <c:pt idx="960">
                  <c:v>39052</c:v>
                </c:pt>
                <c:pt idx="961">
                  <c:v>39083</c:v>
                </c:pt>
                <c:pt idx="962">
                  <c:v>39114</c:v>
                </c:pt>
                <c:pt idx="963">
                  <c:v>39142</c:v>
                </c:pt>
                <c:pt idx="964">
                  <c:v>39173</c:v>
                </c:pt>
                <c:pt idx="965">
                  <c:v>39203</c:v>
                </c:pt>
                <c:pt idx="966">
                  <c:v>39234</c:v>
                </c:pt>
                <c:pt idx="967">
                  <c:v>39264</c:v>
                </c:pt>
                <c:pt idx="968">
                  <c:v>39295</c:v>
                </c:pt>
                <c:pt idx="969">
                  <c:v>39326</c:v>
                </c:pt>
                <c:pt idx="970">
                  <c:v>39356</c:v>
                </c:pt>
                <c:pt idx="971">
                  <c:v>39387</c:v>
                </c:pt>
                <c:pt idx="972">
                  <c:v>39417</c:v>
                </c:pt>
                <c:pt idx="973">
                  <c:v>39448</c:v>
                </c:pt>
                <c:pt idx="974">
                  <c:v>39479</c:v>
                </c:pt>
                <c:pt idx="975">
                  <c:v>39508</c:v>
                </c:pt>
                <c:pt idx="976">
                  <c:v>39539</c:v>
                </c:pt>
                <c:pt idx="977">
                  <c:v>39569</c:v>
                </c:pt>
                <c:pt idx="978">
                  <c:v>39600</c:v>
                </c:pt>
                <c:pt idx="979">
                  <c:v>39630</c:v>
                </c:pt>
                <c:pt idx="980">
                  <c:v>39661</c:v>
                </c:pt>
                <c:pt idx="981">
                  <c:v>39692</c:v>
                </c:pt>
                <c:pt idx="982">
                  <c:v>39722</c:v>
                </c:pt>
                <c:pt idx="983">
                  <c:v>39753</c:v>
                </c:pt>
                <c:pt idx="984">
                  <c:v>39783</c:v>
                </c:pt>
                <c:pt idx="985">
                  <c:v>39814</c:v>
                </c:pt>
                <c:pt idx="986">
                  <c:v>39845</c:v>
                </c:pt>
                <c:pt idx="987">
                  <c:v>39873</c:v>
                </c:pt>
                <c:pt idx="988">
                  <c:v>39904</c:v>
                </c:pt>
                <c:pt idx="989">
                  <c:v>39934</c:v>
                </c:pt>
                <c:pt idx="990">
                  <c:v>39965</c:v>
                </c:pt>
                <c:pt idx="991">
                  <c:v>39995</c:v>
                </c:pt>
                <c:pt idx="992">
                  <c:v>40026</c:v>
                </c:pt>
                <c:pt idx="993">
                  <c:v>40057</c:v>
                </c:pt>
                <c:pt idx="994">
                  <c:v>40087</c:v>
                </c:pt>
                <c:pt idx="995">
                  <c:v>40118</c:v>
                </c:pt>
                <c:pt idx="996">
                  <c:v>40148</c:v>
                </c:pt>
                <c:pt idx="997">
                  <c:v>40179</c:v>
                </c:pt>
                <c:pt idx="998">
                  <c:v>40210</c:v>
                </c:pt>
                <c:pt idx="999">
                  <c:v>40238</c:v>
                </c:pt>
                <c:pt idx="1000">
                  <c:v>40269</c:v>
                </c:pt>
                <c:pt idx="1001">
                  <c:v>40299</c:v>
                </c:pt>
                <c:pt idx="1002">
                  <c:v>40330</c:v>
                </c:pt>
                <c:pt idx="1003">
                  <c:v>40360</c:v>
                </c:pt>
                <c:pt idx="1004">
                  <c:v>40391</c:v>
                </c:pt>
                <c:pt idx="1005">
                  <c:v>40422</c:v>
                </c:pt>
                <c:pt idx="1006">
                  <c:v>40452</c:v>
                </c:pt>
                <c:pt idx="1007">
                  <c:v>40483</c:v>
                </c:pt>
                <c:pt idx="1008">
                  <c:v>40513</c:v>
                </c:pt>
                <c:pt idx="1009">
                  <c:v>40544</c:v>
                </c:pt>
                <c:pt idx="1010">
                  <c:v>40575</c:v>
                </c:pt>
                <c:pt idx="1011">
                  <c:v>40603</c:v>
                </c:pt>
                <c:pt idx="1012">
                  <c:v>40634</c:v>
                </c:pt>
                <c:pt idx="1013">
                  <c:v>40664</c:v>
                </c:pt>
                <c:pt idx="1014">
                  <c:v>40695</c:v>
                </c:pt>
                <c:pt idx="1015">
                  <c:v>40725</c:v>
                </c:pt>
                <c:pt idx="1016">
                  <c:v>40756</c:v>
                </c:pt>
                <c:pt idx="1017">
                  <c:v>40787</c:v>
                </c:pt>
                <c:pt idx="1018">
                  <c:v>40817</c:v>
                </c:pt>
                <c:pt idx="1019">
                  <c:v>40848</c:v>
                </c:pt>
                <c:pt idx="1020">
                  <c:v>40878</c:v>
                </c:pt>
                <c:pt idx="1021">
                  <c:v>40909</c:v>
                </c:pt>
                <c:pt idx="1022">
                  <c:v>40940</c:v>
                </c:pt>
                <c:pt idx="1023">
                  <c:v>40969</c:v>
                </c:pt>
                <c:pt idx="1024">
                  <c:v>41000</c:v>
                </c:pt>
                <c:pt idx="1025">
                  <c:v>41030</c:v>
                </c:pt>
                <c:pt idx="1026">
                  <c:v>41061</c:v>
                </c:pt>
                <c:pt idx="1027">
                  <c:v>41091</c:v>
                </c:pt>
                <c:pt idx="1028">
                  <c:v>41122</c:v>
                </c:pt>
                <c:pt idx="1029">
                  <c:v>41153</c:v>
                </c:pt>
                <c:pt idx="1030">
                  <c:v>41183</c:v>
                </c:pt>
                <c:pt idx="1031">
                  <c:v>41214</c:v>
                </c:pt>
                <c:pt idx="1032">
                  <c:v>41244</c:v>
                </c:pt>
                <c:pt idx="1033">
                  <c:v>41275</c:v>
                </c:pt>
                <c:pt idx="1034">
                  <c:v>41306</c:v>
                </c:pt>
                <c:pt idx="1035">
                  <c:v>41334</c:v>
                </c:pt>
                <c:pt idx="1036">
                  <c:v>41365</c:v>
                </c:pt>
                <c:pt idx="1037">
                  <c:v>41395</c:v>
                </c:pt>
                <c:pt idx="1038">
                  <c:v>41426</c:v>
                </c:pt>
                <c:pt idx="1039">
                  <c:v>41456</c:v>
                </c:pt>
                <c:pt idx="1040">
                  <c:v>41487</c:v>
                </c:pt>
                <c:pt idx="1041">
                  <c:v>41518</c:v>
                </c:pt>
                <c:pt idx="1042">
                  <c:v>41548</c:v>
                </c:pt>
                <c:pt idx="1043">
                  <c:v>41579</c:v>
                </c:pt>
                <c:pt idx="1044">
                  <c:v>41609</c:v>
                </c:pt>
                <c:pt idx="1045">
                  <c:v>41640</c:v>
                </c:pt>
                <c:pt idx="1046">
                  <c:v>41671</c:v>
                </c:pt>
                <c:pt idx="1047">
                  <c:v>41699</c:v>
                </c:pt>
                <c:pt idx="1048">
                  <c:v>41730</c:v>
                </c:pt>
                <c:pt idx="1049">
                  <c:v>41760</c:v>
                </c:pt>
                <c:pt idx="1050">
                  <c:v>41791</c:v>
                </c:pt>
                <c:pt idx="1051">
                  <c:v>41821</c:v>
                </c:pt>
                <c:pt idx="1052">
                  <c:v>41852</c:v>
                </c:pt>
                <c:pt idx="1053">
                  <c:v>41883</c:v>
                </c:pt>
                <c:pt idx="1054">
                  <c:v>41913</c:v>
                </c:pt>
                <c:pt idx="1055">
                  <c:v>41944</c:v>
                </c:pt>
                <c:pt idx="1056">
                  <c:v>41974</c:v>
                </c:pt>
                <c:pt idx="1057">
                  <c:v>42005</c:v>
                </c:pt>
                <c:pt idx="1058">
                  <c:v>42036</c:v>
                </c:pt>
                <c:pt idx="1059">
                  <c:v>42064</c:v>
                </c:pt>
                <c:pt idx="1060">
                  <c:v>42095</c:v>
                </c:pt>
                <c:pt idx="1061">
                  <c:v>42125</c:v>
                </c:pt>
                <c:pt idx="1062">
                  <c:v>42156</c:v>
                </c:pt>
                <c:pt idx="1063">
                  <c:v>42186</c:v>
                </c:pt>
                <c:pt idx="1064">
                  <c:v>42217</c:v>
                </c:pt>
                <c:pt idx="1065">
                  <c:v>42248</c:v>
                </c:pt>
                <c:pt idx="1066">
                  <c:v>42278</c:v>
                </c:pt>
                <c:pt idx="1067">
                  <c:v>42309</c:v>
                </c:pt>
                <c:pt idx="1068">
                  <c:v>42339</c:v>
                </c:pt>
                <c:pt idx="1069">
                  <c:v>42370</c:v>
                </c:pt>
                <c:pt idx="1070">
                  <c:v>42401</c:v>
                </c:pt>
                <c:pt idx="1071">
                  <c:v>42430</c:v>
                </c:pt>
                <c:pt idx="1072">
                  <c:v>42461</c:v>
                </c:pt>
                <c:pt idx="1073">
                  <c:v>42491</c:v>
                </c:pt>
                <c:pt idx="1074">
                  <c:v>42522</c:v>
                </c:pt>
                <c:pt idx="1075">
                  <c:v>42552</c:v>
                </c:pt>
                <c:pt idx="1076">
                  <c:v>42583</c:v>
                </c:pt>
                <c:pt idx="1077">
                  <c:v>42614</c:v>
                </c:pt>
                <c:pt idx="1078">
                  <c:v>42644</c:v>
                </c:pt>
                <c:pt idx="1079">
                  <c:v>42675</c:v>
                </c:pt>
                <c:pt idx="1080">
                  <c:v>42705</c:v>
                </c:pt>
                <c:pt idx="1081">
                  <c:v>42736</c:v>
                </c:pt>
                <c:pt idx="1082">
                  <c:v>42767</c:v>
                </c:pt>
                <c:pt idx="1083">
                  <c:v>42795</c:v>
                </c:pt>
                <c:pt idx="1084">
                  <c:v>42826</c:v>
                </c:pt>
                <c:pt idx="1085">
                  <c:v>42856</c:v>
                </c:pt>
                <c:pt idx="1086">
                  <c:v>42887</c:v>
                </c:pt>
                <c:pt idx="1087">
                  <c:v>42917</c:v>
                </c:pt>
                <c:pt idx="1088">
                  <c:v>42948</c:v>
                </c:pt>
                <c:pt idx="1089">
                  <c:v>42979</c:v>
                </c:pt>
                <c:pt idx="1090">
                  <c:v>43009</c:v>
                </c:pt>
                <c:pt idx="1091">
                  <c:v>43040</c:v>
                </c:pt>
                <c:pt idx="1092">
                  <c:v>43070</c:v>
                </c:pt>
                <c:pt idx="1093">
                  <c:v>43101</c:v>
                </c:pt>
                <c:pt idx="1094">
                  <c:v>43132</c:v>
                </c:pt>
                <c:pt idx="1095">
                  <c:v>43160</c:v>
                </c:pt>
                <c:pt idx="1096">
                  <c:v>43191</c:v>
                </c:pt>
                <c:pt idx="1097">
                  <c:v>43221</c:v>
                </c:pt>
                <c:pt idx="1098">
                  <c:v>43252</c:v>
                </c:pt>
                <c:pt idx="1099">
                  <c:v>43282</c:v>
                </c:pt>
                <c:pt idx="1100">
                  <c:v>43313</c:v>
                </c:pt>
                <c:pt idx="1101">
                  <c:v>43344</c:v>
                </c:pt>
                <c:pt idx="1102">
                  <c:v>43374</c:v>
                </c:pt>
                <c:pt idx="1103">
                  <c:v>43405</c:v>
                </c:pt>
                <c:pt idx="1104">
                  <c:v>43435</c:v>
                </c:pt>
                <c:pt idx="1105">
                  <c:v>43466</c:v>
                </c:pt>
                <c:pt idx="1106">
                  <c:v>43497</c:v>
                </c:pt>
                <c:pt idx="1107">
                  <c:v>43525</c:v>
                </c:pt>
                <c:pt idx="1108">
                  <c:v>43556</c:v>
                </c:pt>
                <c:pt idx="1109">
                  <c:v>43586</c:v>
                </c:pt>
                <c:pt idx="1110">
                  <c:v>43617</c:v>
                </c:pt>
                <c:pt idx="1111">
                  <c:v>43647</c:v>
                </c:pt>
                <c:pt idx="1112">
                  <c:v>43678</c:v>
                </c:pt>
                <c:pt idx="1113">
                  <c:v>43709</c:v>
                </c:pt>
                <c:pt idx="1114">
                  <c:v>43739</c:v>
                </c:pt>
                <c:pt idx="1115">
                  <c:v>43770</c:v>
                </c:pt>
                <c:pt idx="1116">
                  <c:v>43800</c:v>
                </c:pt>
                <c:pt idx="1117">
                  <c:v>43831</c:v>
                </c:pt>
                <c:pt idx="1118">
                  <c:v>43862</c:v>
                </c:pt>
                <c:pt idx="1119">
                  <c:v>43891</c:v>
                </c:pt>
                <c:pt idx="1120">
                  <c:v>43922</c:v>
                </c:pt>
                <c:pt idx="1121">
                  <c:v>43952</c:v>
                </c:pt>
                <c:pt idx="1122">
                  <c:v>43983</c:v>
                </c:pt>
                <c:pt idx="1123">
                  <c:v>44013</c:v>
                </c:pt>
                <c:pt idx="1124">
                  <c:v>44044</c:v>
                </c:pt>
                <c:pt idx="1125">
                  <c:v>44075</c:v>
                </c:pt>
                <c:pt idx="1126">
                  <c:v>44105</c:v>
                </c:pt>
                <c:pt idx="1127">
                  <c:v>44136</c:v>
                </c:pt>
                <c:pt idx="1128">
                  <c:v>44166</c:v>
                </c:pt>
                <c:pt idx="1129">
                  <c:v>44197</c:v>
                </c:pt>
                <c:pt idx="1130">
                  <c:v>44228</c:v>
                </c:pt>
                <c:pt idx="1131">
                  <c:v>44256</c:v>
                </c:pt>
                <c:pt idx="1132">
                  <c:v>44287</c:v>
                </c:pt>
                <c:pt idx="1133">
                  <c:v>44317</c:v>
                </c:pt>
                <c:pt idx="1134">
                  <c:v>44348</c:v>
                </c:pt>
                <c:pt idx="1135">
                  <c:v>44378</c:v>
                </c:pt>
                <c:pt idx="1136">
                  <c:v>44409</c:v>
                </c:pt>
                <c:pt idx="1137">
                  <c:v>44440</c:v>
                </c:pt>
                <c:pt idx="1138">
                  <c:v>44470</c:v>
                </c:pt>
                <c:pt idx="1139">
                  <c:v>44501</c:v>
                </c:pt>
                <c:pt idx="1140">
                  <c:v>44531</c:v>
                </c:pt>
                <c:pt idx="1141">
                  <c:v>44562</c:v>
                </c:pt>
                <c:pt idx="1142">
                  <c:v>44593</c:v>
                </c:pt>
                <c:pt idx="1143">
                  <c:v>44621</c:v>
                </c:pt>
                <c:pt idx="1144">
                  <c:v>44652</c:v>
                </c:pt>
                <c:pt idx="1145">
                  <c:v>44682</c:v>
                </c:pt>
                <c:pt idx="1146">
                  <c:v>44713</c:v>
                </c:pt>
                <c:pt idx="1147">
                  <c:v>44743</c:v>
                </c:pt>
                <c:pt idx="1148">
                  <c:v>44774</c:v>
                </c:pt>
                <c:pt idx="1149">
                  <c:v>44805</c:v>
                </c:pt>
                <c:pt idx="1150">
                  <c:v>44835</c:v>
                </c:pt>
                <c:pt idx="1151">
                  <c:v>44866</c:v>
                </c:pt>
                <c:pt idx="1152">
                  <c:v>44896</c:v>
                </c:pt>
                <c:pt idx="1153">
                  <c:v>44927</c:v>
                </c:pt>
                <c:pt idx="1154">
                  <c:v>44958</c:v>
                </c:pt>
                <c:pt idx="1155">
                  <c:v>44986</c:v>
                </c:pt>
                <c:pt idx="1156">
                  <c:v>45017</c:v>
                </c:pt>
                <c:pt idx="1157">
                  <c:v>45047</c:v>
                </c:pt>
                <c:pt idx="1158">
                  <c:v>45078</c:v>
                </c:pt>
                <c:pt idx="1159">
                  <c:v>45108</c:v>
                </c:pt>
                <c:pt idx="1160">
                  <c:v>45139</c:v>
                </c:pt>
                <c:pt idx="1161">
                  <c:v>45170</c:v>
                </c:pt>
                <c:pt idx="1162">
                  <c:v>45200</c:v>
                </c:pt>
                <c:pt idx="1163">
                  <c:v>45231</c:v>
                </c:pt>
                <c:pt idx="1164">
                  <c:v>45261</c:v>
                </c:pt>
                <c:pt idx="1165">
                  <c:v>45292</c:v>
                </c:pt>
                <c:pt idx="1166">
                  <c:v>45323</c:v>
                </c:pt>
                <c:pt idx="1167">
                  <c:v>45352</c:v>
                </c:pt>
                <c:pt idx="1168">
                  <c:v>45383</c:v>
                </c:pt>
                <c:pt idx="1169">
                  <c:v>45413</c:v>
                </c:pt>
                <c:pt idx="1170">
                  <c:v>45444</c:v>
                </c:pt>
                <c:pt idx="1171">
                  <c:v>45474</c:v>
                </c:pt>
                <c:pt idx="1172">
                  <c:v>45505</c:v>
                </c:pt>
                <c:pt idx="1173">
                  <c:v>45536</c:v>
                </c:pt>
                <c:pt idx="1174">
                  <c:v>45566</c:v>
                </c:pt>
                <c:pt idx="1175">
                  <c:v>45597</c:v>
                </c:pt>
                <c:pt idx="1176">
                  <c:v>45627</c:v>
                </c:pt>
              </c:numCache>
            </c:numRef>
          </c:cat>
          <c:val>
            <c:numRef>
              <c:f>'Payoffs, HWM, DD'!$E$2:$E$1178</c:f>
              <c:numCache>
                <c:formatCode>0.00%</c:formatCode>
                <c:ptCount val="1177"/>
                <c:pt idx="0" formatCode="General">
                  <c:v>0</c:v>
                </c:pt>
              </c:numCache>
            </c:numRef>
          </c:val>
          <c:extLst>
            <c:ext xmlns:c16="http://schemas.microsoft.com/office/drawing/2014/chart" uri="{C3380CC4-5D6E-409C-BE32-E72D297353CC}">
              <c16:uniqueId val="{00000000-6AA1-5749-8722-1B04EB981196}"/>
            </c:ext>
          </c:extLst>
        </c:ser>
        <c:dLbls>
          <c:showLegendKey val="0"/>
          <c:showVal val="0"/>
          <c:showCatName val="0"/>
          <c:showSerName val="0"/>
          <c:showPercent val="0"/>
          <c:showBubbleSize val="0"/>
        </c:dLbls>
        <c:gapWidth val="150"/>
        <c:axId val="-2039239848"/>
        <c:axId val="-2039236856"/>
      </c:barChart>
      <c:dateAx>
        <c:axId val="-2039239848"/>
        <c:scaling>
          <c:orientation val="minMax"/>
        </c:scaling>
        <c:delete val="0"/>
        <c:axPos val="b"/>
        <c:numFmt formatCode="yyyy" sourceLinked="0"/>
        <c:majorTickMark val="out"/>
        <c:minorTickMark val="none"/>
        <c:tickLblPos val="low"/>
        <c:crossAx val="-2039236856"/>
        <c:crossesAt val="0.1"/>
        <c:auto val="1"/>
        <c:lblOffset val="100"/>
        <c:baseTimeUnit val="months"/>
        <c:majorUnit val="12"/>
        <c:majorTimeUnit val="months"/>
        <c:minorUnit val="60"/>
        <c:minorTimeUnit val="months"/>
      </c:dateAx>
      <c:valAx>
        <c:axId val="-2039236856"/>
        <c:scaling>
          <c:orientation val="minMax"/>
        </c:scaling>
        <c:delete val="0"/>
        <c:axPos val="l"/>
        <c:majorGridlines/>
        <c:numFmt formatCode="General" sourceLinked="1"/>
        <c:majorTickMark val="none"/>
        <c:minorTickMark val="none"/>
        <c:tickLblPos val="low"/>
        <c:spPr>
          <a:ln/>
        </c:spPr>
        <c:crossAx val="-2039239848"/>
        <c:crossesAt val="9497"/>
        <c:crossBetween val="between"/>
      </c:valAx>
    </c:plotArea>
    <c:plotVisOnly val="1"/>
    <c:dispBlanksAs val="gap"/>
    <c:showDLblsOverMax val="0"/>
  </c:chart>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45</xdr:col>
      <xdr:colOff>317500</xdr:colOff>
      <xdr:row>3</xdr:row>
      <xdr:rowOff>0</xdr:rowOff>
    </xdr:from>
    <xdr:to>
      <xdr:col>53</xdr:col>
      <xdr:colOff>584200</xdr:colOff>
      <xdr:row>28</xdr:row>
      <xdr:rowOff>165100</xdr:rowOff>
    </xdr:to>
    <xdr:graphicFrame macro="">
      <xdr:nvGraphicFramePr>
        <xdr:cNvPr id="2" name="Chart 1">
          <a:extLst>
            <a:ext uri="{FF2B5EF4-FFF2-40B4-BE49-F238E27FC236}">
              <a16:creationId xmlns:a16="http://schemas.microsoft.com/office/drawing/2014/main" id="{A3B548E8-14D4-D142-A56F-3749B28F3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12700</xdr:colOff>
      <xdr:row>1</xdr:row>
      <xdr:rowOff>12700</xdr:rowOff>
    </xdr:from>
    <xdr:to>
      <xdr:col>22</xdr:col>
      <xdr:colOff>812800</xdr:colOff>
      <xdr:row>33</xdr:row>
      <xdr:rowOff>190500</xdr:rowOff>
    </xdr:to>
    <xdr:graphicFrame macro="">
      <xdr:nvGraphicFramePr>
        <xdr:cNvPr id="2" name="Chart 1">
          <a:extLst>
            <a:ext uri="{FF2B5EF4-FFF2-40B4-BE49-F238E27FC236}">
              <a16:creationId xmlns:a16="http://schemas.microsoft.com/office/drawing/2014/main" id="{01D020EC-720A-8F4B-82D0-18C6E6562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35</xdr:row>
      <xdr:rowOff>0</xdr:rowOff>
    </xdr:from>
    <xdr:to>
      <xdr:col>23</xdr:col>
      <xdr:colOff>0</xdr:colOff>
      <xdr:row>68</xdr:row>
      <xdr:rowOff>0</xdr:rowOff>
    </xdr:to>
    <xdr:graphicFrame macro="">
      <xdr:nvGraphicFramePr>
        <xdr:cNvPr id="3" name="Chart 2">
          <a:extLst>
            <a:ext uri="{FF2B5EF4-FFF2-40B4-BE49-F238E27FC236}">
              <a16:creationId xmlns:a16="http://schemas.microsoft.com/office/drawing/2014/main" id="{D4B2AD15-301F-7641-B451-FDD817E65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69</xdr:row>
      <xdr:rowOff>0</xdr:rowOff>
    </xdr:from>
    <xdr:to>
      <xdr:col>23</xdr:col>
      <xdr:colOff>12700</xdr:colOff>
      <xdr:row>101</xdr:row>
      <xdr:rowOff>88900</xdr:rowOff>
    </xdr:to>
    <xdr:graphicFrame macro="">
      <xdr:nvGraphicFramePr>
        <xdr:cNvPr id="4" name="Chart 3">
          <a:extLst>
            <a:ext uri="{FF2B5EF4-FFF2-40B4-BE49-F238E27FC236}">
              <a16:creationId xmlns:a16="http://schemas.microsoft.com/office/drawing/2014/main" id="{39199F27-512C-1C42-A0FA-E28CD4C0AD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zoomScale="80" zoomScaleNormal="80" workbookViewId="0">
      <selection activeCell="A7" sqref="A7"/>
    </sheetView>
  </sheetViews>
  <sheetFormatPr defaultColWidth="197.796875" defaultRowHeight="21"/>
  <cols>
    <col min="1" max="16384" width="197.796875" style="24"/>
  </cols>
  <sheetData>
    <row r="1" spans="1:1">
      <c r="A1" s="20" t="s">
        <v>1</v>
      </c>
    </row>
    <row r="2" spans="1:1" ht="45" customHeight="1">
      <c r="A2" s="21" t="s">
        <v>72</v>
      </c>
    </row>
    <row r="3" spans="1:1">
      <c r="A3" s="32" t="s">
        <v>40</v>
      </c>
    </row>
    <row r="4" spans="1:1">
      <c r="A4" s="20" t="s">
        <v>52</v>
      </c>
    </row>
    <row r="5" spans="1:1">
      <c r="A5" s="20" t="s">
        <v>2</v>
      </c>
    </row>
    <row r="6" spans="1:1">
      <c r="A6" s="20" t="s">
        <v>53</v>
      </c>
    </row>
    <row r="7" spans="1:1" ht="67.05" customHeight="1">
      <c r="A7" s="40" t="s">
        <v>73</v>
      </c>
    </row>
    <row r="8" spans="1:1">
      <c r="A8" s="20" t="s">
        <v>4</v>
      </c>
    </row>
    <row r="9" spans="1:1" ht="48" customHeight="1">
      <c r="A9" s="21" t="s">
        <v>61</v>
      </c>
    </row>
    <row r="10" spans="1:1">
      <c r="A10" s="25" t="s">
        <v>39</v>
      </c>
    </row>
    <row r="11" spans="1:1">
      <c r="A11" s="35" t="s">
        <v>55</v>
      </c>
    </row>
    <row r="12" spans="1:1">
      <c r="A12" s="32" t="s">
        <v>74</v>
      </c>
    </row>
    <row r="13" spans="1:1">
      <c r="A13" s="32" t="s">
        <v>62</v>
      </c>
    </row>
    <row r="14" spans="1:1">
      <c r="A14" s="22"/>
    </row>
    <row r="15" spans="1:1">
      <c r="A15" s="22"/>
    </row>
    <row r="16" spans="1:1" ht="18" customHeight="1">
      <c r="A16"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zoomScaleNormal="100" workbookViewId="0">
      <selection activeCell="B6" sqref="A6:B6"/>
    </sheetView>
  </sheetViews>
  <sheetFormatPr defaultColWidth="14.296875" defaultRowHeight="15.6"/>
  <cols>
    <col min="1" max="1" width="5.296875" customWidth="1"/>
    <col min="2" max="4" width="17.796875" customWidth="1"/>
    <col min="7" max="7" width="15.5" customWidth="1"/>
  </cols>
  <sheetData>
    <row r="1" spans="1:7">
      <c r="A1" s="19" t="s">
        <v>3</v>
      </c>
    </row>
    <row r="2" spans="1:7">
      <c r="A2" s="2"/>
    </row>
    <row r="3" spans="1:7" ht="37.950000000000003" customHeight="1">
      <c r="A3" s="51" t="s">
        <v>81</v>
      </c>
      <c r="B3" s="51"/>
      <c r="C3" s="51"/>
      <c r="D3" s="51"/>
      <c r="E3" s="51"/>
      <c r="F3" s="51"/>
      <c r="G3" s="51"/>
    </row>
    <row r="4" spans="1:7">
      <c r="A4" s="38" t="s">
        <v>63</v>
      </c>
      <c r="B4" s="42" t="s">
        <v>78</v>
      </c>
      <c r="C4" s="4"/>
    </row>
    <row r="5" spans="1:7">
      <c r="A5" s="38" t="s">
        <v>64</v>
      </c>
      <c r="B5" s="43" t="s">
        <v>95</v>
      </c>
      <c r="C5" s="4"/>
    </row>
    <row r="6" spans="1:7">
      <c r="A6" s="46" t="s">
        <v>65</v>
      </c>
      <c r="B6" s="48" t="s">
        <v>80</v>
      </c>
      <c r="C6" s="4"/>
    </row>
    <row r="7" spans="1:7">
      <c r="A7" s="38" t="s">
        <v>66</v>
      </c>
      <c r="B7" t="s">
        <v>79</v>
      </c>
      <c r="C7" s="4"/>
      <c r="D7" s="41"/>
    </row>
    <row r="8" spans="1:7">
      <c r="A8" s="15"/>
      <c r="B8" s="4"/>
      <c r="C8" s="4"/>
    </row>
    <row r="9" spans="1:7" ht="34.049999999999997" customHeight="1">
      <c r="A9" s="51" t="s">
        <v>82</v>
      </c>
      <c r="B9" s="51"/>
      <c r="C9" s="51"/>
      <c r="D9" s="51"/>
      <c r="E9" s="51"/>
      <c r="F9" s="51"/>
      <c r="G9" s="51"/>
    </row>
    <row r="10" spans="1:7">
      <c r="A10" s="46" t="s">
        <v>63</v>
      </c>
      <c r="B10" s="47" t="s">
        <v>67</v>
      </c>
      <c r="C10" s="4"/>
    </row>
    <row r="11" spans="1:7">
      <c r="A11" s="38" t="s">
        <v>64</v>
      </c>
      <c r="B11" s="4" t="s">
        <v>68</v>
      </c>
      <c r="C11" s="4"/>
    </row>
    <row r="12" spans="1:7">
      <c r="A12" s="38" t="s">
        <v>65</v>
      </c>
      <c r="B12" s="43" t="s">
        <v>69</v>
      </c>
      <c r="C12" s="4"/>
    </row>
    <row r="13" spans="1:7">
      <c r="A13" s="38" t="s">
        <v>66</v>
      </c>
      <c r="B13" s="4" t="s">
        <v>75</v>
      </c>
      <c r="C13" s="4"/>
    </row>
    <row r="14" spans="1:7">
      <c r="A14" s="15"/>
      <c r="B14" s="4"/>
      <c r="C14" s="4"/>
    </row>
    <row r="15" spans="1:7" ht="16.05" customHeight="1">
      <c r="A15" s="51" t="s">
        <v>88</v>
      </c>
      <c r="B15" s="51"/>
      <c r="C15" s="51"/>
      <c r="D15" s="51"/>
      <c r="E15" s="51"/>
      <c r="F15" s="51"/>
      <c r="G15" s="51"/>
    </row>
    <row r="16" spans="1:7">
      <c r="A16" s="38" t="s">
        <v>63</v>
      </c>
      <c r="B16" t="s">
        <v>76</v>
      </c>
      <c r="C16" s="4"/>
    </row>
    <row r="17" spans="1:7">
      <c r="A17" s="38" t="s">
        <v>64</v>
      </c>
      <c r="B17" t="s">
        <v>77</v>
      </c>
      <c r="C17" s="4"/>
      <c r="F17" s="41"/>
    </row>
    <row r="18" spans="1:7">
      <c r="A18" s="38" t="s">
        <v>65</v>
      </c>
      <c r="B18" t="s">
        <v>83</v>
      </c>
      <c r="C18" s="4"/>
    </row>
    <row r="19" spans="1:7">
      <c r="A19" s="46" t="s">
        <v>66</v>
      </c>
      <c r="B19" s="48" t="s">
        <v>92</v>
      </c>
      <c r="C19" s="4"/>
    </row>
    <row r="21" spans="1:7">
      <c r="A21" t="s">
        <v>89</v>
      </c>
    </row>
    <row r="22" spans="1:7">
      <c r="A22" s="46" t="s">
        <v>63</v>
      </c>
      <c r="B22" s="47">
        <v>0.3</v>
      </c>
    </row>
    <row r="23" spans="1:7">
      <c r="A23" s="38" t="s">
        <v>64</v>
      </c>
      <c r="B23" s="4">
        <v>0.5</v>
      </c>
    </row>
    <row r="24" spans="1:7">
      <c r="A24" s="38" t="s">
        <v>65</v>
      </c>
      <c r="B24" s="4">
        <v>0.7</v>
      </c>
    </row>
    <row r="25" spans="1:7">
      <c r="A25" s="38" t="s">
        <v>66</v>
      </c>
      <c r="B25" s="4">
        <v>1</v>
      </c>
    </row>
    <row r="27" spans="1:7">
      <c r="A27" s="44" t="s">
        <v>90</v>
      </c>
      <c r="B27" s="44"/>
      <c r="C27" s="44"/>
      <c r="D27" s="44"/>
      <c r="E27" s="44"/>
      <c r="F27" s="44"/>
      <c r="G27" s="44"/>
    </row>
    <row r="28" spans="1:7">
      <c r="A28" s="46" t="s">
        <v>63</v>
      </c>
      <c r="B28" s="47">
        <v>-1</v>
      </c>
    </row>
    <row r="29" spans="1:7">
      <c r="A29" s="38" t="s">
        <v>64</v>
      </c>
      <c r="B29" s="4">
        <v>-0.5</v>
      </c>
    </row>
    <row r="30" spans="1:7">
      <c r="A30" s="38" t="s">
        <v>65</v>
      </c>
      <c r="B30" s="4">
        <v>0</v>
      </c>
    </row>
    <row r="31" spans="1:7">
      <c r="A31" s="38" t="s">
        <v>66</v>
      </c>
      <c r="B31" s="45">
        <v>0.5</v>
      </c>
    </row>
    <row r="33" spans="1:7">
      <c r="A33" s="44" t="s">
        <v>91</v>
      </c>
      <c r="B33" s="44"/>
      <c r="C33" s="44"/>
      <c r="D33" s="44"/>
      <c r="E33" s="44"/>
      <c r="F33" s="44"/>
      <c r="G33" s="44"/>
    </row>
    <row r="34" spans="1:7">
      <c r="A34" s="38" t="s">
        <v>63</v>
      </c>
      <c r="B34" t="s">
        <v>84</v>
      </c>
    </row>
    <row r="35" spans="1:7">
      <c r="A35" s="46" t="s">
        <v>64</v>
      </c>
      <c r="B35" s="49" t="s">
        <v>85</v>
      </c>
    </row>
    <row r="36" spans="1:7">
      <c r="A36" s="38" t="s">
        <v>65</v>
      </c>
      <c r="B36" t="s">
        <v>86</v>
      </c>
    </row>
    <row r="37" spans="1:7">
      <c r="A37" s="38" t="s">
        <v>66</v>
      </c>
      <c r="B37" t="s">
        <v>87</v>
      </c>
    </row>
    <row r="39" spans="1:7">
      <c r="A39" s="2"/>
    </row>
  </sheetData>
  <mergeCells count="3">
    <mergeCell ref="A3:G3"/>
    <mergeCell ref="A9:G9"/>
    <mergeCell ref="A15:G1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1177"/>
  <sheetViews>
    <sheetView tabSelected="1" topLeftCell="AO1" zoomScale="114" zoomScaleNormal="114" workbookViewId="0">
      <selection activeCell="AW2" sqref="AW2"/>
    </sheetView>
  </sheetViews>
  <sheetFormatPr defaultColWidth="11" defaultRowHeight="15.6"/>
  <cols>
    <col min="2" max="2" width="11.69921875" style="3" customWidth="1"/>
    <col min="3" max="4" width="12.69921875" customWidth="1"/>
    <col min="5" max="5" width="12.5" customWidth="1"/>
    <col min="6" max="6" width="12.796875" customWidth="1"/>
    <col min="7" max="14" width="12.5" customWidth="1"/>
    <col min="16" max="16" width="12.19921875" customWidth="1"/>
    <col min="17" max="17" width="11.69921875" customWidth="1"/>
    <col min="18" max="22" width="13" customWidth="1"/>
    <col min="23" max="23" width="11.69921875" customWidth="1"/>
    <col min="24" max="24" width="13.296875" customWidth="1"/>
    <col min="25" max="25" width="11.69921875" customWidth="1"/>
    <col min="26" max="26" width="16.5" bestFit="1" customWidth="1"/>
    <col min="27" max="27" width="11.69921875" customWidth="1"/>
    <col min="28" max="28" width="13.296875" customWidth="1"/>
    <col min="29" max="30" width="11.69921875" customWidth="1"/>
    <col min="31" max="31" width="13" customWidth="1"/>
    <col min="32" max="32" width="17.296875" customWidth="1"/>
    <col min="33" max="33" width="12.69921875" customWidth="1"/>
    <col min="34" max="34" width="17.19921875" customWidth="1"/>
    <col min="35" max="35" width="14" customWidth="1"/>
    <col min="36" max="36" width="16.5" customWidth="1"/>
    <col min="37" max="37" width="22.19921875" customWidth="1"/>
    <col min="38" max="38" width="14.296875" customWidth="1"/>
    <col min="39" max="39" width="15" customWidth="1"/>
    <col min="40" max="40" width="15.19921875" customWidth="1"/>
    <col min="41" max="41" width="17.69921875" customWidth="1"/>
    <col min="43" max="43" width="12" customWidth="1"/>
    <col min="44" max="44" width="12.19921875" customWidth="1"/>
    <col min="45" max="45" width="13.296875" customWidth="1"/>
    <col min="46" max="47" width="12.19921875" customWidth="1"/>
    <col min="48" max="48" width="15.5" customWidth="1"/>
    <col min="49" max="49" width="15.296875" customWidth="1"/>
    <col min="50" max="50" width="12.796875" customWidth="1"/>
    <col min="51" max="51" width="15.5" customWidth="1"/>
    <col min="52" max="52" width="15.796875" customWidth="1"/>
    <col min="53" max="53" width="15.69921875" customWidth="1"/>
  </cols>
  <sheetData>
    <row r="1" spans="1:55" ht="325.05" customHeight="1">
      <c r="A1" t="s">
        <v>0</v>
      </c>
      <c r="B1" s="17" t="s">
        <v>5</v>
      </c>
      <c r="C1" s="7" t="s">
        <v>6</v>
      </c>
      <c r="D1" s="7" t="s">
        <v>54</v>
      </c>
      <c r="E1" s="7" t="s">
        <v>28</v>
      </c>
      <c r="F1" s="7" t="s">
        <v>7</v>
      </c>
      <c r="G1" s="7" t="s">
        <v>32</v>
      </c>
      <c r="H1" s="7" t="s">
        <v>33</v>
      </c>
      <c r="I1" s="7" t="s">
        <v>10</v>
      </c>
      <c r="J1" s="7" t="s">
        <v>11</v>
      </c>
      <c r="K1" s="7" t="s">
        <v>12</v>
      </c>
      <c r="L1" s="7" t="s">
        <v>21</v>
      </c>
      <c r="M1" s="7" t="s">
        <v>16</v>
      </c>
      <c r="N1" s="7" t="s">
        <v>41</v>
      </c>
      <c r="O1" s="1" t="s">
        <v>0</v>
      </c>
      <c r="P1" s="1" t="s">
        <v>17</v>
      </c>
      <c r="Q1" s="1" t="s">
        <v>18</v>
      </c>
      <c r="R1" s="7" t="s">
        <v>42</v>
      </c>
      <c r="S1" s="7" t="s">
        <v>25</v>
      </c>
      <c r="T1" s="7" t="s">
        <v>30</v>
      </c>
      <c r="U1" s="7" t="s">
        <v>49</v>
      </c>
      <c r="V1" s="7" t="s">
        <v>50</v>
      </c>
      <c r="W1" s="7" t="s">
        <v>31</v>
      </c>
      <c r="X1" s="7" t="s">
        <v>46</v>
      </c>
      <c r="Y1" s="7" t="s">
        <v>34</v>
      </c>
      <c r="Z1" s="7" t="s">
        <v>35</v>
      </c>
      <c r="AA1" s="7" t="s">
        <v>13</v>
      </c>
      <c r="AB1" s="7" t="s">
        <v>26</v>
      </c>
      <c r="AC1" s="7" t="s">
        <v>47</v>
      </c>
      <c r="AD1" s="7" t="s">
        <v>27</v>
      </c>
      <c r="AE1" s="7" t="s">
        <v>43</v>
      </c>
      <c r="AF1" s="7" t="s">
        <v>70</v>
      </c>
      <c r="AG1" s="7" t="s">
        <v>24</v>
      </c>
      <c r="AH1" s="7" t="s">
        <v>71</v>
      </c>
      <c r="AI1" s="7" t="s">
        <v>36</v>
      </c>
      <c r="AJ1" s="7" t="s">
        <v>93</v>
      </c>
      <c r="AK1" s="7" t="s">
        <v>94</v>
      </c>
      <c r="AL1" s="7" t="s">
        <v>37</v>
      </c>
      <c r="AM1" s="7" t="s">
        <v>38</v>
      </c>
      <c r="AN1" s="7" t="s">
        <v>22</v>
      </c>
      <c r="AO1" s="7" t="s">
        <v>44</v>
      </c>
      <c r="AP1" s="1" t="s">
        <v>0</v>
      </c>
      <c r="AQ1" s="1" t="s">
        <v>9</v>
      </c>
      <c r="AR1" s="1" t="s">
        <v>8</v>
      </c>
      <c r="AS1" s="7" t="s">
        <v>51</v>
      </c>
      <c r="AT1" s="7" t="s">
        <v>14</v>
      </c>
      <c r="AU1" s="7" t="s">
        <v>15</v>
      </c>
      <c r="AV1" s="7" t="s">
        <v>48</v>
      </c>
      <c r="AW1" s="7" t="s">
        <v>23</v>
      </c>
      <c r="AX1" s="7" t="s">
        <v>19</v>
      </c>
      <c r="AY1" s="7" t="s">
        <v>45</v>
      </c>
      <c r="AZ1" s="7" t="s">
        <v>20</v>
      </c>
      <c r="BA1" s="7" t="s">
        <v>29</v>
      </c>
      <c r="BB1" s="7"/>
      <c r="BC1" s="7"/>
    </row>
    <row r="2" spans="1:55">
      <c r="A2">
        <v>192701</v>
      </c>
      <c r="B2" s="3">
        <v>1.9E-3</v>
      </c>
      <c r="C2" s="3">
        <v>3.9315999999999997E-2</v>
      </c>
      <c r="D2" s="10">
        <f>C2-B2</f>
        <v>3.7415999999999998E-2</v>
      </c>
      <c r="E2" s="8">
        <f>LOG(B2+1, EXP(1))</f>
        <v>1.8981972830802655E-3</v>
      </c>
      <c r="F2" s="8">
        <f>LOG(C2+1, EXP(1))</f>
        <v>3.8562804471126019E-2</v>
      </c>
      <c r="G2" s="5">
        <f>AVERAGE(E2:E1177)</f>
        <v>8.0758546496404893E-3</v>
      </c>
      <c r="H2" s="5">
        <f>AVERAGE(F2:F1177)</f>
        <v>1.1092100641132909E-2</v>
      </c>
      <c r="I2" s="8">
        <f>_xlfn.STDEV.S(B2:B1177)</f>
        <v>5.3279887067188079E-2</v>
      </c>
      <c r="J2" s="8">
        <f>_xlfn.STDEV.S(E2:E1177)</f>
        <v>5.3239579872891067E-2</v>
      </c>
      <c r="K2" s="8">
        <f>_xlfn.STDEV.S(F2:F1177)</f>
        <v>7.7374549066789727E-2</v>
      </c>
      <c r="L2" s="9">
        <f>CORREL(E2:E1177, F2:F1177)</f>
        <v>0.87601043289771086</v>
      </c>
      <c r="M2" s="13">
        <f>COUNTIF(B2:B1177, "&lt;0")/COUNT(B2:B1177)</f>
        <v>0.37074829931972791</v>
      </c>
      <c r="N2" s="13">
        <f>COUNTIF(D2:D1177, "&lt;0")/COUNT(D2:D1177)</f>
        <v>0.47363945578231292</v>
      </c>
      <c r="O2">
        <v>1927</v>
      </c>
      <c r="P2" s="5" cm="1">
        <f t="array" ref="P2">PRODUCT(1+INDEX(B:B,(ROW()-2)*12+2):INDEX(B:B,(ROW()-2)*12+13))-1</f>
        <v>0.32606771609026763</v>
      </c>
      <c r="Q2" s="5" cm="1">
        <f t="array" ref="Q2">PRODUCT(1+INDEX(C:C,(ROW()-2)*12+2):INDEX(C:C,(ROW()-2)*12+13))-1</f>
        <v>0.35333011085519761</v>
      </c>
      <c r="R2" s="5" cm="1">
        <f t="array" ref="R2">PRODUCT(1+INDEX(D:D,(ROW()-2)*12+2):INDEX(D:D,(ROW()-2)*12+13))-1</f>
        <v>2.3603420978897782E-2</v>
      </c>
      <c r="S2" s="8">
        <f>LN(P2+1)</f>
        <v>0.28221795840112612</v>
      </c>
      <c r="T2" s="10">
        <f>AVERAGE(P2:P99)</f>
        <v>0.12120519892406829</v>
      </c>
      <c r="U2" s="10">
        <f>AVERAGE(Q2:Q99)</f>
        <v>0.18354976332629075</v>
      </c>
      <c r="V2" s="10">
        <f>AVERAGE(R2:R99)</f>
        <v>5.9037638184078339E-2</v>
      </c>
      <c r="W2" s="10" cm="1">
        <f t="array" ref="W2">PRODUCT((1+P2:P99)^(1/COUNT(P2:P99)))-1</f>
        <v>0.10176149247558497</v>
      </c>
      <c r="X2" s="10">
        <f>AVERAGE(S2:S99)</f>
        <v>9.6910255795685879E-2</v>
      </c>
      <c r="Y2" s="10" cm="1">
        <f t="array" ref="Y2">PRODUCT((1+Q2:Q99)^(1/COUNT(Q2:Q99)))-1</f>
        <v>0.14237017814053599</v>
      </c>
      <c r="Z2" s="10">
        <f>Y2-W2</f>
        <v>4.0608685664951016E-2</v>
      </c>
      <c r="AA2" s="5">
        <f>_xlfn.STDEV.S(P2:P99)</f>
        <v>0.19952776248084997</v>
      </c>
      <c r="AB2" s="5">
        <f>_xlfn.STDEV.S(Q2:Q99)</f>
        <v>0.30894163224396681</v>
      </c>
      <c r="AC2" s="26">
        <f>CORREL(P2:P99, Q2:Q99)</f>
        <v>0.82244004462463016</v>
      </c>
      <c r="AD2" s="26">
        <f>AC2*AB2/AA2</f>
        <v>1.2734366719193804</v>
      </c>
      <c r="AE2" s="5">
        <f>_xlfn.STDEV.S(R2:R99)</f>
        <v>0.16864595890839251</v>
      </c>
      <c r="AF2" s="5">
        <f>SQRT(12)*I2</f>
        <v>0.18456694284380337</v>
      </c>
      <c r="AG2" s="10">
        <f>_xlfn.STDEV.S(S2:S99)</f>
        <v>0.19415992222005557</v>
      </c>
      <c r="AH2" s="5">
        <f>SQRT(12)*J2</f>
        <v>0.18442731462693743</v>
      </c>
      <c r="AI2" s="5">
        <f>EXP(12*G2+(12*J2^2/2))-1</f>
        <v>0.12065907604455695</v>
      </c>
      <c r="AJ2" s="5">
        <f>SQRT(EXP(2*12*G2+(12*J2^2))*(EXP(12*J2^2)-1))</f>
        <v>0.20845013686579664</v>
      </c>
      <c r="AK2" s="5">
        <f>SQRT(AK7+AK8-2*AK4)</f>
        <v>9.638519726232618E-2</v>
      </c>
      <c r="AL2" s="5">
        <f>1/2*LN((T2+1)^2/((AA2/(T2+1))^2+1))</f>
        <v>9.8815163104112702E-2</v>
      </c>
      <c r="AM2" s="5">
        <f>SQRT(LN((AA2)^2/(T2+1)^2+1))</f>
        <v>0.17657301108598072</v>
      </c>
      <c r="AN2" s="13">
        <f>COUNTIF(P:P, "&lt;0")/COUNT(P2:P99)</f>
        <v>0.24489795918367346</v>
      </c>
      <c r="AO2" s="13">
        <f>COUNTIF(R:R, "&lt;0")/COUNT(R2:R99)</f>
        <v>0.36734693877551022</v>
      </c>
      <c r="AP2">
        <v>1929</v>
      </c>
      <c r="AQ2" s="5" cm="1">
        <f t="array" ref="AQ2">PRODUCT(1+INDEX(P:P, (ROW()-2)*3+2):INDEX(P:P, (ROW()-2)*3+4))-1</f>
        <v>0.56932852933258382</v>
      </c>
      <c r="AR2" s="5" cm="1">
        <f t="array" ref="AR2">PRODUCT(1+INDEX(Q:Q, (ROW()-2)*3+2):INDEX(Q:Q, (ROW()-2)*3+4))-1</f>
        <v>0.20172248394505532</v>
      </c>
      <c r="AS2" s="5" cm="1">
        <f t="array" ref="AS2">PRODUCT(1+INDEX(R:R, (ROW()-2)*3+2):INDEX(R:R, (ROW()-2)*3+4))-1</f>
        <v>-0.23785308725000009</v>
      </c>
      <c r="AT2" s="10">
        <f>AVERAGE(AQ2:AQ33)</f>
        <v>0.39477717988827205</v>
      </c>
      <c r="AU2" s="10">
        <f>AVERAGE(AR2:AR33)</f>
        <v>0.67799122018727653</v>
      </c>
      <c r="AV2" s="10">
        <f>AVERAGE(AS2:AS33)</f>
        <v>0.20931002673869367</v>
      </c>
      <c r="AW2" s="5"/>
      <c r="AX2" s="5"/>
      <c r="AY2" s="5"/>
      <c r="AZ2" s="5"/>
      <c r="BA2" s="11"/>
      <c r="BB2" s="14"/>
      <c r="BC2" s="14"/>
    </row>
    <row r="3" spans="1:55">
      <c r="A3">
        <v>192702</v>
      </c>
      <c r="B3" s="3">
        <v>4.4399999999999995E-2</v>
      </c>
      <c r="C3" s="3">
        <v>6.6192000000000001E-2</v>
      </c>
      <c r="D3" s="10">
        <f t="shared" ref="D3:D66" si="0">C3-B3</f>
        <v>2.1792000000000006E-2</v>
      </c>
      <c r="E3" s="8">
        <f t="shared" ref="E3:E66" si="1">LOG(B3+1, EXP(1))</f>
        <v>4.3442557842836724E-2</v>
      </c>
      <c r="F3" s="8">
        <f t="shared" ref="F3:F66" si="2">LOG(C3+1, EXP(1))</f>
        <v>6.4093422095687677E-2</v>
      </c>
      <c r="G3" s="12"/>
      <c r="H3" s="6"/>
      <c r="I3" s="6"/>
      <c r="J3" s="6"/>
      <c r="K3" s="6"/>
      <c r="L3" s="6"/>
      <c r="M3" s="6"/>
      <c r="N3" s="6"/>
      <c r="O3">
        <v>1928</v>
      </c>
      <c r="P3" s="5" cm="1">
        <f t="array" ref="P3">PRODUCT(1+INDEX(B:B,(ROW()-2)*12+2):INDEX(B:B,(ROW()-2)*12+13))-1</f>
        <v>0.38929017553581935</v>
      </c>
      <c r="Q3" s="5" cm="1">
        <f t="array" ref="Q3">PRODUCT(1+INDEX(C:C,(ROW()-2)*12+2):INDEX(C:C,(ROW()-2)*12+13))-1</f>
        <v>0.41406212338763959</v>
      </c>
      <c r="R3" s="5" cm="1">
        <f t="array" ref="R3">PRODUCT(1+INDEX(D:D,(ROW()-2)*12+2):INDEX(D:D,(ROW()-2)*12+13))-1</f>
        <v>2.0417522316478864E-2</v>
      </c>
      <c r="S3" s="8">
        <f t="shared" ref="S3:S66" si="3">LN(P3+1)</f>
        <v>0.32879295162663574</v>
      </c>
      <c r="T3" s="27"/>
      <c r="U3" s="27"/>
      <c r="V3" s="27"/>
      <c r="W3" s="18"/>
      <c r="X3" s="18"/>
      <c r="Y3" s="18"/>
      <c r="Z3" s="27"/>
      <c r="AJ3" s="33"/>
      <c r="AK3" s="31" t="s">
        <v>96</v>
      </c>
      <c r="AL3" s="31"/>
      <c r="AM3" s="31"/>
      <c r="AP3">
        <v>1932</v>
      </c>
      <c r="AQ3" s="5" cm="1">
        <f t="array" ref="AQ3">PRODUCT(1+INDEX(P:P, (ROW()-2)*3+2):INDEX(P:P, (ROW()-2)*3+4))-1</f>
        <v>-0.63517858081349376</v>
      </c>
      <c r="AR3" s="5" cm="1">
        <f t="array" ref="AR3">PRODUCT(1+INDEX(Q:Q, (ROW()-2)*3+2):INDEX(Q:Q, (ROW()-2)*3+4))-1</f>
        <v>-0.71236854784890469</v>
      </c>
      <c r="AS3" s="5" cm="1">
        <f t="array" ref="AS3">PRODUCT(1+INDEX(R:R, (ROW()-2)*3+2):INDEX(R:R, (ROW()-2)*3+4))-1</f>
        <v>5.7333523757565619E-3</v>
      </c>
      <c r="AT3" s="14"/>
      <c r="AU3" s="14"/>
      <c r="AV3" s="34"/>
      <c r="AW3" s="39"/>
    </row>
    <row r="4" spans="1:55">
      <c r="A4">
        <v>192703</v>
      </c>
      <c r="B4" s="3">
        <v>4.3E-3</v>
      </c>
      <c r="C4" s="3">
        <v>-3.1676000000000003E-2</v>
      </c>
      <c r="D4" s="10">
        <f t="shared" si="0"/>
        <v>-3.5976000000000001E-2</v>
      </c>
      <c r="E4" s="8">
        <f t="shared" si="1"/>
        <v>4.2907814171562458E-3</v>
      </c>
      <c r="F4" s="8">
        <f t="shared" si="2"/>
        <v>-3.218853696490321E-2</v>
      </c>
      <c r="G4" s="30"/>
      <c r="H4" s="6"/>
      <c r="I4" s="6"/>
      <c r="J4" s="6"/>
      <c r="K4" s="6"/>
      <c r="L4" s="6"/>
      <c r="M4" s="6"/>
      <c r="N4" s="6"/>
      <c r="O4">
        <v>1929</v>
      </c>
      <c r="P4" s="5" cm="1">
        <f t="array" ref="P4">PRODUCT(1+INDEX(B:B,(ROW()-2)*12+2):INDEX(B:B,(ROW()-2)*12+13))-1</f>
        <v>-0.14816554312635011</v>
      </c>
      <c r="Q4" s="5" cm="1">
        <f t="array" ref="Q4">PRODUCT(1+INDEX(C:C,(ROW()-2)*12+2):INDEX(C:C,(ROW()-2)*12+13))-1</f>
        <v>-0.37204004089827902</v>
      </c>
      <c r="R4" s="5" cm="1">
        <f t="array" ref="R4">PRODUCT(1+INDEX(D:D,(ROW()-2)*12+2):INDEX(D:D,(ROW()-2)*12+13))-1</f>
        <v>-0.27032568596020645</v>
      </c>
      <c r="S4" s="8">
        <f t="shared" si="3"/>
        <v>-0.16036307047547663</v>
      </c>
      <c r="T4" s="27"/>
      <c r="U4" s="27"/>
      <c r="V4" s="27"/>
      <c r="W4" s="18"/>
      <c r="X4" s="18"/>
      <c r="Y4" s="18"/>
      <c r="Z4" s="27"/>
      <c r="AK4" s="28">
        <f>EXP(2*12*(G2+H2)+(12*(J2^2+K2^2)/2))*(EXP(12*(J2*K2*AC2))-1)</f>
        <v>6.930290475274084E-2</v>
      </c>
      <c r="AL4" s="28"/>
      <c r="AM4" s="28"/>
      <c r="AN4" s="16"/>
      <c r="AO4" s="16"/>
      <c r="AP4">
        <v>1935</v>
      </c>
      <c r="AQ4" s="5" cm="1">
        <f t="array" ref="AQ4">PRODUCT(1+INDEX(P:P, (ROW()-2)*3+2):INDEX(P:P, (ROW()-2)*3+4))-1</f>
        <v>1.3565683375505633</v>
      </c>
      <c r="AR4" s="5" cm="1">
        <f t="array" ref="AR4">PRODUCT(1+INDEX(Q:Q, (ROW()-2)*3+2):INDEX(Q:Q, (ROW()-2)*3+4))-1</f>
        <v>2.9482198398982389</v>
      </c>
      <c r="AS4" s="5" cm="1">
        <f t="array" ref="AS4">PRODUCT(1+INDEX(R:R, (ROW()-2)*3+2):INDEX(R:R, (ROW()-2)*3+4))-1</f>
        <v>1.0409739988125888</v>
      </c>
      <c r="AY4" s="27"/>
      <c r="AZ4" s="27"/>
    </row>
    <row r="5" spans="1:55">
      <c r="A5">
        <v>192704</v>
      </c>
      <c r="B5" s="3">
        <v>7.0999999999999995E-3</v>
      </c>
      <c r="C5" s="3">
        <v>3.4796000000000001E-2</v>
      </c>
      <c r="D5" s="10">
        <f t="shared" si="0"/>
        <v>2.7696000000000002E-2</v>
      </c>
      <c r="E5" s="8">
        <f t="shared" si="1"/>
        <v>7.0749136719619847E-3</v>
      </c>
      <c r="F5" s="8">
        <f t="shared" si="2"/>
        <v>3.4204305841013652E-2</v>
      </c>
      <c r="G5" s="30"/>
      <c r="H5" s="6"/>
      <c r="I5" s="6"/>
      <c r="J5" s="6"/>
      <c r="K5" s="6"/>
      <c r="L5" s="6"/>
      <c r="M5" s="6"/>
      <c r="N5" s="6"/>
      <c r="O5">
        <v>1930</v>
      </c>
      <c r="P5" s="5" cm="1">
        <f t="array" ref="P5">PRODUCT(1+INDEX(B:B,(ROW()-2)*12+2):INDEX(B:B,(ROW()-2)*12+13))-1</f>
        <v>-0.28815544164424833</v>
      </c>
      <c r="Q5" s="5" cm="1">
        <f t="array" ref="Q5">PRODUCT(1+INDEX(C:C,(ROW()-2)*12+2):INDEX(C:C,(ROW()-2)*12+13))-1</f>
        <v>-0.44324886959622722</v>
      </c>
      <c r="R5" s="5" cm="1">
        <f t="array" ref="R5">PRODUCT(1+INDEX(D:D,(ROW()-2)*12+2):INDEX(D:D,(ROW()-2)*12+13))-1</f>
        <v>-0.19422707615846824</v>
      </c>
      <c r="S5" s="8">
        <f t="shared" si="3"/>
        <v>-0.33989570832084737</v>
      </c>
      <c r="T5" s="27"/>
      <c r="U5" s="27"/>
      <c r="V5" s="27"/>
      <c r="Z5" s="27"/>
      <c r="AK5" s="29" t="s">
        <v>98</v>
      </c>
      <c r="AL5" s="29"/>
      <c r="AM5" s="29"/>
      <c r="AP5">
        <v>1938</v>
      </c>
      <c r="AQ5" s="5" cm="1">
        <f t="array" ref="AQ5">PRODUCT(1+INDEX(P:P, (ROW()-2)*3+2):INDEX(P:P, (ROW()-2)*3+4))-1</f>
        <v>0.10978813737766657</v>
      </c>
      <c r="AR5" s="5" cm="1">
        <f t="array" ref="AR5">PRODUCT(1+INDEX(Q:Q, (ROW()-2)*3+2):INDEX(Q:Q, (ROW()-2)*3+4))-1</f>
        <v>0.12922672596890328</v>
      </c>
      <c r="AS5" s="5" cm="1">
        <f t="array" ref="AS5">PRODUCT(1+INDEX(R:R, (ROW()-2)*3+2):INDEX(R:R, (ROW()-2)*3+4))-1</f>
        <v>0.1323522308006122</v>
      </c>
    </row>
    <row r="6" spans="1:55">
      <c r="A6">
        <v>192705</v>
      </c>
      <c r="B6" s="3">
        <v>5.74E-2</v>
      </c>
      <c r="C6" s="3">
        <v>0.13325599999999999</v>
      </c>
      <c r="D6" s="10">
        <f t="shared" si="0"/>
        <v>7.5855999999999979E-2</v>
      </c>
      <c r="E6" s="8">
        <f t="shared" si="1"/>
        <v>5.5813064819212686E-2</v>
      </c>
      <c r="F6" s="8">
        <f t="shared" si="2"/>
        <v>0.12509490533175482</v>
      </c>
      <c r="G6" s="6"/>
      <c r="H6" s="6"/>
      <c r="I6" s="6"/>
      <c r="J6" s="6"/>
      <c r="K6" s="6"/>
      <c r="L6" s="6"/>
      <c r="M6" s="6"/>
      <c r="N6" s="6"/>
      <c r="O6">
        <v>1931</v>
      </c>
      <c r="P6" s="5" cm="1">
        <f t="array" ref="P6">PRODUCT(1+INDEX(B:B,(ROW()-2)*12+2):INDEX(B:B,(ROW()-2)*12+13))-1</f>
        <v>-0.44026288756231813</v>
      </c>
      <c r="Q6" s="5" cm="1">
        <f t="array" ref="Q6">PRODUCT(1+INDEX(C:C,(ROW()-2)*12+2):INDEX(C:C,(ROW()-2)*12+13))-1</f>
        <v>-0.52453479048296414</v>
      </c>
      <c r="R6" s="5" cm="1">
        <f t="array" ref="R6">PRODUCT(1+INDEX(D:D,(ROW()-2)*12+2):INDEX(D:D,(ROW()-2)*12+13))-1</f>
        <v>-9.4933096180237153E-2</v>
      </c>
      <c r="S6" s="8">
        <f t="shared" si="3"/>
        <v>-0.5802880475509381</v>
      </c>
      <c r="T6" s="27"/>
      <c r="U6" s="27"/>
      <c r="V6" s="27"/>
      <c r="Z6" s="27"/>
      <c r="AK6" s="29" t="s">
        <v>97</v>
      </c>
      <c r="AL6" s="29"/>
      <c r="AM6" s="29"/>
      <c r="AP6">
        <v>1941</v>
      </c>
      <c r="AQ6" s="5" cm="1">
        <f t="array" ref="AQ6">PRODUCT(1+INDEX(P:P, (ROW()-2)*3+2):INDEX(P:P, (ROW()-2)*3+4))-1</f>
        <v>-0.14623072560050654</v>
      </c>
      <c r="AR6" s="5" cm="1">
        <f t="array" ref="AR6">PRODUCT(1+INDEX(Q:Q, (ROW()-2)*3+2):INDEX(Q:Q, (ROW()-2)*3+4))-1</f>
        <v>-0.19029169985938266</v>
      </c>
      <c r="AS6" s="5" cm="1">
        <f t="array" ref="AS6">PRODUCT(1+INDEX(R:R, (ROW()-2)*3+2):INDEX(R:R, (ROW()-2)*3+4))-1</f>
        <v>7.427760504836689E-2</v>
      </c>
    </row>
    <row r="7" spans="1:55">
      <c r="A7">
        <v>192706</v>
      </c>
      <c r="B7" s="3">
        <v>-2.0799999999999999E-2</v>
      </c>
      <c r="C7" s="3">
        <v>-3.9474000000000002E-2</v>
      </c>
      <c r="D7" s="10">
        <f t="shared" si="0"/>
        <v>-1.8674000000000003E-2</v>
      </c>
      <c r="E7" s="8">
        <f t="shared" si="1"/>
        <v>-2.1019367224075457E-2</v>
      </c>
      <c r="F7" s="8">
        <f t="shared" si="2"/>
        <v>-4.0274227905117289E-2</v>
      </c>
      <c r="G7" s="6"/>
      <c r="H7" s="6"/>
      <c r="I7" s="6"/>
      <c r="J7" s="6"/>
      <c r="K7" s="6"/>
      <c r="L7" s="6"/>
      <c r="M7" s="6"/>
      <c r="N7" s="6"/>
      <c r="O7">
        <v>1932</v>
      </c>
      <c r="P7" s="5" cm="1">
        <f t="array" ref="P7">PRODUCT(1+INDEX(B:B,(ROW()-2)*12+2):INDEX(B:B,(ROW()-2)*12+13))-1</f>
        <v>-8.438888533120259E-2</v>
      </c>
      <c r="Q7" s="5" cm="1">
        <f t="array" ref="Q7">PRODUCT(1+INDEX(C:C,(ROW()-2)*12+2):INDEX(C:C,(ROW()-2)*12+13))-1</f>
        <v>8.6567027364305993E-2</v>
      </c>
      <c r="R7" s="5" cm="1">
        <f t="array" ref="R7">PRODUCT(1+INDEX(D:D,(ROW()-2)*12+2):INDEX(D:D,(ROW()-2)*12+13))-1</f>
        <v>0.37908012218609133</v>
      </c>
      <c r="S7" s="8">
        <f t="shared" si="3"/>
        <v>-8.8163551758535103E-2</v>
      </c>
      <c r="T7" s="27"/>
      <c r="U7" s="27"/>
      <c r="V7" s="27"/>
      <c r="Z7" s="27"/>
      <c r="AK7">
        <f>EXP(2*12*G2+(12*J2^2))*(EXP(12*J2^2)-1)</f>
        <v>4.3451459559369347E-2</v>
      </c>
      <c r="AL7" s="29"/>
      <c r="AM7" s="29"/>
      <c r="AP7">
        <v>1944</v>
      </c>
      <c r="AQ7" s="5" cm="1">
        <f t="array" ref="AQ7">PRODUCT(1+INDEX(P:P, (ROW()-2)*3+2):INDEX(P:P, (ROW()-2)*3+4))-1</f>
        <v>0.81318192085153163</v>
      </c>
      <c r="AR7" s="5" cm="1">
        <f t="array" ref="AR7">PRODUCT(1+INDEX(Q:Q, (ROW()-2)*3+2):INDEX(Q:Q, (ROW()-2)*3+4))-1</f>
        <v>3.0451795265402097</v>
      </c>
      <c r="AS7" s="5" cm="1">
        <f t="array" ref="AS7">PRODUCT(1+INDEX(R:R, (ROW()-2)*3+2):INDEX(R:R, (ROW()-2)*3+4))-1</f>
        <v>1.3298577236329652</v>
      </c>
    </row>
    <row r="8" spans="1:55">
      <c r="A8">
        <v>192707</v>
      </c>
      <c r="B8" s="3">
        <v>7.5600000000000001E-2</v>
      </c>
      <c r="C8" s="3">
        <v>3.9845999999999999E-2</v>
      </c>
      <c r="D8" s="10">
        <f t="shared" si="0"/>
        <v>-3.5754000000000001E-2</v>
      </c>
      <c r="E8" s="8">
        <f t="shared" si="1"/>
        <v>7.2878645412572662E-2</v>
      </c>
      <c r="F8" s="8">
        <f t="shared" si="2"/>
        <v>3.9072625265734441E-2</v>
      </c>
      <c r="G8" s="6"/>
      <c r="H8" s="6"/>
      <c r="I8" s="6"/>
      <c r="J8" s="6"/>
      <c r="K8" s="6"/>
      <c r="L8" s="6"/>
      <c r="M8" s="6"/>
      <c r="N8" s="6"/>
      <c r="O8">
        <v>1933</v>
      </c>
      <c r="P8" s="5" cm="1">
        <f t="array" ref="P8">PRODUCT(1+INDEX(B:B,(ROW()-2)*12+2):INDEX(B:B,(ROW()-2)*12+13))-1</f>
        <v>0.57359838018039988</v>
      </c>
      <c r="Q8" s="5" cm="1">
        <f t="array" ref="Q8">PRODUCT(1+INDEX(C:C,(ROW()-2)*12+2):INDEX(C:C,(ROW()-2)*12+13))-1</f>
        <v>1.3189029319697685</v>
      </c>
      <c r="R8" s="5" cm="1">
        <f t="array" ref="R8">PRODUCT(1+INDEX(D:D,(ROW()-2)*12+2):INDEX(D:D,(ROW()-2)*12+13))-1</f>
        <v>0.6859999293314103</v>
      </c>
      <c r="S8" s="8">
        <f t="shared" si="3"/>
        <v>0.45336495872029625</v>
      </c>
      <c r="T8" s="27"/>
      <c r="U8" s="27"/>
      <c r="V8" s="27"/>
      <c r="Z8" s="27"/>
      <c r="AK8">
        <f>EXP(2*12*H2+(12*K2^2))*(EXP(12*K2^2)-1)</f>
        <v>0.10444445619740987</v>
      </c>
      <c r="AP8">
        <v>1947</v>
      </c>
      <c r="AQ8" s="5" cm="1">
        <f t="array" ref="AQ8">PRODUCT(1+INDEX(P:P, (ROW()-2)*3+2):INDEX(P:P, (ROW()-2)*3+4))-1</f>
        <v>0.34372318938711799</v>
      </c>
      <c r="AR8" s="5" cm="1">
        <f t="array" ref="AR8">PRODUCT(1+INDEX(Q:Q, (ROW()-2)*3+2):INDEX(Q:Q, (ROW()-2)*3+4))-1</f>
        <v>0.64060957367119631</v>
      </c>
      <c r="AS8" s="5" cm="1">
        <f t="array" ref="AS8">PRODUCT(1+INDEX(R:R, (ROW()-2)*3+2):INDEX(R:R, (ROW()-2)*3+4))-1</f>
        <v>0.2556356371729438</v>
      </c>
    </row>
    <row r="9" spans="1:55">
      <c r="A9">
        <v>192708</v>
      </c>
      <c r="B9" s="3">
        <v>2.2499999999999999E-2</v>
      </c>
      <c r="C9" s="3">
        <v>8.6E-3</v>
      </c>
      <c r="D9" s="10">
        <f t="shared" si="0"/>
        <v>-1.3899999999999999E-2</v>
      </c>
      <c r="E9" s="8">
        <f t="shared" si="1"/>
        <v>2.2250608934819723E-2</v>
      </c>
      <c r="F9" s="8">
        <f t="shared" si="2"/>
        <v>8.5632306604878135E-3</v>
      </c>
      <c r="G9" s="6"/>
      <c r="H9" s="6"/>
      <c r="I9" s="6"/>
      <c r="J9" s="6"/>
      <c r="K9" s="6"/>
      <c r="L9" s="6"/>
      <c r="M9" s="6"/>
      <c r="N9" s="6"/>
      <c r="O9">
        <v>1934</v>
      </c>
      <c r="P9" s="5" cm="1">
        <f t="array" ref="P9">PRODUCT(1+INDEX(B:B,(ROW()-2)*12+2):INDEX(B:B,(ROW()-2)*12+13))-1</f>
        <v>3.2022834188720761E-2</v>
      </c>
      <c r="Q9" s="5" cm="1">
        <f t="array" ref="Q9">PRODUCT(1+INDEX(C:C,(ROW()-2)*12+2):INDEX(C:C,(ROW()-2)*12+13))-1</f>
        <v>9.3858203118586836E-2</v>
      </c>
      <c r="R9" s="5" cm="1">
        <f t="array" ref="R9">PRODUCT(1+INDEX(D:D,(ROW()-2)*12+2):INDEX(D:D,(ROW()-2)*12+13))-1</f>
        <v>0.11454219985886227</v>
      </c>
      <c r="S9" s="8">
        <f t="shared" si="3"/>
        <v>3.1520792966452507E-2</v>
      </c>
      <c r="T9" s="27"/>
      <c r="U9" s="27"/>
      <c r="V9" s="27"/>
      <c r="Z9" s="27"/>
      <c r="AP9">
        <v>1950</v>
      </c>
      <c r="AQ9" s="5" cm="1">
        <f t="array" ref="AQ9">PRODUCT(1+INDEX(P:P, (ROW()-2)*3+2):INDEX(P:P, (ROW()-2)*3+4))-1</f>
        <v>0.59308949843586123</v>
      </c>
      <c r="AR9" s="5" cm="1">
        <f t="array" ref="AR9">PRODUCT(1+INDEX(Q:Q, (ROW()-2)*3+2):INDEX(Q:Q, (ROW()-2)*3+4))-1</f>
        <v>0.79525957430647898</v>
      </c>
      <c r="AS9" s="5" cm="1">
        <f t="array" ref="AS9">PRODUCT(1+INDEX(R:R, (ROW()-2)*3+2):INDEX(R:R, (ROW()-2)*3+4))-1</f>
        <v>0.14867410774678236</v>
      </c>
    </row>
    <row r="10" spans="1:55">
      <c r="A10">
        <v>192709</v>
      </c>
      <c r="B10" s="3">
        <v>4.9699999999999994E-2</v>
      </c>
      <c r="C10" s="3">
        <v>3.9900000000000005E-3</v>
      </c>
      <c r="D10" s="10">
        <f t="shared" si="0"/>
        <v>-4.5709999999999994E-2</v>
      </c>
      <c r="E10" s="8">
        <f t="shared" si="1"/>
        <v>4.8504409059615054E-2</v>
      </c>
      <c r="F10" s="8">
        <f t="shared" si="2"/>
        <v>3.9820610605721249E-3</v>
      </c>
      <c r="G10" s="6"/>
      <c r="H10" s="6"/>
      <c r="I10" s="6"/>
      <c r="J10" s="6"/>
      <c r="K10" s="6"/>
      <c r="L10" s="6"/>
      <c r="M10" s="6"/>
      <c r="N10" s="6"/>
      <c r="O10">
        <v>1935</v>
      </c>
      <c r="P10" s="5" cm="1">
        <f t="array" ref="P10">PRODUCT(1+INDEX(B:B,(ROW()-2)*12+2):INDEX(B:B,(ROW()-2)*12+13))-1</f>
        <v>0.45109829547597524</v>
      </c>
      <c r="Q10" s="5" cm="1">
        <f t="array" ref="Q10">PRODUCT(1+INDEX(C:C,(ROW()-2)*12+2):INDEX(C:C,(ROW()-2)*12+13))-1</f>
        <v>0.5565308360289809</v>
      </c>
      <c r="R10" s="5" cm="1">
        <f t="array" ref="R10">PRODUCT(1+INDEX(D:D,(ROW()-2)*12+2):INDEX(D:D,(ROW()-2)*12+13))-1</f>
        <v>8.6133985501261723E-2</v>
      </c>
      <c r="S10" s="8">
        <f t="shared" si="3"/>
        <v>0.37232071487151835</v>
      </c>
      <c r="T10" s="27"/>
      <c r="U10" s="27"/>
      <c r="V10" s="27"/>
      <c r="Z10" s="27"/>
      <c r="AP10">
        <v>1953</v>
      </c>
      <c r="AQ10" s="5" cm="1">
        <f t="array" ref="AQ10">PRODUCT(1+INDEX(P:P, (ROW()-2)*3+2):INDEX(P:P, (ROW()-2)*3+4))-1</f>
        <v>0.38048150702912875</v>
      </c>
      <c r="AR10" s="5" cm="1">
        <f t="array" ref="AR10">PRODUCT(1+INDEX(Q:Q, (ROW()-2)*3+2):INDEX(Q:Q, (ROW()-2)*3+4))-1</f>
        <v>0.13149832743815315</v>
      </c>
      <c r="AS10" s="5" cm="1">
        <f t="array" ref="AS10">PRODUCT(1+INDEX(R:R, (ROW()-2)*3+2):INDEX(R:R, (ROW()-2)*3+4))-1</f>
        <v>-0.17869627963397539</v>
      </c>
    </row>
    <row r="11" spans="1:55">
      <c r="A11">
        <v>192710</v>
      </c>
      <c r="B11" s="3">
        <v>-4.0599999999999997E-2</v>
      </c>
      <c r="C11" s="3">
        <v>-5.8356999999999999E-2</v>
      </c>
      <c r="D11" s="10">
        <f t="shared" si="0"/>
        <v>-1.7757000000000002E-2</v>
      </c>
      <c r="E11" s="8">
        <f t="shared" si="1"/>
        <v>-4.1447189914173475E-2</v>
      </c>
      <c r="F11" s="8">
        <f t="shared" si="2"/>
        <v>-6.0129057128900938E-2</v>
      </c>
      <c r="G11" s="6"/>
      <c r="H11" s="6"/>
      <c r="I11" s="6"/>
      <c r="J11" s="6"/>
      <c r="K11" s="6"/>
      <c r="L11" s="6"/>
      <c r="M11" s="6"/>
      <c r="N11" s="6"/>
      <c r="O11">
        <v>1936</v>
      </c>
      <c r="P11" s="5" cm="1">
        <f t="array" ref="P11">PRODUCT(1+INDEX(B:B,(ROW()-2)*12+2):INDEX(B:B,(ROW()-2)*12+13))-1</f>
        <v>0.32243947742036694</v>
      </c>
      <c r="Q11" s="5" cm="1">
        <f t="array" ref="Q11">PRODUCT(1+INDEX(C:C,(ROW()-2)*12+2):INDEX(C:C,(ROW()-2)*12+13))-1</f>
        <v>0.82410584294608213</v>
      </c>
      <c r="R11" s="5" cm="1">
        <f t="array" ref="R11">PRODUCT(1+INDEX(D:D,(ROW()-2)*12+2):INDEX(D:D,(ROW()-2)*12+13))-1</f>
        <v>0.40989998711780773</v>
      </c>
      <c r="S11" s="8">
        <f t="shared" si="3"/>
        <v>0.27947811993780636</v>
      </c>
      <c r="T11" s="27"/>
      <c r="U11" s="27"/>
      <c r="V11" s="27"/>
      <c r="Z11" s="27"/>
      <c r="AP11">
        <v>1956</v>
      </c>
      <c r="AQ11" s="5" cm="1">
        <f t="array" ref="AQ11">PRODUCT(1+INDEX(P:P, (ROW()-2)*3+2):INDEX(P:P, (ROW()-2)*3+4))-1</f>
        <v>1.0399710191727269</v>
      </c>
      <c r="AR11" s="5" cm="1">
        <f t="array" ref="AR11">PRODUCT(1+INDEX(Q:Q, (ROW()-2)*3+2):INDEX(Q:Q, (ROW()-2)*3+4))-1</f>
        <v>1.1784770779382634</v>
      </c>
      <c r="AS11" s="5" cm="1">
        <f t="array" ref="AS11">PRODUCT(1+INDEX(R:R, (ROW()-2)*3+2):INDEX(R:R, (ROW()-2)*3+4))-1</f>
        <v>6.136164353807172E-2</v>
      </c>
    </row>
    <row r="12" spans="1:55">
      <c r="A12">
        <v>192711</v>
      </c>
      <c r="B12" s="3">
        <v>6.7900000000000002E-2</v>
      </c>
      <c r="C12" s="3">
        <v>0.10227499999999999</v>
      </c>
      <c r="D12" s="10">
        <f t="shared" si="0"/>
        <v>3.4374999999999989E-2</v>
      </c>
      <c r="E12" s="8">
        <f t="shared" si="1"/>
        <v>6.5694103195362522E-2</v>
      </c>
      <c r="F12" s="8">
        <f t="shared" si="2"/>
        <v>9.7376225878720732E-2</v>
      </c>
      <c r="G12" s="6"/>
      <c r="H12" s="6"/>
      <c r="I12" s="6"/>
      <c r="J12" s="6"/>
      <c r="K12" s="6"/>
      <c r="L12" s="6"/>
      <c r="M12" s="6"/>
      <c r="N12" s="6"/>
      <c r="O12">
        <v>1937</v>
      </c>
      <c r="P12" s="5" cm="1">
        <f t="array" ref="P12">PRODUCT(1+INDEX(B:B,(ROW()-2)*12+2):INDEX(B:B,(ROW()-2)*12+13))-1</f>
        <v>-0.3466018308777804</v>
      </c>
      <c r="Q12" s="5" cm="1">
        <f t="array" ref="Q12">PRODUCT(1+INDEX(C:C,(ROW()-2)*12+2):INDEX(C:C,(ROW()-2)*12+13))-1</f>
        <v>-0.50565694161326791</v>
      </c>
      <c r="R12" s="5" cm="1">
        <f t="array" ref="R12">PRODUCT(1+INDEX(D:D,(ROW()-2)*12+2):INDEX(D:D,(ROW()-2)*12+13))-1</f>
        <v>-0.21523094302965684</v>
      </c>
      <c r="S12" s="8">
        <f t="shared" si="3"/>
        <v>-0.42556858189711638</v>
      </c>
      <c r="T12" s="27"/>
      <c r="U12" s="27"/>
      <c r="V12" s="27"/>
      <c r="Z12" s="27"/>
      <c r="AP12">
        <v>1959</v>
      </c>
      <c r="AQ12" s="5" cm="1">
        <f t="array" ref="AQ12">PRODUCT(1+INDEX(P:P, (ROW()-2)*3+2):INDEX(P:P, (ROW()-2)*3+4))-1</f>
        <v>0.47115564581226832</v>
      </c>
      <c r="AR12" s="5" cm="1">
        <f t="array" ref="AR12">PRODUCT(1+INDEX(Q:Q, (ROW()-2)*3+2):INDEX(Q:Q, (ROW()-2)*3+4))-1</f>
        <v>0.6922446488885412</v>
      </c>
      <c r="AS12" s="5" cm="1">
        <f t="array" ref="AS12">PRODUCT(1+INDEX(R:R, (ROW()-2)*3+2):INDEX(R:R, (ROW()-2)*3+4))-1</f>
        <v>0.15480121159694771</v>
      </c>
    </row>
    <row r="13" spans="1:55">
      <c r="A13">
        <v>192712</v>
      </c>
      <c r="B13" s="3">
        <v>2.3099999999999999E-2</v>
      </c>
      <c r="C13" s="3">
        <v>2.4506E-2</v>
      </c>
      <c r="D13" s="10">
        <f t="shared" si="0"/>
        <v>1.406000000000001E-3</v>
      </c>
      <c r="E13" s="8">
        <f t="shared" si="1"/>
        <v>2.2837233902757128E-2</v>
      </c>
      <c r="F13" s="8">
        <f t="shared" si="2"/>
        <v>2.4210545195041344E-2</v>
      </c>
      <c r="G13" s="6"/>
      <c r="H13" s="6"/>
      <c r="I13" s="6"/>
      <c r="J13" s="6"/>
      <c r="K13" s="6"/>
      <c r="L13" s="6"/>
      <c r="M13" s="6"/>
      <c r="N13" s="6"/>
      <c r="O13">
        <v>1938</v>
      </c>
      <c r="P13" s="5" cm="1">
        <f t="array" ref="P13">PRODUCT(1+INDEX(B:B,(ROW()-2)*12+2):INDEX(B:B,(ROW()-2)*12+13))-1</f>
        <v>0.28435878247431812</v>
      </c>
      <c r="Q13" s="5" cm="1">
        <f t="array" ref="Q13">PRODUCT(1+INDEX(C:C,(ROW()-2)*12+2):INDEX(C:C,(ROW()-2)*12+13))-1</f>
        <v>0.25228354403876851</v>
      </c>
      <c r="R13" s="5" cm="1">
        <f t="array" ref="R13">PRODUCT(1+INDEX(D:D,(ROW()-2)*12+2):INDEX(D:D,(ROW()-2)*12+13))-1</f>
        <v>2.3414021307668564E-2</v>
      </c>
      <c r="S13" s="8">
        <f t="shared" si="3"/>
        <v>0.25025959183875796</v>
      </c>
      <c r="T13" s="27"/>
      <c r="U13" s="27"/>
      <c r="V13" s="27"/>
      <c r="Z13" s="27"/>
      <c r="AP13">
        <v>1962</v>
      </c>
      <c r="AQ13" s="5" cm="1">
        <f t="array" ref="AQ13">PRODUCT(1+INDEX(P:P, (ROW()-2)*3+2):INDEX(P:P, (ROW()-2)*3+4))-1</f>
        <v>0.15395564445007293</v>
      </c>
      <c r="AR13" s="5" cm="1">
        <f t="array" ref="AR13">PRODUCT(1+INDEX(Q:Q, (ROW()-2)*3+2):INDEX(Q:Q, (ROW()-2)*3+4))-1</f>
        <v>0.12607125072888348</v>
      </c>
      <c r="AS13" s="5" cm="1">
        <f t="array" ref="AS13">PRODUCT(1+INDEX(R:R, (ROW()-2)*3+2):INDEX(R:R, (ROW()-2)*3+4))-1</f>
        <v>-2.2819273590929501E-2</v>
      </c>
    </row>
    <row r="14" spans="1:55">
      <c r="A14">
        <v>192801</v>
      </c>
      <c r="B14" s="3">
        <v>-4.3000000000000009E-3</v>
      </c>
      <c r="C14" s="3">
        <v>3.5948000000000001E-2</v>
      </c>
      <c r="D14" s="10">
        <f t="shared" si="0"/>
        <v>4.0247999999999999E-2</v>
      </c>
      <c r="E14" s="8">
        <f t="shared" si="1"/>
        <v>-4.3092715880984032E-3</v>
      </c>
      <c r="F14" s="8">
        <f t="shared" si="2"/>
        <v>3.5316949527385059E-2</v>
      </c>
      <c r="G14" s="6"/>
      <c r="H14" s="6"/>
      <c r="I14" s="6"/>
      <c r="J14" s="6"/>
      <c r="K14" s="6"/>
      <c r="L14" s="6"/>
      <c r="M14" s="6"/>
      <c r="N14" s="6"/>
      <c r="O14">
        <v>1939</v>
      </c>
      <c r="P14" s="5" cm="1">
        <f t="array" ref="P14">PRODUCT(1+INDEX(B:B,(ROW()-2)*12+2):INDEX(B:B,(ROW()-2)*12+13))-1</f>
        <v>2.7165262233098675E-2</v>
      </c>
      <c r="Q14" s="5" cm="1">
        <f t="array" ref="Q14">PRODUCT(1+INDEX(C:C,(ROW()-2)*12+2):INDEX(C:C,(ROW()-2)*12+13))-1</f>
        <v>-6.768928537995611E-2</v>
      </c>
      <c r="R14" s="5" cm="1">
        <f t="array" ref="R14">PRODUCT(1+INDEX(D:D,(ROW()-2)*12+2):INDEX(D:D,(ROW()-2)*12+13))-1</f>
        <v>-1.9289952539993882E-2</v>
      </c>
      <c r="S14" s="8">
        <f t="shared" si="3"/>
        <v>2.6802835462229779E-2</v>
      </c>
      <c r="T14" s="27"/>
      <c r="U14" s="27"/>
      <c r="V14" s="27"/>
      <c r="Z14" s="27"/>
      <c r="AP14">
        <v>1965</v>
      </c>
      <c r="AQ14" s="5" cm="1">
        <f t="array" ref="AQ14">PRODUCT(1+INDEX(P:P, (ROW()-2)*3+2):INDEX(P:P, (ROW()-2)*3+4))-1</f>
        <v>0.60655413569979877</v>
      </c>
      <c r="AR14" s="5" cm="1">
        <f t="array" ref="AR14">PRODUCT(1+INDEX(Q:Q, (ROW()-2)*3+2):INDEX(Q:Q, (ROW()-2)*3+4))-1</f>
        <v>1.2578750437263366</v>
      </c>
      <c r="AS14" s="5" cm="1">
        <f t="array" ref="AS14">PRODUCT(1+INDEX(R:R, (ROW()-2)*3+2):INDEX(R:R, (ROW()-2)*3+4))-1</f>
        <v>0.41956802702352869</v>
      </c>
    </row>
    <row r="15" spans="1:55">
      <c r="A15">
        <v>192802</v>
      </c>
      <c r="B15" s="3">
        <v>-1.3699999999999999E-2</v>
      </c>
      <c r="C15" s="3">
        <v>-4.1271000000000002E-2</v>
      </c>
      <c r="D15" s="10">
        <f t="shared" si="0"/>
        <v>-2.7571000000000005E-2</v>
      </c>
      <c r="E15" s="8">
        <f t="shared" si="1"/>
        <v>-1.379471102218926E-2</v>
      </c>
      <c r="F15" s="8">
        <f t="shared" si="2"/>
        <v>-4.2146830060765375E-2</v>
      </c>
      <c r="G15" s="6"/>
      <c r="H15" s="6"/>
      <c r="I15" s="6"/>
      <c r="J15" s="6"/>
      <c r="K15" s="6"/>
      <c r="L15" s="6"/>
      <c r="M15" s="6"/>
      <c r="N15" s="6"/>
      <c r="O15">
        <v>1940</v>
      </c>
      <c r="P15" s="5" cm="1">
        <f t="array" ref="P15">PRODUCT(1+INDEX(B:B,(ROW()-2)*12+2):INDEX(B:B,(ROW()-2)*12+13))-1</f>
        <v>-7.1628954798837574E-2</v>
      </c>
      <c r="Q15" s="5" cm="1">
        <f t="array" ref="Q15">PRODUCT(1+INDEX(C:C,(ROW()-2)*12+2):INDEX(C:C,(ROW()-2)*12+13))-1</f>
        <v>-0.10266717276277137</v>
      </c>
      <c r="R15" s="5" cm="1">
        <f t="array" ref="R15">PRODUCT(1+INDEX(D:D,(ROW()-2)*12+2):INDEX(D:D,(ROW()-2)*12+13))-1</f>
        <v>1.7904658627869718E-3</v>
      </c>
      <c r="S15" s="8">
        <f t="shared" si="3"/>
        <v>-7.4323792917018697E-2</v>
      </c>
      <c r="T15" s="27"/>
      <c r="U15" s="27"/>
      <c r="V15" s="27"/>
      <c r="Z15" s="27"/>
      <c r="AP15">
        <v>1968</v>
      </c>
      <c r="AQ15" s="5" cm="1">
        <f t="array" ref="AQ15">PRODUCT(1+INDEX(P:P, (ROW()-2)*3+2):INDEX(P:P, (ROW()-2)*3+4))-1</f>
        <v>0.33882636931460208</v>
      </c>
      <c r="AR15" s="5" cm="1">
        <f t="array" ref="AR15">PRODUCT(1+INDEX(Q:Q, (ROW()-2)*3+2):INDEX(Q:Q, (ROW()-2)*3+4))-1</f>
        <v>1.2872507301607827</v>
      </c>
      <c r="AS15" s="5" cm="1">
        <f t="array" ref="AS15">PRODUCT(1+INDEX(R:R, (ROW()-2)*3+2):INDEX(R:R, (ROW()-2)*3+4))-1</f>
        <v>0.74232381111751478</v>
      </c>
    </row>
    <row r="16" spans="1:55">
      <c r="A16">
        <v>192803</v>
      </c>
      <c r="B16" s="3">
        <v>9.0999999999999998E-2</v>
      </c>
      <c r="C16" s="3">
        <v>9.4570000000000001E-2</v>
      </c>
      <c r="D16" s="10">
        <f t="shared" si="0"/>
        <v>3.5700000000000037E-3</v>
      </c>
      <c r="E16" s="8">
        <f t="shared" si="1"/>
        <v>8.7094706850933734E-2</v>
      </c>
      <c r="F16" s="8">
        <f t="shared" si="2"/>
        <v>9.0361592080031763E-2</v>
      </c>
      <c r="G16" s="6"/>
      <c r="H16" s="6"/>
      <c r="I16" s="6"/>
      <c r="J16" s="6"/>
      <c r="K16" s="6"/>
      <c r="L16" s="6"/>
      <c r="M16" s="6"/>
      <c r="N16" s="6"/>
      <c r="O16">
        <v>1941</v>
      </c>
      <c r="P16" s="5" cm="1">
        <f t="array" ref="P16">PRODUCT(1+INDEX(B:B,(ROW()-2)*12+2):INDEX(B:B,(ROW()-2)*12+13))-1</f>
        <v>-0.10467933032105636</v>
      </c>
      <c r="Q16" s="5" cm="1">
        <f t="array" ref="Q16">PRODUCT(1+INDEX(C:C,(ROW()-2)*12+2):INDEX(C:C,(ROW()-2)*12+13))-1</f>
        <v>-3.2135947791140707E-2</v>
      </c>
      <c r="R16" s="5" cm="1">
        <f t="array" ref="R16">PRODUCT(1+INDEX(D:D,(ROW()-2)*12+2):INDEX(D:D,(ROW()-2)*12+13))-1</f>
        <v>9.3450187623106418E-2</v>
      </c>
      <c r="S16" s="8">
        <f t="shared" si="3"/>
        <v>-0.11057333473379691</v>
      </c>
      <c r="T16" s="27"/>
      <c r="U16" s="27"/>
      <c r="V16" s="27"/>
      <c r="Z16" s="27"/>
      <c r="AP16">
        <v>1971</v>
      </c>
      <c r="AQ16" s="5" cm="1">
        <f t="array" ref="AQ16">PRODUCT(1+INDEX(P:P, (ROW()-2)*3+2):INDEX(P:P, (ROW()-2)*3+4))-1</f>
        <v>3.4612422635347695E-2</v>
      </c>
      <c r="AR16" s="5" cm="1">
        <f t="array" ref="AR16">PRODUCT(1+INDEX(Q:Q, (ROW()-2)*3+2):INDEX(Q:Q, (ROW()-2)*3+4))-1</f>
        <v>-8.3885598897743829E-2</v>
      </c>
      <c r="AS16" s="5" cm="1">
        <f t="array" ref="AS16">PRODUCT(1+INDEX(R:R, (ROW()-2)*3+2):INDEX(R:R, (ROW()-2)*3+4))-1</f>
        <v>-9.7963243546582923E-2</v>
      </c>
    </row>
    <row r="17" spans="1:45">
      <c r="A17">
        <v>192804</v>
      </c>
      <c r="B17" s="3">
        <v>4.4500000000000005E-2</v>
      </c>
      <c r="C17" s="3">
        <v>9.9723000000000006E-2</v>
      </c>
      <c r="D17" s="10">
        <f t="shared" si="0"/>
        <v>5.5223000000000001E-2</v>
      </c>
      <c r="E17" s="8">
        <f t="shared" si="1"/>
        <v>4.3538302014483408E-2</v>
      </c>
      <c r="F17" s="8">
        <f t="shared" si="2"/>
        <v>9.5058329910984535E-2</v>
      </c>
      <c r="G17" s="6"/>
      <c r="H17" s="6"/>
      <c r="I17" s="6"/>
      <c r="J17" s="6"/>
      <c r="K17" s="6"/>
      <c r="L17" s="6"/>
      <c r="M17" s="6"/>
      <c r="N17" s="6"/>
      <c r="O17">
        <v>1942</v>
      </c>
      <c r="P17" s="5" cm="1">
        <f t="array" ref="P17">PRODUCT(1+INDEX(B:B,(ROW()-2)*12+2):INDEX(B:B,(ROW()-2)*12+13))-1</f>
        <v>0.16497832983581961</v>
      </c>
      <c r="Q17" s="5" cm="1">
        <f t="array" ref="Q17">PRODUCT(1+INDEX(C:C,(ROW()-2)*12+2):INDEX(C:C,(ROW()-2)*12+13))-1</f>
        <v>0.36665607905153519</v>
      </c>
      <c r="R17" s="5" cm="1">
        <f t="array" ref="R17">PRODUCT(1+INDEX(D:D,(ROW()-2)*12+2):INDEX(D:D,(ROW()-2)*12+13))-1</f>
        <v>0.17534239670295904</v>
      </c>
      <c r="S17" s="8">
        <f t="shared" si="3"/>
        <v>0.15270248584536669</v>
      </c>
      <c r="T17" s="27"/>
      <c r="U17" s="27"/>
      <c r="V17" s="27"/>
      <c r="Z17" s="27"/>
      <c r="AP17">
        <v>1974</v>
      </c>
      <c r="AQ17" s="5" cm="1">
        <f t="array" ref="AQ17">PRODUCT(1+INDEX(P:P, (ROW()-2)*3+2):INDEX(P:P, (ROW()-2)*3+4))-1</f>
        <v>-0.31795847573267177</v>
      </c>
      <c r="AR17" s="5" cm="1">
        <f t="array" ref="AR17">PRODUCT(1+INDEX(Q:Q, (ROW()-2)*3+2):INDEX(Q:Q, (ROW()-2)*3+4))-1</f>
        <v>-0.36943584982707212</v>
      </c>
      <c r="AS17" s="5" cm="1">
        <f t="array" ref="AS17">PRODUCT(1+INDEX(R:R, (ROW()-2)*3+2):INDEX(R:R, (ROW()-2)*3+4))-1</f>
        <v>-8.1795517681006569E-2</v>
      </c>
    </row>
    <row r="18" spans="1:45">
      <c r="A18">
        <v>192805</v>
      </c>
      <c r="B18" s="3">
        <v>1.84E-2</v>
      </c>
      <c r="C18" s="3">
        <v>2.5739999999999999E-2</v>
      </c>
      <c r="D18" s="10">
        <f t="shared" si="0"/>
        <v>7.3399999999999993E-3</v>
      </c>
      <c r="E18" s="8">
        <f t="shared" si="1"/>
        <v>1.8232768261059684E-2</v>
      </c>
      <c r="F18" s="8">
        <f t="shared" si="2"/>
        <v>2.5414303328464491E-2</v>
      </c>
      <c r="G18" s="6"/>
      <c r="H18" s="6"/>
      <c r="I18" s="6"/>
      <c r="J18" s="6"/>
      <c r="K18" s="6"/>
      <c r="L18" s="6"/>
      <c r="M18" s="6"/>
      <c r="N18" s="6"/>
      <c r="O18">
        <v>1943</v>
      </c>
      <c r="P18" s="5" cm="1">
        <f t="array" ref="P18">PRODUCT(1+INDEX(B:B,(ROW()-2)*12+2):INDEX(B:B,(ROW()-2)*12+13))-1</f>
        <v>0.28312361334719038</v>
      </c>
      <c r="Q18" s="5" cm="1">
        <f t="array" ref="Q18">PRODUCT(1+INDEX(C:C,(ROW()-2)*12+2):INDEX(C:C,(ROW()-2)*12+13))-1</f>
        <v>1.0005037438904836</v>
      </c>
      <c r="R18" s="5" cm="1">
        <f t="array" ref="R18">PRODUCT(1+INDEX(D:D,(ROW()-2)*12+2):INDEX(D:D,(ROW()-2)*12+13))-1</f>
        <v>0.61159615619830876</v>
      </c>
      <c r="S18" s="8">
        <f t="shared" si="3"/>
        <v>0.24929742810635847</v>
      </c>
      <c r="T18" s="27"/>
      <c r="U18" s="27"/>
      <c r="V18" s="27"/>
      <c r="Z18" s="27"/>
      <c r="AP18">
        <v>1977</v>
      </c>
      <c r="AQ18" s="5" cm="1">
        <f t="array" ref="AQ18">PRODUCT(1+INDEX(P:P, (ROW()-2)*3+2):INDEX(P:P, (ROW()-2)*3+4))-1</f>
        <v>0.70078941748830048</v>
      </c>
      <c r="AR18" s="5" cm="1">
        <f t="array" ref="AR18">PRODUCT(1+INDEX(Q:Q, (ROW()-2)*3+2):INDEX(Q:Q, (ROW()-2)*3+4))-1</f>
        <v>2.1264191119080493</v>
      </c>
      <c r="AS18" s="5" cm="1">
        <f t="array" ref="AS18">PRODUCT(1+INDEX(R:R, (ROW()-2)*3+2):INDEX(R:R, (ROW()-2)*3+4))-1</f>
        <v>0.89154738202847628</v>
      </c>
    </row>
    <row r="19" spans="1:45">
      <c r="A19">
        <v>192806</v>
      </c>
      <c r="B19" s="3">
        <v>-4.5400000000000003E-2</v>
      </c>
      <c r="C19" s="3">
        <v>-6.8293999999999994E-2</v>
      </c>
      <c r="D19" s="10">
        <f t="shared" si="0"/>
        <v>-2.2893999999999991E-2</v>
      </c>
      <c r="E19" s="8">
        <f t="shared" si="1"/>
        <v>-4.646287441034086E-2</v>
      </c>
      <c r="F19" s="8">
        <f t="shared" si="2"/>
        <v>-7.0737964705342868E-2</v>
      </c>
      <c r="G19" s="6"/>
      <c r="H19" s="6"/>
      <c r="I19" s="6"/>
      <c r="J19" s="6"/>
      <c r="K19" s="6"/>
      <c r="L19" s="6"/>
      <c r="M19" s="6"/>
      <c r="N19" s="6"/>
      <c r="O19">
        <v>1944</v>
      </c>
      <c r="P19" s="5" cm="1">
        <f t="array" ref="P19">PRODUCT(1+INDEX(B:B,(ROW()-2)*12+2):INDEX(B:B,(ROW()-2)*12+13))-1</f>
        <v>0.21298389785868022</v>
      </c>
      <c r="Q19" s="5" cm="1">
        <f t="array" ref="Q19">PRODUCT(1+INDEX(C:C,(ROW()-2)*12+2):INDEX(C:C,(ROW()-2)*12+13))-1</f>
        <v>0.47958252915763699</v>
      </c>
      <c r="R19" s="5" cm="1">
        <f t="array" ref="R19">PRODUCT(1+INDEX(D:D,(ROW()-2)*12+2):INDEX(D:D,(ROW()-2)*12+13))-1</f>
        <v>0.23001037837308269</v>
      </c>
      <c r="S19" s="8">
        <f t="shared" si="3"/>
        <v>0.19308335523133122</v>
      </c>
      <c r="T19" s="27"/>
      <c r="U19" s="27"/>
      <c r="V19" s="27"/>
      <c r="Z19" s="27"/>
      <c r="AP19">
        <v>1980</v>
      </c>
      <c r="AQ19" s="5" cm="1">
        <f t="array" ref="AQ19">PRODUCT(1+INDEX(P:P, (ROW()-2)*3+2):INDEX(P:P, (ROW()-2)*3+4))-1</f>
        <v>0.78253786679738657</v>
      </c>
      <c r="AR19" s="5" cm="1">
        <f t="array" ref="AR19">PRODUCT(1+INDEX(Q:Q, (ROW()-2)*3+2):INDEX(Q:Q, (ROW()-2)*3+4))-1</f>
        <v>1.0761089190510114</v>
      </c>
      <c r="AS19" s="5" cm="1">
        <f t="array" ref="AS19">PRODUCT(1+INDEX(R:R, (ROW()-2)*3+2):INDEX(R:R, (ROW()-2)*3+4))-1</f>
        <v>0.19029959083355874</v>
      </c>
    </row>
    <row r="20" spans="1:45">
      <c r="A20">
        <v>192807</v>
      </c>
      <c r="B20" s="3">
        <v>9.3999999999999986E-3</v>
      </c>
      <c r="C20" s="3">
        <v>-8.8669999999999999E-3</v>
      </c>
      <c r="D20" s="10">
        <f t="shared" si="0"/>
        <v>-1.8266999999999999E-2</v>
      </c>
      <c r="E20" s="8">
        <f t="shared" si="1"/>
        <v>9.3560949240250289E-3</v>
      </c>
      <c r="F20" s="8">
        <f t="shared" si="2"/>
        <v>-8.906545786382088E-3</v>
      </c>
      <c r="G20" s="6"/>
      <c r="H20" s="6"/>
      <c r="I20" s="6"/>
      <c r="J20" s="6"/>
      <c r="K20" s="6"/>
      <c r="L20" s="6"/>
      <c r="M20" s="6"/>
      <c r="N20" s="6"/>
      <c r="O20">
        <v>1945</v>
      </c>
      <c r="P20" s="5" cm="1">
        <f t="array" ref="P20">PRODUCT(1+INDEX(B:B,(ROW()-2)*12+2):INDEX(B:B,(ROW()-2)*12+13))-1</f>
        <v>0.38725361550001636</v>
      </c>
      <c r="Q20" s="5" cm="1">
        <f t="array" ref="Q20">PRODUCT(1+INDEX(C:C,(ROW()-2)*12+2):INDEX(C:C,(ROW()-2)*12+13))-1</f>
        <v>0.68496694152522597</v>
      </c>
      <c r="R20" s="5" cm="1">
        <f t="array" ref="R20">PRODUCT(1+INDEX(D:D,(ROW()-2)*12+2):INDEX(D:D,(ROW()-2)*12+13))-1</f>
        <v>0.22777624373610217</v>
      </c>
      <c r="S20" s="8">
        <f t="shared" si="3"/>
        <v>0.32732597645584688</v>
      </c>
      <c r="T20" s="27"/>
      <c r="U20" s="27"/>
      <c r="V20" s="27"/>
      <c r="Z20" s="27"/>
      <c r="AP20">
        <v>1983</v>
      </c>
      <c r="AQ20" s="5" cm="1">
        <f t="array" ref="AQ20">PRODUCT(1+INDEX(P:P, (ROW()-2)*3+2):INDEX(P:P, (ROW()-2)*3+4))-1</f>
        <v>0.4343733506132792</v>
      </c>
      <c r="AR20" s="5" cm="1">
        <f t="array" ref="AR20">PRODUCT(1+INDEX(Q:Q, (ROW()-2)*3+2):INDEX(Q:Q, (ROW()-2)*3+4))-1</f>
        <v>1.4549565974329144</v>
      </c>
      <c r="AS20" s="5" cm="1">
        <f t="array" ref="AS20">PRODUCT(1+INDEX(R:R, (ROW()-2)*3+2):INDEX(R:R, (ROW()-2)*3+4))-1</f>
        <v>0.69837710745923465</v>
      </c>
    </row>
    <row r="21" spans="1:45">
      <c r="A21">
        <v>192808</v>
      </c>
      <c r="B21" s="3">
        <v>7.0000000000000007E-2</v>
      </c>
      <c r="C21" s="3">
        <v>3.6989999999999995E-2</v>
      </c>
      <c r="D21" s="10">
        <f t="shared" si="0"/>
        <v>-3.3010000000000012E-2</v>
      </c>
      <c r="E21" s="8">
        <f t="shared" si="1"/>
        <v>6.7658648473814864E-2</v>
      </c>
      <c r="F21" s="8">
        <f t="shared" si="2"/>
        <v>3.6322285999351472E-2</v>
      </c>
      <c r="G21" s="6"/>
      <c r="H21" s="6"/>
      <c r="I21" s="6"/>
      <c r="J21" s="6"/>
      <c r="K21" s="6"/>
      <c r="L21" s="6"/>
      <c r="M21" s="6"/>
      <c r="N21" s="6"/>
      <c r="O21">
        <v>1946</v>
      </c>
      <c r="P21" s="5" cm="1">
        <f t="array" ref="P21">PRODUCT(1+INDEX(B:B,(ROW()-2)*12+2):INDEX(B:B,(ROW()-2)*12+13))-1</f>
        <v>-6.3731291882798136E-2</v>
      </c>
      <c r="Q21" s="5" cm="1">
        <f t="array" ref="Q21">PRODUCT(1+INDEX(C:C,(ROW()-2)*12+2):INDEX(C:C,(ROW()-2)*12+13))-1</f>
        <v>-8.3220352948298326E-2</v>
      </c>
      <c r="R21" s="5" cm="1">
        <f t="array" ref="R21">PRODUCT(1+INDEX(D:D,(ROW()-2)*12+2):INDEX(D:D,(ROW()-2)*12+13))-1</f>
        <v>-6.8830072363760264E-3</v>
      </c>
      <c r="S21" s="8">
        <f t="shared" si="3"/>
        <v>-6.5852762382705834E-2</v>
      </c>
      <c r="T21" s="27"/>
      <c r="U21" s="27"/>
      <c r="V21" s="27"/>
      <c r="Z21" s="27"/>
      <c r="AP21">
        <v>1986</v>
      </c>
      <c r="AQ21" s="5" cm="1">
        <f t="array" ref="AQ21">PRODUCT(1+INDEX(P:P, (ROW()-2)*3+2):INDEX(P:P, (ROW()-2)*3+4))-1</f>
        <v>0.600702352598117</v>
      </c>
      <c r="AR21" s="5" cm="1">
        <f t="array" ref="AR21">PRODUCT(1+INDEX(Q:Q, (ROW()-2)*3+2):INDEX(Q:Q, (ROW()-2)*3+4))-1</f>
        <v>0.6481952958946493</v>
      </c>
      <c r="AS21" s="5" cm="1">
        <f t="array" ref="AS21">PRODUCT(1+INDEX(R:R, (ROW()-2)*3+2):INDEX(R:R, (ROW()-2)*3+4))-1</f>
        <v>1.5618465855974151E-2</v>
      </c>
    </row>
    <row r="22" spans="1:45">
      <c r="A22">
        <v>192809</v>
      </c>
      <c r="B22" s="3">
        <v>3.15E-2</v>
      </c>
      <c r="C22" s="3">
        <v>6.1761999999999997E-2</v>
      </c>
      <c r="D22" s="10">
        <f t="shared" si="0"/>
        <v>3.0261999999999997E-2</v>
      </c>
      <c r="E22" s="8">
        <f t="shared" si="1"/>
        <v>3.1014053529169541E-2</v>
      </c>
      <c r="F22" s="8">
        <f t="shared" si="2"/>
        <v>5.992979224297227E-2</v>
      </c>
      <c r="G22" s="6"/>
      <c r="H22" s="6"/>
      <c r="I22" s="6"/>
      <c r="J22" s="6"/>
      <c r="K22" s="6"/>
      <c r="L22" s="6"/>
      <c r="M22" s="6"/>
      <c r="N22" s="6"/>
      <c r="O22">
        <v>1947</v>
      </c>
      <c r="P22" s="5" cm="1">
        <f t="array" ref="P22">PRODUCT(1+INDEX(B:B,(ROW()-2)*12+2):INDEX(B:B,(ROW()-2)*12+13))-1</f>
        <v>3.4554652355296644E-2</v>
      </c>
      <c r="Q22" s="5" cm="1">
        <f t="array" ref="Q22">PRODUCT(1+INDEX(C:C,(ROW()-2)*12+2):INDEX(C:C,(ROW()-2)*12+13))-1</f>
        <v>6.205961187691722E-2</v>
      </c>
      <c r="R22" s="5" cm="1">
        <f t="array" ref="R22">PRODUCT(1+INDEX(D:D,(ROW()-2)*12+2):INDEX(D:D,(ROW()-2)*12+13))-1</f>
        <v>2.9778912740947794E-2</v>
      </c>
      <c r="S22" s="8">
        <f t="shared" si="3"/>
        <v>3.3971046537644246E-2</v>
      </c>
      <c r="T22" s="27"/>
      <c r="U22" s="27"/>
      <c r="V22" s="27"/>
      <c r="Z22" s="27"/>
      <c r="AP22">
        <v>1989</v>
      </c>
      <c r="AQ22" s="5" cm="1">
        <f t="array" ref="AQ22">PRODUCT(1+INDEX(P:P, (ROW()-2)*3+2):INDEX(P:P, (ROW()-2)*3+4))-1</f>
        <v>0.54380365016587517</v>
      </c>
      <c r="AR22" s="5" cm="1">
        <f t="array" ref="AR22">PRODUCT(1+INDEX(Q:Q, (ROW()-2)*3+2):INDEX(Q:Q, (ROW()-2)*3+4))-1</f>
        <v>0.42205641764734159</v>
      </c>
      <c r="AS22" s="5" cm="1">
        <f t="array" ref="AS22">PRODUCT(1+INDEX(R:R, (ROW()-2)*3+2):INDEX(R:R, (ROW()-2)*3+4))-1</f>
        <v>-7.574084876123266E-2</v>
      </c>
    </row>
    <row r="23" spans="1:45">
      <c r="A23">
        <v>192810</v>
      </c>
      <c r="B23" s="3">
        <v>1.7399999999999999E-2</v>
      </c>
      <c r="C23" s="3">
        <v>1.6621E-2</v>
      </c>
      <c r="D23" s="10">
        <f t="shared" si="0"/>
        <v>-7.7899999999999844E-4</v>
      </c>
      <c r="E23" s="8">
        <f t="shared" si="1"/>
        <v>1.7250353406527672E-2</v>
      </c>
      <c r="F23" s="8">
        <f t="shared" si="2"/>
        <v>1.648438290957863E-2</v>
      </c>
      <c r="G23" s="6"/>
      <c r="H23" s="6"/>
      <c r="I23" s="6"/>
      <c r="J23" s="6"/>
      <c r="K23" s="6"/>
      <c r="L23" s="6"/>
      <c r="M23" s="6"/>
      <c r="N23" s="6"/>
      <c r="O23">
        <v>1948</v>
      </c>
      <c r="P23" s="5" cm="1">
        <f t="array" ref="P23">PRODUCT(1+INDEX(B:B,(ROW()-2)*12+2):INDEX(B:B,(ROW()-2)*12+13))-1</f>
        <v>1.874073624614403E-2</v>
      </c>
      <c r="Q23" s="5" cm="1">
        <f t="array" ref="Q23">PRODUCT(1+INDEX(C:C,(ROW()-2)*12+2):INDEX(C:C,(ROW()-2)*12+13))-1</f>
        <v>-2.3082442938849201E-2</v>
      </c>
      <c r="R23" s="5" cm="1">
        <f t="array" ref="R23">PRODUCT(1+INDEX(D:D,(ROW()-2)*12+2):INDEX(D:D,(ROW()-2)*12+13))-1</f>
        <v>-3.5224697221917345E-2</v>
      </c>
      <c r="S23" s="8">
        <f t="shared" si="3"/>
        <v>1.8567292276272771E-2</v>
      </c>
      <c r="T23" s="27"/>
      <c r="U23" s="27"/>
      <c r="V23" s="27"/>
      <c r="Z23" s="27"/>
      <c r="AP23">
        <v>1992</v>
      </c>
      <c r="AQ23" s="5" cm="1">
        <f t="array" ref="AQ23">PRODUCT(1+INDEX(P:P, (ROW()-2)*3+2):INDEX(P:P, (ROW()-2)*3+4))-1</f>
        <v>0.38829118774863947</v>
      </c>
      <c r="AR23" s="5" cm="1">
        <f t="array" ref="AR23">PRODUCT(1+INDEX(Q:Q, (ROW()-2)*3+2):INDEX(Q:Q, (ROW()-2)*3+4))-1</f>
        <v>0.44450613838785347</v>
      </c>
      <c r="AS23" s="5" cm="1">
        <f t="array" ref="AS23">PRODUCT(1+INDEX(R:R, (ROW()-2)*3+2):INDEX(R:R, (ROW()-2)*3+4))-1</f>
        <v>4.2735418158839744E-2</v>
      </c>
    </row>
    <row r="24" spans="1:45">
      <c r="A24">
        <v>192811</v>
      </c>
      <c r="B24" s="3">
        <v>0.12190000000000001</v>
      </c>
      <c r="C24" s="3">
        <v>0.122831</v>
      </c>
      <c r="D24" s="10">
        <f t="shared" si="0"/>
        <v>9.3099999999998739E-4</v>
      </c>
      <c r="E24" s="8">
        <f t="shared" si="1"/>
        <v>0.11502367656878205</v>
      </c>
      <c r="F24" s="8">
        <f t="shared" si="2"/>
        <v>0.11585317467201342</v>
      </c>
      <c r="G24" s="6"/>
      <c r="H24" s="6"/>
      <c r="I24" s="6"/>
      <c r="J24" s="6"/>
      <c r="K24" s="6"/>
      <c r="L24" s="6"/>
      <c r="M24" s="6"/>
      <c r="N24" s="6"/>
      <c r="O24">
        <v>1949</v>
      </c>
      <c r="P24" s="5" cm="1">
        <f t="array" ref="P24">PRODUCT(1+INDEX(B:B,(ROW()-2)*12+2):INDEX(B:B,(ROW()-2)*12+13))-1</f>
        <v>0.20248706984894937</v>
      </c>
      <c r="Q24" s="5" cm="1">
        <f t="array" ref="Q24">PRODUCT(1+INDEX(C:C,(ROW()-2)*12+2):INDEX(C:C,(ROW()-2)*12+13))-1</f>
        <v>0.21323357170938695</v>
      </c>
      <c r="R24" s="5" cm="1">
        <f t="array" ref="R24">PRODUCT(1+INDEX(D:D,(ROW()-2)*12+2):INDEX(D:D,(ROW()-2)*12+13))-1</f>
        <v>1.418495475638859E-2</v>
      </c>
      <c r="S24" s="8">
        <f t="shared" si="3"/>
        <v>0.1843919702156018</v>
      </c>
      <c r="T24" s="27"/>
      <c r="U24" s="27"/>
      <c r="V24" s="27"/>
      <c r="Z24" s="27"/>
      <c r="AP24">
        <v>1995</v>
      </c>
      <c r="AQ24" s="5" cm="1">
        <f t="array" ref="AQ24">PRODUCT(1+INDEX(P:P, (ROW()-2)*3+2):INDEX(P:P, (ROW()-2)*3+4))-1</f>
        <v>0.51718760231812677</v>
      </c>
      <c r="AR24" s="5" cm="1">
        <f t="array" ref="AR24">PRODUCT(1+INDEX(Q:Q, (ROW()-2)*3+2):INDEX(Q:Q, (ROW()-2)*3+4))-1</f>
        <v>0.70025831508692615</v>
      </c>
      <c r="AS24" s="5" cm="1">
        <f t="array" ref="AS24">PRODUCT(1+INDEX(R:R, (ROW()-2)*3+2):INDEX(R:R, (ROW()-2)*3+4))-1</f>
        <v>0.11986247659837113</v>
      </c>
    </row>
    <row r="25" spans="1:45">
      <c r="A25">
        <v>192812</v>
      </c>
      <c r="B25" s="3">
        <v>4.1999999999999997E-3</v>
      </c>
      <c r="C25" s="3">
        <v>-6.4619999999999999E-3</v>
      </c>
      <c r="D25" s="10">
        <f t="shared" si="0"/>
        <v>-1.0662E-2</v>
      </c>
      <c r="E25" s="8">
        <f t="shared" si="1"/>
        <v>4.1912046184680524E-3</v>
      </c>
      <c r="F25" s="8">
        <f t="shared" si="2"/>
        <v>-6.4829691057211158E-3</v>
      </c>
      <c r="G25" s="6"/>
      <c r="H25" s="6"/>
      <c r="I25" s="6"/>
      <c r="J25" s="6"/>
      <c r="K25" s="6"/>
      <c r="L25" s="6"/>
      <c r="M25" s="6"/>
      <c r="N25" s="6"/>
      <c r="O25">
        <v>1950</v>
      </c>
      <c r="P25" s="5" cm="1">
        <f t="array" ref="P25">PRODUCT(1+INDEX(B:B,(ROW()-2)*12+2):INDEX(B:B,(ROW()-2)*12+13))-1</f>
        <v>0.30045727052638771</v>
      </c>
      <c r="Q25" s="5" cm="1">
        <f t="array" ref="Q25">PRODUCT(1+INDEX(C:C,(ROW()-2)*12+2):INDEX(C:C,(ROW()-2)*12+13))-1</f>
        <v>0.5146940432414262</v>
      </c>
      <c r="R25" s="5" cm="1">
        <f t="array" ref="R25">PRODUCT(1+INDEX(D:D,(ROW()-2)*12+2):INDEX(D:D,(ROW()-2)*12+13))-1</f>
        <v>0.17396051665822898</v>
      </c>
      <c r="S25" s="8">
        <f t="shared" si="3"/>
        <v>0.26271594917793289</v>
      </c>
      <c r="T25" s="27"/>
      <c r="U25" s="27"/>
      <c r="V25" s="27"/>
      <c r="Z25" s="27"/>
      <c r="AP25">
        <v>1998</v>
      </c>
      <c r="AQ25" s="5" cm="1">
        <f t="array" ref="AQ25">PRODUCT(1+INDEX(P:P, (ROW()-2)*3+2):INDEX(P:P, (ROW()-2)*3+4))-1</f>
        <v>0.97647843544538482</v>
      </c>
      <c r="AR25" s="5" cm="1">
        <f t="array" ref="AR25">PRODUCT(1+INDEX(Q:Q, (ROW()-2)*3+2):INDEX(Q:Q, (ROW()-2)*3+4))-1</f>
        <v>0.68950929735044242</v>
      </c>
      <c r="AS25" s="5" cm="1">
        <f t="array" ref="AS25">PRODUCT(1+INDEX(R:R, (ROW()-2)*3+2):INDEX(R:R, (ROW()-2)*3+4))-1</f>
        <v>-0.15489094849186935</v>
      </c>
    </row>
    <row r="26" spans="1:45">
      <c r="A26">
        <v>192901</v>
      </c>
      <c r="B26" s="3">
        <v>0.05</v>
      </c>
      <c r="C26" s="3">
        <v>1.448E-2</v>
      </c>
      <c r="D26" s="10">
        <f t="shared" si="0"/>
        <v>-3.5520000000000003E-2</v>
      </c>
      <c r="E26" s="8">
        <f t="shared" si="1"/>
        <v>4.8790164169432049E-2</v>
      </c>
      <c r="F26" s="8">
        <f t="shared" si="2"/>
        <v>1.4376165944507156E-2</v>
      </c>
      <c r="G26" s="6"/>
      <c r="H26" s="6"/>
      <c r="I26" s="6"/>
      <c r="J26" s="6"/>
      <c r="K26" s="6"/>
      <c r="L26" s="6"/>
      <c r="M26" s="6"/>
      <c r="N26" s="6"/>
      <c r="O26">
        <v>1951</v>
      </c>
      <c r="P26" s="5" cm="1">
        <f t="array" ref="P26">PRODUCT(1+INDEX(B:B,(ROW()-2)*12+2):INDEX(B:B,(ROW()-2)*12+13))-1</f>
        <v>0.20709366401451379</v>
      </c>
      <c r="Q26" s="5" cm="1">
        <f t="array" ref="Q26">PRODUCT(1+INDEX(C:C,(ROW()-2)*12+2):INDEX(C:C,(ROW()-2)*12+13))-1</f>
        <v>0.11840858561607082</v>
      </c>
      <c r="R26" s="5" cm="1">
        <f t="array" ref="R26">PRODUCT(1+INDEX(D:D,(ROW()-2)*12+2):INDEX(D:D,(ROW()-2)*12+13))-1</f>
        <v>-6.9089265811298262E-2</v>
      </c>
      <c r="S26" s="8">
        <f t="shared" si="3"/>
        <v>0.18821553977944286</v>
      </c>
      <c r="T26" s="27"/>
      <c r="U26" s="27"/>
      <c r="V26" s="27"/>
      <c r="Z26" s="27"/>
      <c r="AP26">
        <v>2001</v>
      </c>
      <c r="AQ26" s="5" cm="1">
        <f t="array" ref="AQ26">PRODUCT(1+INDEX(P:P, (ROW()-2)*3+2):INDEX(P:P, (ROW()-2)*3+4))-1</f>
        <v>-2.003909685391847E-2</v>
      </c>
      <c r="AR26" s="5" cm="1">
        <f t="array" ref="AR26">PRODUCT(1+INDEX(Q:Q, (ROW()-2)*3+2):INDEX(Q:Q, (ROW()-2)*3+4))-1</f>
        <v>0.66898159451495909</v>
      </c>
      <c r="AS26" s="5" cm="1">
        <f t="array" ref="AS26">PRODUCT(1+INDEX(R:R, (ROW()-2)*3+2):INDEX(R:R, (ROW()-2)*3+4))-1</f>
        <v>0.65162134018842144</v>
      </c>
    </row>
    <row r="27" spans="1:45">
      <c r="A27">
        <v>192902</v>
      </c>
      <c r="B27" s="3">
        <v>1.9999999999999963E-4</v>
      </c>
      <c r="C27" s="3">
        <v>3.82E-3</v>
      </c>
      <c r="D27" s="10">
        <f t="shared" si="0"/>
        <v>3.6200000000000004E-3</v>
      </c>
      <c r="E27" s="8">
        <f t="shared" si="1"/>
        <v>1.9998000266624471E-4</v>
      </c>
      <c r="F27" s="8">
        <f t="shared" si="2"/>
        <v>3.8127223279169021E-3</v>
      </c>
      <c r="G27" s="6"/>
      <c r="H27" s="6"/>
      <c r="I27" s="6"/>
      <c r="J27" s="6"/>
      <c r="K27" s="6"/>
      <c r="L27" s="6"/>
      <c r="M27" s="6"/>
      <c r="N27" s="6"/>
      <c r="O27">
        <v>1952</v>
      </c>
      <c r="P27" s="5" cm="1">
        <f t="array" ref="P27">PRODUCT(1+INDEX(B:B,(ROW()-2)*12+2):INDEX(B:B,(ROW()-2)*12+13))-1</f>
        <v>0.13488855038210001</v>
      </c>
      <c r="Q27" s="5" cm="1">
        <f t="array" ref="Q27">PRODUCT(1+INDEX(C:C,(ROW()-2)*12+2):INDEX(C:C,(ROW()-2)*12+13))-1</f>
        <v>8.2401850121668341E-2</v>
      </c>
      <c r="R27" s="5" cm="1">
        <f t="array" ref="R27">PRODUCT(1+INDEX(D:D,(ROW()-2)*12+2):INDEX(D:D,(ROW()-2)*12+13))-1</f>
        <v>-4.8117542334284336E-2</v>
      </c>
      <c r="S27" s="8">
        <f t="shared" si="3"/>
        <v>0.12653445261612192</v>
      </c>
      <c r="T27" s="27"/>
      <c r="U27" s="27"/>
      <c r="V27" s="27"/>
      <c r="Z27" s="27"/>
      <c r="AP27">
        <v>2004</v>
      </c>
      <c r="AQ27" s="5" cm="1">
        <f t="array" ref="AQ27">PRODUCT(1+INDEX(P:P, (ROW()-2)*3+2):INDEX(P:P, (ROW()-2)*3+4))-1</f>
        <v>0.16345792360508637</v>
      </c>
      <c r="AR27" s="5" cm="1">
        <f t="array" ref="AR27">PRODUCT(1+INDEX(Q:Q, (ROW()-2)*3+2):INDEX(Q:Q, (ROW()-2)*3+4))-1</f>
        <v>0.77866675922835582</v>
      </c>
      <c r="AS27" s="5" cm="1">
        <f t="array" ref="AS27">PRODUCT(1+INDEX(R:R, (ROW()-2)*3+2):INDEX(R:R, (ROW()-2)*3+4))-1</f>
        <v>0.5334253924842125</v>
      </c>
    </row>
    <row r="28" spans="1:45">
      <c r="A28">
        <v>192903</v>
      </c>
      <c r="B28" s="3">
        <v>-5.5000000000000005E-3</v>
      </c>
      <c r="C28" s="3">
        <v>-4.0571000000000003E-2</v>
      </c>
      <c r="D28" s="10">
        <f t="shared" si="0"/>
        <v>-3.5071000000000005E-2</v>
      </c>
      <c r="E28" s="8">
        <f t="shared" si="1"/>
        <v>-5.5151806881101112E-3</v>
      </c>
      <c r="F28" s="8">
        <f t="shared" si="2"/>
        <v>-4.1416963145657723E-2</v>
      </c>
      <c r="G28" s="6"/>
      <c r="H28" s="6"/>
      <c r="I28" s="6"/>
      <c r="J28" s="6"/>
      <c r="K28" s="6"/>
      <c r="L28" s="6"/>
      <c r="M28" s="6"/>
      <c r="N28" s="6"/>
      <c r="O28">
        <v>1953</v>
      </c>
      <c r="P28" s="5" cm="1">
        <f t="array" ref="P28">PRODUCT(1+INDEX(B:B,(ROW()-2)*12+2):INDEX(B:B,(ROW()-2)*12+13))-1</f>
        <v>7.7119491241102178E-3</v>
      </c>
      <c r="Q28" s="5" cm="1">
        <f t="array" ref="Q28">PRODUCT(1+INDEX(C:C,(ROW()-2)*12+2):INDEX(C:C,(ROW()-2)*12+13))-1</f>
        <v>-6.5315807148736416E-2</v>
      </c>
      <c r="R28" s="5" cm="1">
        <f t="array" ref="R28">PRODUCT(1+INDEX(D:D,(ROW()-2)*12+2):INDEX(D:D,(ROW()-2)*12+13))-1</f>
        <v>-7.3143651973283652E-2</v>
      </c>
      <c r="S28" s="8">
        <f t="shared" si="3"/>
        <v>7.6823640528209738E-3</v>
      </c>
      <c r="T28" s="27"/>
      <c r="U28" s="27"/>
      <c r="V28" s="27"/>
      <c r="Z28" s="27"/>
      <c r="AP28">
        <v>2007</v>
      </c>
      <c r="AQ28" s="5" cm="1">
        <f t="array" ref="AQ28">PRODUCT(1+INDEX(P:P, (ROW()-2)*3+2):INDEX(P:P, (ROW()-2)*3+4))-1</f>
        <v>0.29368019773932486</v>
      </c>
      <c r="AR28" s="5" cm="1">
        <f t="array" ref="AR28">PRODUCT(1+INDEX(Q:Q, (ROW()-2)*3+2):INDEX(Q:Q, (ROW()-2)*3+4))-1</f>
        <v>0.15654000728308715</v>
      </c>
      <c r="AS28" s="5" cm="1">
        <f t="array" ref="AS28">PRODUCT(1+INDEX(R:R, (ROW()-2)*3+2):INDEX(R:R, (ROW()-2)*3+4))-1</f>
        <v>-0.10097521658366981</v>
      </c>
    </row>
    <row r="29" spans="1:45">
      <c r="A29">
        <v>192904</v>
      </c>
      <c r="B29" s="3">
        <v>1.7899999999999999E-2</v>
      </c>
      <c r="C29" s="3">
        <v>5.0039999999999998E-3</v>
      </c>
      <c r="D29" s="10">
        <f t="shared" si="0"/>
        <v>-1.2895999999999999E-2</v>
      </c>
      <c r="E29" s="8">
        <f t="shared" si="1"/>
        <v>1.7741681476157126E-2</v>
      </c>
      <c r="F29" s="8">
        <f t="shared" si="2"/>
        <v>4.9915216026209944E-3</v>
      </c>
      <c r="G29" s="6"/>
      <c r="H29" s="6"/>
      <c r="I29" s="6"/>
      <c r="J29" s="6"/>
      <c r="K29" s="6"/>
      <c r="L29" s="6"/>
      <c r="M29" s="6"/>
      <c r="N29" s="6"/>
      <c r="O29">
        <v>1954</v>
      </c>
      <c r="P29" s="5" cm="1">
        <f t="array" ref="P29">PRODUCT(1+INDEX(B:B,(ROW()-2)*12+2):INDEX(B:B,(ROW()-2)*12+13))-1</f>
        <v>0.50193275429488282</v>
      </c>
      <c r="Q29" s="5" cm="1">
        <f t="array" ref="Q29">PRODUCT(1+INDEX(C:C,(ROW()-2)*12+2):INDEX(C:C,(ROW()-2)*12+13))-1</f>
        <v>0.64586181314502467</v>
      </c>
      <c r="R29" s="5" cm="1">
        <f t="array" ref="R29">PRODUCT(1+INDEX(D:D,(ROW()-2)*12+2):INDEX(D:D,(ROW()-2)*12+13))-1</f>
        <v>9.9201315145342805E-2</v>
      </c>
      <c r="S29" s="8">
        <f t="shared" si="3"/>
        <v>0.40675278156399142</v>
      </c>
      <c r="T29" s="27"/>
      <c r="U29" s="27"/>
      <c r="V29" s="27"/>
      <c r="Z29" s="27"/>
      <c r="AP29">
        <v>2010</v>
      </c>
      <c r="AQ29" s="5" cm="1">
        <f t="array" ref="AQ29">PRODUCT(1+INDEX(P:P, (ROW()-2)*3+2):INDEX(P:P, (ROW()-2)*3+4))-1</f>
        <v>-4.6381228781729456E-2</v>
      </c>
      <c r="AR29" s="5" cm="1">
        <f t="array" ref="AR29">PRODUCT(1+INDEX(Q:Q, (ROW()-2)*3+2):INDEX(Q:Q, (ROW()-2)*3+4))-1</f>
        <v>9.3898835055340468E-2</v>
      </c>
      <c r="AS29" s="5" cm="1">
        <f t="array" ref="AS29">PRODUCT(1+INDEX(R:R, (ROW()-2)*3+2):INDEX(R:R, (ROW()-2)*3+4))-1</f>
        <v>0.21201470756779317</v>
      </c>
    </row>
    <row r="30" spans="1:45">
      <c r="A30">
        <v>192905</v>
      </c>
      <c r="B30" s="3">
        <v>-5.949999999999999E-2</v>
      </c>
      <c r="C30" s="3">
        <v>-0.12559799999999999</v>
      </c>
      <c r="D30" s="10">
        <f t="shared" si="0"/>
        <v>-6.609799999999999E-2</v>
      </c>
      <c r="E30" s="8">
        <f t="shared" si="1"/>
        <v>-6.1343630241051973E-2</v>
      </c>
      <c r="F30" s="8">
        <f t="shared" si="2"/>
        <v>-0.13421505483971591</v>
      </c>
      <c r="G30" s="6"/>
      <c r="H30" s="6"/>
      <c r="I30" s="6"/>
      <c r="J30" s="6"/>
      <c r="K30" s="6"/>
      <c r="L30" s="6"/>
      <c r="M30" s="6"/>
      <c r="N30" s="6"/>
      <c r="O30">
        <v>1955</v>
      </c>
      <c r="P30" s="5" cm="1">
        <f t="array" ref="P30">PRODUCT(1+INDEX(B:B,(ROW()-2)*12+2):INDEX(B:B,(ROW()-2)*12+13))-1</f>
        <v>0.25318475829428433</v>
      </c>
      <c r="Q30" s="5" cm="1">
        <f t="array" ref="Q30">PRODUCT(1+INDEX(C:C,(ROW()-2)*12+2):INDEX(C:C,(ROW()-2)*12+13))-1</f>
        <v>0.24169980042056571</v>
      </c>
      <c r="R30" s="5" cm="1">
        <f t="array" ref="R30">PRODUCT(1+INDEX(D:D,(ROW()-2)*12+2):INDEX(D:D,(ROW()-2)*12+13))-1</f>
        <v>-1.2448419735585858E-2</v>
      </c>
      <c r="S30" s="8">
        <f t="shared" si="3"/>
        <v>0.22568811779267348</v>
      </c>
      <c r="T30" s="27"/>
      <c r="U30" s="27"/>
      <c r="V30" s="27"/>
      <c r="Z30" s="27"/>
      <c r="AP30">
        <v>2013</v>
      </c>
      <c r="AQ30" s="5" cm="1">
        <f t="array" ref="AQ30">PRODUCT(1+INDEX(P:P, (ROW()-2)*3+2):INDEX(P:P, (ROW()-2)*3+4))-1</f>
        <v>0.57991918064292491</v>
      </c>
      <c r="AR30" s="5" cm="1">
        <f t="array" ref="AR30">PRODUCT(1+INDEX(Q:Q, (ROW()-2)*3+2):INDEX(Q:Q, (ROW()-2)*3+4))-1</f>
        <v>0.59087243537406131</v>
      </c>
      <c r="AS30" s="5" cm="1">
        <f t="array" ref="AS30">PRODUCT(1+INDEX(R:R, (ROW()-2)*3+2):INDEX(R:R, (ROW()-2)*3+4))-1</f>
        <v>1.8000941461844944E-2</v>
      </c>
    </row>
    <row r="31" spans="1:45">
      <c r="A31">
        <v>192906</v>
      </c>
      <c r="B31" s="3">
        <v>0.10219999999999999</v>
      </c>
      <c r="C31" s="3">
        <v>6.4063999999999996E-2</v>
      </c>
      <c r="D31" s="10">
        <f t="shared" si="0"/>
        <v>-3.8135999999999989E-2</v>
      </c>
      <c r="E31" s="8">
        <f t="shared" si="1"/>
        <v>9.7308182466997975E-2</v>
      </c>
      <c r="F31" s="8">
        <f t="shared" si="2"/>
        <v>6.2095539486431074E-2</v>
      </c>
      <c r="G31" s="6"/>
      <c r="H31" s="6"/>
      <c r="I31" s="6"/>
      <c r="J31" s="6"/>
      <c r="K31" s="6"/>
      <c r="L31" s="6"/>
      <c r="M31" s="6"/>
      <c r="N31" s="6"/>
      <c r="O31">
        <v>1956</v>
      </c>
      <c r="P31" s="5" cm="1">
        <f t="array" ref="P31">PRODUCT(1+INDEX(B:B,(ROW()-2)*12+2):INDEX(B:B,(ROW()-2)*12+13))-1</f>
        <v>8.3823104652179792E-2</v>
      </c>
      <c r="Q31" s="5" cm="1">
        <f t="array" ref="Q31">PRODUCT(1+INDEX(C:C,(ROW()-2)*12+2):INDEX(C:C,(ROW()-2)*12+13))-1</f>
        <v>6.5965169574013771E-2</v>
      </c>
      <c r="R31" s="5" cm="1">
        <f t="array" ref="R31">PRODUCT(1+INDEX(D:D,(ROW()-2)*12+2):INDEX(D:D,(ROW()-2)*12+13))-1</f>
        <v>-2.2253295068240808E-2</v>
      </c>
      <c r="S31" s="8">
        <f t="shared" si="3"/>
        <v>8.0494702110670863E-2</v>
      </c>
      <c r="T31" s="27"/>
      <c r="U31" s="27"/>
      <c r="V31" s="27"/>
      <c r="Z31" s="27"/>
      <c r="AP31">
        <v>2016</v>
      </c>
      <c r="AQ31" s="5" cm="1">
        <f t="array" ref="AQ31">PRODUCT(1+INDEX(P:P, (ROW()-2)*3+2):INDEX(P:P, (ROW()-2)*3+4))-1</f>
        <v>0.26878930942964074</v>
      </c>
      <c r="AR31" s="5" cm="1">
        <f t="array" ref="AR31">PRODUCT(1+INDEX(Q:Q, (ROW()-2)*3+2):INDEX(Q:Q, (ROW()-2)*3+4))-1</f>
        <v>0.27712009676876459</v>
      </c>
      <c r="AS31" s="5" cm="1">
        <f t="array" ref="AS31">PRODUCT(1+INDEX(R:R, (ROW()-2)*3+2):INDEX(R:R, (ROW()-2)*3+4))-1</f>
        <v>1.2820157029827861E-2</v>
      </c>
    </row>
    <row r="32" spans="1:45">
      <c r="A32">
        <v>192907</v>
      </c>
      <c r="B32" s="3">
        <v>4.7899999999999998E-2</v>
      </c>
      <c r="C32" s="3">
        <v>3.8633000000000001E-2</v>
      </c>
      <c r="D32" s="10">
        <f t="shared" si="0"/>
        <v>-9.2669999999999975E-3</v>
      </c>
      <c r="E32" s="8">
        <f t="shared" si="1"/>
        <v>4.678816149875898E-2</v>
      </c>
      <c r="F32" s="8">
        <f t="shared" si="2"/>
        <v>3.7905425464618774E-2</v>
      </c>
      <c r="G32" s="6"/>
      <c r="H32" s="6"/>
      <c r="I32" s="6"/>
      <c r="J32" s="6"/>
      <c r="K32" s="6"/>
      <c r="L32" s="6"/>
      <c r="M32" s="6"/>
      <c r="N32" s="6"/>
      <c r="O32">
        <v>1957</v>
      </c>
      <c r="P32" s="5" cm="1">
        <f t="array" ref="P32">PRODUCT(1+INDEX(B:B,(ROW()-2)*12+2):INDEX(B:B,(ROW()-2)*12+13))-1</f>
        <v>-0.10002956918034855</v>
      </c>
      <c r="Q32" s="5" cm="1">
        <f t="array" ref="Q32">PRODUCT(1+INDEX(C:C,(ROW()-2)*12+2):INDEX(C:C,(ROW()-2)*12+13))-1</f>
        <v>-0.1602388185602307</v>
      </c>
      <c r="R32" s="5" cm="1">
        <f t="array" ref="R32">PRODUCT(1+INDEX(D:D,(ROW()-2)*12+2):INDEX(D:D,(ROW()-2)*12+13))-1</f>
        <v>-6.810801745140338E-2</v>
      </c>
      <c r="S32" s="8">
        <f t="shared" si="3"/>
        <v>-0.10539337084238369</v>
      </c>
      <c r="T32" s="27"/>
      <c r="U32" s="27"/>
      <c r="V32" s="27"/>
      <c r="Z32" s="27"/>
      <c r="AP32">
        <v>2019</v>
      </c>
      <c r="AQ32" s="5" cm="1">
        <f t="array" ref="AQ32">PRODUCT(1+INDEX(P:P, (ROW()-2)*3+2):INDEX(P:P, (ROW()-2)*3+4))-1</f>
        <v>0.51298232413482969</v>
      </c>
      <c r="AR32" s="5" cm="1">
        <f t="array" ref="AR32">PRODUCT(1+INDEX(Q:Q, (ROW()-2)*3+2):INDEX(Q:Q, (ROW()-2)*3+4))-1</f>
        <v>9.7639543931473671E-2</v>
      </c>
      <c r="AS32" s="5" cm="1">
        <f t="array" ref="AS32">PRODUCT(1+INDEX(R:R, (ROW()-2)*3+2):INDEX(R:R, (ROW()-2)*3+4))-1</f>
        <v>-0.27153860176039313</v>
      </c>
    </row>
    <row r="33" spans="1:45">
      <c r="A33">
        <v>192908</v>
      </c>
      <c r="B33" s="3">
        <v>8.5800000000000001E-2</v>
      </c>
      <c r="C33" s="3">
        <v>-4.5440000000000003E-3</v>
      </c>
      <c r="D33" s="10">
        <f t="shared" si="0"/>
        <v>-9.0344000000000008E-2</v>
      </c>
      <c r="E33" s="8">
        <f t="shared" si="1"/>
        <v>8.2317042489213746E-2</v>
      </c>
      <c r="F33" s="8">
        <f t="shared" si="2"/>
        <v>-4.5543553497136308E-3</v>
      </c>
      <c r="G33" s="6"/>
      <c r="H33" s="6"/>
      <c r="I33" s="6"/>
      <c r="J33" s="6"/>
      <c r="K33" s="6"/>
      <c r="L33" s="6"/>
      <c r="M33" s="6"/>
      <c r="N33" s="6"/>
      <c r="O33">
        <v>1958</v>
      </c>
      <c r="P33" s="5" cm="1">
        <f t="array" ref="P33">PRODUCT(1+INDEX(B:B,(ROW()-2)*12+2):INDEX(B:B,(ROW()-2)*12+13))-1</f>
        <v>0.44995829692214695</v>
      </c>
      <c r="Q33" s="5" cm="1">
        <f t="array" ref="Q33">PRODUCT(1+INDEX(C:C,(ROW()-2)*12+2):INDEX(C:C,(ROW()-2)*12+13))-1</f>
        <v>0.7077658404234175</v>
      </c>
      <c r="R33" s="5" cm="1">
        <f t="array" ref="R33">PRODUCT(1+INDEX(D:D,(ROW()-2)*12+2):INDEX(D:D,(ROW()-2)*12+13))-1</f>
        <v>0.18479171761754487</v>
      </c>
      <c r="S33" s="8">
        <f t="shared" si="3"/>
        <v>0.37153479527553801</v>
      </c>
      <c r="T33" s="27"/>
      <c r="U33" s="27"/>
      <c r="V33" s="27"/>
      <c r="Z33" s="27"/>
      <c r="AP33">
        <v>2022</v>
      </c>
      <c r="AQ33" s="5" cm="1">
        <f t="array" ref="AQ33">PRODUCT(1+INDEX(P:P, (ROW()-2)*3+2):INDEX(P:P, (ROW()-2)*3+4))-1</f>
        <v>0.22442870843083917</v>
      </c>
      <c r="AR33" s="5" cm="1">
        <f t="array" ref="AR33">PRODUCT(1+INDEX(Q:Q, (ROW()-2)*3+2):INDEX(Q:Q, (ROW()-2)*3+4))-1</f>
        <v>0.39233657429967161</v>
      </c>
      <c r="AS33" s="5" cm="1">
        <f t="array" ref="AS33">PRODUCT(1+INDEX(R:R, (ROW()-2)*3+2):INDEX(R:R, (ROW()-2)*3+4))-1</f>
        <v>0.16831154440522411</v>
      </c>
    </row>
    <row r="34" spans="1:45">
      <c r="A34">
        <v>192909</v>
      </c>
      <c r="B34" s="3">
        <v>-5.1200000000000002E-2</v>
      </c>
      <c r="C34" s="3">
        <v>-3.6218E-2</v>
      </c>
      <c r="D34" s="10">
        <f t="shared" si="0"/>
        <v>1.4982000000000002E-2</v>
      </c>
      <c r="E34" s="8">
        <f t="shared" si="1"/>
        <v>-5.2557250738676071E-2</v>
      </c>
      <c r="F34" s="8">
        <f t="shared" si="2"/>
        <v>-3.689015102417894E-2</v>
      </c>
      <c r="G34" s="6"/>
      <c r="H34" s="6"/>
      <c r="I34" s="6"/>
      <c r="J34" s="6"/>
      <c r="K34" s="6"/>
      <c r="L34" s="6"/>
      <c r="M34" s="6"/>
      <c r="N34" s="6"/>
      <c r="O34">
        <v>1959</v>
      </c>
      <c r="P34" s="5" cm="1">
        <f t="array" ref="P34">PRODUCT(1+INDEX(B:B,(ROW()-2)*12+2):INDEX(B:B,(ROW()-2)*12+13))-1</f>
        <v>0.12739179757369845</v>
      </c>
      <c r="Q34" s="5" cm="1">
        <f t="array" ref="Q34">PRODUCT(1+INDEX(C:C,(ROW()-2)*12+2):INDEX(C:C,(ROW()-2)*12+13))-1</f>
        <v>0.17999191581989415</v>
      </c>
      <c r="R34" s="5" cm="1">
        <f t="array" ref="R34">PRODUCT(1+INDEX(D:D,(ROW()-2)*12+2):INDEX(D:D,(ROW()-2)*12+13))-1</f>
        <v>4.5922837855268961E-2</v>
      </c>
      <c r="S34" s="8">
        <f t="shared" si="3"/>
        <v>0.11990682111438834</v>
      </c>
      <c r="T34" s="27"/>
      <c r="U34" s="27"/>
      <c r="V34" s="27"/>
      <c r="Z34" s="27"/>
    </row>
    <row r="35" spans="1:45">
      <c r="A35">
        <v>192910</v>
      </c>
      <c r="B35" s="3">
        <v>-0.1966</v>
      </c>
      <c r="C35" s="3">
        <v>-0.19832899999999998</v>
      </c>
      <c r="D35" s="10">
        <f t="shared" si="0"/>
        <v>-1.7289999999999806E-3</v>
      </c>
      <c r="E35" s="8">
        <f t="shared" si="1"/>
        <v>-0.21890255705695522</v>
      </c>
      <c r="F35" s="8">
        <f t="shared" si="2"/>
        <v>-0.2210569797195889</v>
      </c>
      <c r="G35" s="6"/>
      <c r="H35" s="6"/>
      <c r="I35" s="6"/>
      <c r="J35" s="6"/>
      <c r="K35" s="6"/>
      <c r="L35" s="6"/>
      <c r="M35" s="6"/>
      <c r="N35" s="6"/>
      <c r="O35">
        <v>1960</v>
      </c>
      <c r="P35" s="5" cm="1">
        <f t="array" ref="P35">PRODUCT(1+INDEX(B:B,(ROW()-2)*12+2):INDEX(B:B,(ROW()-2)*12+13))-1</f>
        <v>1.2122011965128632E-2</v>
      </c>
      <c r="Q35" s="5" cm="1">
        <f t="array" ref="Q35">PRODUCT(1+INDEX(C:C,(ROW()-2)*12+2):INDEX(C:C,(ROW()-2)*12+13))-1</f>
        <v>-6.1608153079724559E-2</v>
      </c>
      <c r="R35" s="5" cm="1">
        <f t="array" ref="R35">PRODUCT(1+INDEX(D:D,(ROW()-2)*12+2):INDEX(D:D,(ROW()-2)*12+13))-1</f>
        <v>-7.6800115096598343E-2</v>
      </c>
      <c r="S35" s="8">
        <f t="shared" si="3"/>
        <v>1.2049128780809689E-2</v>
      </c>
      <c r="T35" s="27"/>
      <c r="U35" s="27"/>
      <c r="V35" s="27"/>
      <c r="Z35" s="27"/>
    </row>
    <row r="36" spans="1:45">
      <c r="A36">
        <v>192911</v>
      </c>
      <c r="B36" s="3">
        <v>-0.1237</v>
      </c>
      <c r="C36" s="3">
        <v>-0.123366</v>
      </c>
      <c r="D36" s="10">
        <f t="shared" si="0"/>
        <v>3.3400000000000096E-4</v>
      </c>
      <c r="E36" s="8">
        <f t="shared" si="1"/>
        <v>-0.13204678092033212</v>
      </c>
      <c r="F36" s="8">
        <f t="shared" si="2"/>
        <v>-0.13166570553010981</v>
      </c>
      <c r="G36" s="6"/>
      <c r="H36" s="6"/>
      <c r="I36" s="6"/>
      <c r="J36" s="6"/>
      <c r="K36" s="6"/>
      <c r="L36" s="6"/>
      <c r="M36" s="6"/>
      <c r="N36" s="6"/>
      <c r="O36">
        <v>1961</v>
      </c>
      <c r="P36" s="5" cm="1">
        <f t="array" ref="P36">PRODUCT(1+INDEX(B:B,(ROW()-2)*12+2):INDEX(B:B,(ROW()-2)*12+13))-1</f>
        <v>0.26913712115565969</v>
      </c>
      <c r="Q36" s="5" cm="1">
        <f t="array" ref="Q36">PRODUCT(1+INDEX(C:C,(ROW()-2)*12+2):INDEX(C:C,(ROW()-2)*12+13))-1</f>
        <v>0.32034915273068809</v>
      </c>
      <c r="R36" s="5" cm="1">
        <f t="array" ref="R36">PRODUCT(1+INDEX(D:D,(ROW()-2)*12+2):INDEX(D:D,(ROW()-2)*12+13))-1</f>
        <v>4.4667228227243783E-2</v>
      </c>
      <c r="S36" s="8">
        <f t="shared" si="3"/>
        <v>0.23833723739096976</v>
      </c>
      <c r="T36" s="27"/>
      <c r="U36" s="27"/>
      <c r="V36" s="27"/>
      <c r="Z36" s="27"/>
    </row>
    <row r="37" spans="1:45">
      <c r="A37">
        <v>192912</v>
      </c>
      <c r="B37" s="3">
        <v>1.7000000000000001E-2</v>
      </c>
      <c r="C37" s="3">
        <v>-1.8488000000000001E-2</v>
      </c>
      <c r="D37" s="10">
        <f t="shared" si="0"/>
        <v>-3.5488000000000006E-2</v>
      </c>
      <c r="E37" s="8">
        <f t="shared" si="1"/>
        <v>1.6857117066422806E-2</v>
      </c>
      <c r="F37" s="8">
        <f t="shared" si="2"/>
        <v>-1.8661039155948814E-2</v>
      </c>
      <c r="G37" s="6"/>
      <c r="H37" s="6"/>
      <c r="I37" s="6"/>
      <c r="J37" s="6"/>
      <c r="K37" s="6"/>
      <c r="L37" s="6"/>
      <c r="M37" s="6"/>
      <c r="N37" s="6"/>
      <c r="O37">
        <v>1962</v>
      </c>
      <c r="P37" s="5" cm="1">
        <f t="array" ref="P37">PRODUCT(1+INDEX(B:B,(ROW()-2)*12+2):INDEX(B:B,(ROW()-2)*12+13))-1</f>
        <v>-0.10164560128382694</v>
      </c>
      <c r="Q37" s="5" cm="1">
        <f t="array" ref="Q37">PRODUCT(1+INDEX(C:C,(ROW()-2)*12+2):INDEX(C:C,(ROW()-2)*12+13))-1</f>
        <v>-9.1148655750834751E-2</v>
      </c>
      <c r="R37" s="5" cm="1">
        <f t="array" ref="R37">PRODUCT(1+INDEX(D:D,(ROW()-2)*12+2):INDEX(D:D,(ROW()-2)*12+13))-1</f>
        <v>1.321399529034939E-2</v>
      </c>
      <c r="S37" s="8">
        <f t="shared" si="3"/>
        <v>-0.10719063517632373</v>
      </c>
      <c r="T37" s="27"/>
      <c r="U37" s="27"/>
      <c r="V37" s="27"/>
      <c r="Z37" s="27"/>
    </row>
    <row r="38" spans="1:45">
      <c r="A38">
        <v>193001</v>
      </c>
      <c r="B38" s="3">
        <v>5.7500000000000002E-2</v>
      </c>
      <c r="C38" s="3">
        <v>8.4631000000000012E-2</v>
      </c>
      <c r="D38" s="10">
        <f t="shared" si="0"/>
        <v>2.7131000000000009E-2</v>
      </c>
      <c r="E38" s="8">
        <f t="shared" si="1"/>
        <v>5.5907631938296086E-2</v>
      </c>
      <c r="F38" s="8">
        <f t="shared" si="2"/>
        <v>8.1239836982068173E-2</v>
      </c>
      <c r="G38" s="6"/>
      <c r="H38" s="6"/>
      <c r="I38" s="6"/>
      <c r="J38" s="6"/>
      <c r="K38" s="6"/>
      <c r="L38" s="6"/>
      <c r="M38" s="6"/>
      <c r="N38" s="6"/>
      <c r="O38">
        <v>1963</v>
      </c>
      <c r="P38" s="5" cm="1">
        <f t="array" ref="P38">PRODUCT(1+INDEX(B:B,(ROW()-2)*12+2):INDEX(B:B,(ROW()-2)*12+13))-1</f>
        <v>0.20960859704634127</v>
      </c>
      <c r="Q38" s="5" cm="1">
        <f t="array" ref="Q38">PRODUCT(1+INDEX(C:C,(ROW()-2)*12+2):INDEX(C:C,(ROW()-2)*12+13))-1</f>
        <v>0.28389881222641766</v>
      </c>
      <c r="R38" s="5" cm="1">
        <f t="array" ref="R38">PRODUCT(1+INDEX(D:D,(ROW()-2)*12+2):INDEX(D:D,(ROW()-2)*12+13))-1</f>
        <v>6.3555017311495599E-2</v>
      </c>
      <c r="S38" s="8">
        <f t="shared" si="3"/>
        <v>0.19029683376438672</v>
      </c>
      <c r="T38" s="27"/>
      <c r="U38" s="27"/>
      <c r="V38" s="27"/>
      <c r="Z38" s="27"/>
    </row>
    <row r="39" spans="1:45">
      <c r="A39">
        <v>193002</v>
      </c>
      <c r="B39" s="3">
        <v>2.7999999999999997E-2</v>
      </c>
      <c r="C39" s="3">
        <v>4.3779000000000005E-2</v>
      </c>
      <c r="D39" s="10">
        <f t="shared" si="0"/>
        <v>1.5779000000000008E-2</v>
      </c>
      <c r="E39" s="8">
        <f t="shared" si="1"/>
        <v>2.7615167032973391E-2</v>
      </c>
      <c r="F39" s="8">
        <f t="shared" si="2"/>
        <v>4.2847781228085767E-2</v>
      </c>
      <c r="G39" s="6"/>
      <c r="H39" s="6"/>
      <c r="I39" s="6"/>
      <c r="J39" s="6"/>
      <c r="K39" s="6"/>
      <c r="L39" s="6"/>
      <c r="M39" s="6"/>
      <c r="N39" s="6"/>
      <c r="O39">
        <v>1964</v>
      </c>
      <c r="P39" s="5" cm="1">
        <f t="array" ref="P39">PRODUCT(1+INDEX(B:B,(ROW()-2)*12+2):INDEX(B:B,(ROW()-2)*12+13))-1</f>
        <v>0.16061876450737955</v>
      </c>
      <c r="Q39" s="5" cm="1">
        <f t="array" ref="Q39">PRODUCT(1+INDEX(C:C,(ROW()-2)*12+2):INDEX(C:C,(ROW()-2)*12+13))-1</f>
        <v>0.23700652951693923</v>
      </c>
      <c r="R39" s="5" cm="1">
        <f t="array" ref="R39">PRODUCT(1+INDEX(D:D,(ROW()-2)*12+2):INDEX(D:D,(ROW()-2)*12+13))-1</f>
        <v>6.7652532136528443E-2</v>
      </c>
      <c r="S39" s="8">
        <f t="shared" si="3"/>
        <v>0.14895328058041041</v>
      </c>
      <c r="T39" s="27"/>
      <c r="U39" s="27"/>
      <c r="V39" s="27"/>
      <c r="Z39" s="27"/>
    </row>
    <row r="40" spans="1:45">
      <c r="A40">
        <v>193003</v>
      </c>
      <c r="B40" s="3">
        <v>7.4499999999999997E-2</v>
      </c>
      <c r="C40" s="3">
        <v>0.10764699999999999</v>
      </c>
      <c r="D40" s="10">
        <f t="shared" si="0"/>
        <v>3.3146999999999996E-2</v>
      </c>
      <c r="E40" s="8">
        <f t="shared" si="1"/>
        <v>7.1855437100428105E-2</v>
      </c>
      <c r="F40" s="8">
        <f t="shared" si="2"/>
        <v>0.10223794550609903</v>
      </c>
      <c r="G40" s="6"/>
      <c r="H40" s="6"/>
      <c r="I40" s="6"/>
      <c r="J40" s="6"/>
      <c r="K40" s="6"/>
      <c r="L40" s="6"/>
      <c r="M40" s="6"/>
      <c r="N40" s="6"/>
      <c r="O40">
        <v>1965</v>
      </c>
      <c r="P40" s="5" cm="1">
        <f t="array" ref="P40">PRODUCT(1+INDEX(B:B,(ROW()-2)*12+2):INDEX(B:B,(ROW()-2)*12+13))-1</f>
        <v>0.14435536970744289</v>
      </c>
      <c r="Q40" s="5" cm="1">
        <f t="array" ref="Q40">PRODUCT(1+INDEX(C:C,(ROW()-2)*12+2):INDEX(C:C,(ROW()-2)*12+13))-1</f>
        <v>0.42166448465113193</v>
      </c>
      <c r="R40" s="5" cm="1">
        <f t="array" ref="R40">PRODUCT(1+INDEX(D:D,(ROW()-2)*12+2):INDEX(D:D,(ROW()-2)*12+13))-1</f>
        <v>0.25016205788781987</v>
      </c>
      <c r="S40" s="8">
        <f t="shared" si="3"/>
        <v>0.13484148257581313</v>
      </c>
      <c r="T40" s="27"/>
      <c r="U40" s="27"/>
      <c r="V40" s="27"/>
      <c r="Z40" s="27"/>
    </row>
    <row r="41" spans="1:45">
      <c r="A41">
        <v>193004</v>
      </c>
      <c r="B41" s="3">
        <v>-1.8500000000000003E-2</v>
      </c>
      <c r="C41" s="3">
        <v>-3.4813999999999998E-2</v>
      </c>
      <c r="D41" s="10">
        <f t="shared" si="0"/>
        <v>-1.6313999999999995E-2</v>
      </c>
      <c r="E41" s="8">
        <f t="shared" si="1"/>
        <v>-1.8673265265621256E-2</v>
      </c>
      <c r="F41" s="8">
        <f t="shared" si="2"/>
        <v>-3.5434450102307169E-2</v>
      </c>
      <c r="G41" s="6"/>
      <c r="H41" s="6"/>
      <c r="I41" s="6"/>
      <c r="J41" s="6"/>
      <c r="K41" s="6"/>
      <c r="L41" s="6"/>
      <c r="M41" s="6"/>
      <c r="N41" s="6"/>
      <c r="O41">
        <v>1966</v>
      </c>
      <c r="P41" s="5" cm="1">
        <f t="array" ref="P41">PRODUCT(1+INDEX(B:B,(ROW()-2)*12+2):INDEX(B:B,(ROW()-2)*12+13))-1</f>
        <v>-8.7400259529541335E-2</v>
      </c>
      <c r="Q41" s="5" cm="1">
        <f t="array" ref="Q41">PRODUCT(1+INDEX(C:C,(ROW()-2)*12+2):INDEX(C:C,(ROW()-2)*12+13))-1</f>
        <v>-7.0801333113957865E-2</v>
      </c>
      <c r="R41" s="5" cm="1">
        <f t="array" ref="R41">PRODUCT(1+INDEX(D:D,(ROW()-2)*12+2):INDEX(D:D,(ROW()-2)*12+13))-1</f>
        <v>2.2849689412840046E-2</v>
      </c>
      <c r="S41" s="8">
        <f t="shared" si="3"/>
        <v>-9.145789487364557E-2</v>
      </c>
      <c r="T41" s="27"/>
      <c r="U41" s="27"/>
      <c r="V41" s="27"/>
      <c r="Z41" s="27"/>
    </row>
    <row r="42" spans="1:45">
      <c r="A42">
        <v>193005</v>
      </c>
      <c r="B42" s="3">
        <v>-1.3999999999999999E-2</v>
      </c>
      <c r="C42" s="3">
        <v>-2.9578000000000004E-2</v>
      </c>
      <c r="D42" s="10">
        <f t="shared" si="0"/>
        <v>-1.5578000000000005E-2</v>
      </c>
      <c r="E42" s="8">
        <f t="shared" si="1"/>
        <v>-1.4098924379501648E-2</v>
      </c>
      <c r="F42" s="8">
        <f t="shared" si="2"/>
        <v>-3.0024250545802367E-2</v>
      </c>
      <c r="G42" s="6"/>
      <c r="H42" s="6"/>
      <c r="I42" s="6"/>
      <c r="J42" s="6"/>
      <c r="K42" s="6"/>
      <c r="L42" s="6"/>
      <c r="M42" s="6"/>
      <c r="N42" s="6"/>
      <c r="O42">
        <v>1967</v>
      </c>
      <c r="P42" s="5" cm="1">
        <f t="array" ref="P42">PRODUCT(1+INDEX(B:B,(ROW()-2)*12+2):INDEX(B:B,(ROW()-2)*12+13))-1</f>
        <v>0.28682396111321817</v>
      </c>
      <c r="Q42" s="5" cm="1">
        <f t="array" ref="Q42">PRODUCT(1+INDEX(C:C,(ROW()-2)*12+2):INDEX(C:C,(ROW()-2)*12+13))-1</f>
        <v>0.68033195678397607</v>
      </c>
      <c r="R42" s="5" cm="1">
        <f t="array" ref="R42">PRODUCT(1+INDEX(D:D,(ROW()-2)*12+2):INDEX(D:D,(ROW()-2)*12+13))-1</f>
        <v>0.32149234118810588</v>
      </c>
      <c r="S42" s="8">
        <f t="shared" si="3"/>
        <v>0.25217713690661875</v>
      </c>
      <c r="T42" s="27"/>
      <c r="U42" s="27"/>
      <c r="V42" s="27"/>
      <c r="Z42" s="27"/>
    </row>
    <row r="43" spans="1:45">
      <c r="A43">
        <v>193006</v>
      </c>
      <c r="B43" s="3">
        <v>-0.16</v>
      </c>
      <c r="C43" s="3">
        <v>-0.18928699999999998</v>
      </c>
      <c r="D43" s="10">
        <f t="shared" si="0"/>
        <v>-2.928699999999998E-2</v>
      </c>
      <c r="E43" s="8">
        <f t="shared" si="1"/>
        <v>-0.1743533871447778</v>
      </c>
      <c r="F43" s="8">
        <f t="shared" si="2"/>
        <v>-0.20984117159218815</v>
      </c>
      <c r="G43" s="6"/>
      <c r="H43" s="6"/>
      <c r="I43" s="6"/>
      <c r="J43" s="6"/>
      <c r="K43" s="6"/>
      <c r="L43" s="6"/>
      <c r="M43" s="6"/>
      <c r="N43" s="6"/>
      <c r="O43">
        <v>1968</v>
      </c>
      <c r="P43" s="5" cm="1">
        <f t="array" ref="P43">PRODUCT(1+INDEX(B:B,(ROW()-2)*12+2):INDEX(B:B,(ROW()-2)*12+13))-1</f>
        <v>0.14005230662648049</v>
      </c>
      <c r="Q43" s="5" cm="1">
        <f t="array" ref="Q43">PRODUCT(1+INDEX(C:C,(ROW()-2)*12+2):INDEX(C:C,(ROW()-2)*12+13))-1</f>
        <v>0.46490718771308104</v>
      </c>
      <c r="R43" s="5" cm="1">
        <f t="array" ref="R43">PRODUCT(1+INDEX(D:D,(ROW()-2)*12+2):INDEX(D:D,(ROW()-2)*12+13))-1</f>
        <v>0.28899847559965997</v>
      </c>
      <c r="S43" s="8">
        <f t="shared" si="3"/>
        <v>0.13107414435949583</v>
      </c>
      <c r="T43" s="27"/>
      <c r="U43" s="27"/>
      <c r="V43" s="27"/>
      <c r="Z43" s="27"/>
    </row>
    <row r="44" spans="1:45">
      <c r="A44">
        <v>193007</v>
      </c>
      <c r="B44" s="3">
        <v>4.3200000000000002E-2</v>
      </c>
      <c r="C44" s="3">
        <v>2.4342000000000003E-2</v>
      </c>
      <c r="D44" s="10">
        <f t="shared" si="0"/>
        <v>-1.8858E-2</v>
      </c>
      <c r="E44" s="8">
        <f t="shared" si="1"/>
        <v>4.2292912190251365E-2</v>
      </c>
      <c r="F44" s="8">
        <f t="shared" si="2"/>
        <v>2.4050455231949801E-2</v>
      </c>
      <c r="G44" s="6"/>
      <c r="H44" s="6"/>
      <c r="I44" s="6"/>
      <c r="J44" s="6"/>
      <c r="K44" s="6"/>
      <c r="L44" s="6"/>
      <c r="M44" s="6"/>
      <c r="N44" s="6"/>
      <c r="O44">
        <v>1969</v>
      </c>
      <c r="P44" s="5" cm="1">
        <f t="array" ref="P44">PRODUCT(1+INDEX(B:B,(ROW()-2)*12+2):INDEX(B:B,(ROW()-2)*12+13))-1</f>
        <v>-0.10960342385123112</v>
      </c>
      <c r="Q44" s="5" cm="1">
        <f t="array" ref="Q44">PRODUCT(1+INDEX(C:C,(ROW()-2)*12+2):INDEX(C:C,(ROW()-2)*12+13))-1</f>
        <v>-0.25009363692396902</v>
      </c>
      <c r="R44" s="5" cm="1">
        <f t="array" ref="R44">PRODUCT(1+INDEX(D:D,(ROW()-2)*12+2):INDEX(D:D,(ROW()-2)*12+13))-1</f>
        <v>-0.15169375388928685</v>
      </c>
      <c r="S44" s="8">
        <f t="shared" si="3"/>
        <v>-0.11608832432382758</v>
      </c>
      <c r="T44" s="27"/>
      <c r="U44" s="27"/>
      <c r="V44" s="27"/>
      <c r="Z44" s="27"/>
    </row>
    <row r="45" spans="1:45">
      <c r="A45">
        <v>193008</v>
      </c>
      <c r="B45" s="3">
        <v>3.9000000000000003E-3</v>
      </c>
      <c r="C45" s="3">
        <v>-2.2723E-2</v>
      </c>
      <c r="D45" s="10">
        <f t="shared" si="0"/>
        <v>-2.6623000000000001E-2</v>
      </c>
      <c r="E45" s="8">
        <f t="shared" si="1"/>
        <v>3.8924147153438535E-3</v>
      </c>
      <c r="F45" s="8">
        <f t="shared" si="2"/>
        <v>-2.2985146141233103E-2</v>
      </c>
      <c r="G45" s="6"/>
      <c r="H45" s="6"/>
      <c r="I45" s="6"/>
      <c r="J45" s="6"/>
      <c r="K45" s="6"/>
      <c r="L45" s="6"/>
      <c r="M45" s="6"/>
      <c r="N45" s="6"/>
      <c r="O45">
        <v>1970</v>
      </c>
      <c r="P45" s="5" cm="1">
        <f t="array" ref="P45">PRODUCT(1+INDEX(B:B,(ROW()-2)*12+2):INDEX(B:B,(ROW()-2)*12+13))-1</f>
        <v>1.0181098188866144E-4</v>
      </c>
      <c r="Q45" s="5" cm="1">
        <f t="array" ref="Q45">PRODUCT(1+INDEX(C:C,(ROW()-2)*12+2):INDEX(C:C,(ROW()-2)*12+13))-1</f>
        <v>6.8858755311842934E-2</v>
      </c>
      <c r="R45" s="5" cm="1">
        <f t="array" ref="R45">PRODUCT(1+INDEX(D:D,(ROW()-2)*12+2):INDEX(D:D,(ROW()-2)*12+13))-1</f>
        <v>7.0822261046989743E-2</v>
      </c>
      <c r="S45" s="8">
        <f t="shared" si="3"/>
        <v>1.0180579950239112E-4</v>
      </c>
      <c r="T45" s="27"/>
      <c r="U45" s="27"/>
      <c r="V45" s="27"/>
      <c r="Z45" s="27"/>
    </row>
    <row r="46" spans="1:45">
      <c r="A46">
        <v>193009</v>
      </c>
      <c r="B46" s="3">
        <v>-0.12529999999999999</v>
      </c>
      <c r="C46" s="3">
        <v>-0.18788199999999999</v>
      </c>
      <c r="D46" s="10">
        <f t="shared" si="0"/>
        <v>-6.2581999999999999E-2</v>
      </c>
      <c r="E46" s="8">
        <f t="shared" si="1"/>
        <v>-0.13387430855632779</v>
      </c>
      <c r="F46" s="8">
        <f t="shared" si="2"/>
        <v>-0.20810962918137174</v>
      </c>
      <c r="G46" s="6"/>
      <c r="H46" s="6"/>
      <c r="I46" s="6"/>
      <c r="J46" s="6"/>
      <c r="K46" s="6"/>
      <c r="L46" s="6"/>
      <c r="M46" s="6"/>
      <c r="N46" s="6"/>
      <c r="O46">
        <v>1971</v>
      </c>
      <c r="P46" s="5" cm="1">
        <f t="array" ref="P46">PRODUCT(1+INDEX(B:B,(ROW()-2)*12+2):INDEX(B:B,(ROW()-2)*12+13))-1</f>
        <v>0.16184981632166173</v>
      </c>
      <c r="Q46" s="5" cm="1">
        <f t="array" ref="Q46">PRODUCT(1+INDEX(C:C,(ROW()-2)*12+2):INDEX(C:C,(ROW()-2)*12+13))-1</f>
        <v>0.14293715860940992</v>
      </c>
      <c r="R46" s="5" cm="1">
        <f t="array" ref="R46">PRODUCT(1+INDEX(D:D,(ROW()-2)*12+2):INDEX(D:D,(ROW()-2)*12+13))-1</f>
        <v>-6.9887267864318092E-3</v>
      </c>
      <c r="S46" s="8">
        <f t="shared" si="3"/>
        <v>0.15001340422620552</v>
      </c>
      <c r="T46" s="27"/>
      <c r="U46" s="27"/>
      <c r="V46" s="27"/>
      <c r="Z46" s="27"/>
    </row>
    <row r="47" spans="1:45">
      <c r="A47">
        <v>193010</v>
      </c>
      <c r="B47" s="3">
        <v>-8.6899999999999991E-2</v>
      </c>
      <c r="C47" s="3">
        <v>-0.106915</v>
      </c>
      <c r="D47" s="10">
        <f t="shared" si="0"/>
        <v>-2.0015000000000005E-2</v>
      </c>
      <c r="E47" s="8">
        <f t="shared" si="1"/>
        <v>-9.0909875359842601E-2</v>
      </c>
      <c r="F47" s="8">
        <f t="shared" si="2"/>
        <v>-0.11307351786498407</v>
      </c>
      <c r="G47" s="6"/>
      <c r="H47" s="6"/>
      <c r="I47" s="6"/>
      <c r="J47" s="6"/>
      <c r="K47" s="6"/>
      <c r="L47" s="6"/>
      <c r="M47" s="6"/>
      <c r="N47" s="6"/>
      <c r="O47">
        <v>1972</v>
      </c>
      <c r="P47" s="5" cm="1">
        <f t="array" ref="P47">PRODUCT(1+INDEX(B:B,(ROW()-2)*12+2):INDEX(B:B,(ROW()-2)*12+13))-1</f>
        <v>0.16893070660632969</v>
      </c>
      <c r="Q47" s="5" cm="1">
        <f t="array" ref="Q47">PRODUCT(1+INDEX(C:C,(ROW()-2)*12+2):INDEX(C:C,(ROW()-2)*12+13))-1</f>
        <v>7.0765800595850026E-2</v>
      </c>
      <c r="R47" s="5" cm="1">
        <f t="array" ref="R47">PRODUCT(1+INDEX(D:D,(ROW()-2)*12+2):INDEX(D:D,(ROW()-2)*12+13))-1</f>
        <v>-8.2810815650777858E-2</v>
      </c>
      <c r="S47" s="8">
        <f t="shared" si="3"/>
        <v>0.15608940494719256</v>
      </c>
      <c r="T47" s="27"/>
      <c r="U47" s="27"/>
      <c r="V47" s="27"/>
      <c r="Z47" s="27"/>
    </row>
    <row r="48" spans="1:45">
      <c r="A48">
        <v>193011</v>
      </c>
      <c r="B48" s="3">
        <v>-2.9100000000000001E-2</v>
      </c>
      <c r="C48" s="3">
        <v>-2.7361E-2</v>
      </c>
      <c r="D48" s="10">
        <f t="shared" si="0"/>
        <v>1.739000000000001E-3</v>
      </c>
      <c r="E48" s="8">
        <f t="shared" si="1"/>
        <v>-2.9531802606037858E-2</v>
      </c>
      <c r="F48" s="8">
        <f t="shared" si="2"/>
        <v>-2.7742283111879769E-2</v>
      </c>
      <c r="G48" s="6"/>
      <c r="H48" s="6"/>
      <c r="I48" s="6"/>
      <c r="J48" s="6"/>
      <c r="K48" s="6"/>
      <c r="L48" s="6"/>
      <c r="M48" s="6"/>
      <c r="N48" s="6"/>
      <c r="O48">
        <v>1973</v>
      </c>
      <c r="P48" s="5" cm="1">
        <f t="array" ref="P48">PRODUCT(1+INDEX(B:B,(ROW()-2)*12+2):INDEX(B:B,(ROW()-2)*12+13))-1</f>
        <v>-0.19253439969760677</v>
      </c>
      <c r="Q48" s="5" cm="1">
        <f t="array" ref="Q48">PRODUCT(1+INDEX(C:C,(ROW()-2)*12+2):INDEX(C:C,(ROW()-2)*12+13))-1</f>
        <v>-0.27432132333339221</v>
      </c>
      <c r="R48" s="5" cm="1">
        <f t="array" ref="R48">PRODUCT(1+INDEX(D:D,(ROW()-2)*12+2):INDEX(D:D,(ROW()-2)*12+13))-1</f>
        <v>-9.0919962410975663E-2</v>
      </c>
      <c r="S48" s="8">
        <f t="shared" si="3"/>
        <v>-0.21385482503745593</v>
      </c>
      <c r="T48" s="27"/>
      <c r="U48" s="27"/>
      <c r="V48" s="27"/>
      <c r="Z48" s="27"/>
    </row>
    <row r="49" spans="1:26">
      <c r="A49">
        <v>193012</v>
      </c>
      <c r="B49" s="3">
        <v>-7.690000000000001E-2</v>
      </c>
      <c r="C49" s="3">
        <v>-0.17204999999999998</v>
      </c>
      <c r="D49" s="10">
        <f t="shared" si="0"/>
        <v>-9.5149999999999971E-2</v>
      </c>
      <c r="E49" s="8">
        <f t="shared" si="1"/>
        <v>-8.0017707986031181E-2</v>
      </c>
      <c r="F49" s="8">
        <f t="shared" si="2"/>
        <v>-0.18880251289364386</v>
      </c>
      <c r="G49" s="6"/>
      <c r="H49" s="6"/>
      <c r="I49" s="6"/>
      <c r="J49" s="6"/>
      <c r="K49" s="6"/>
      <c r="L49" s="6"/>
      <c r="M49" s="6"/>
      <c r="N49" s="6"/>
      <c r="O49">
        <v>1974</v>
      </c>
      <c r="P49" s="5" cm="1">
        <f t="array" ref="P49">PRODUCT(1+INDEX(B:B,(ROW()-2)*12+2):INDEX(B:B,(ROW()-2)*12+13))-1</f>
        <v>-0.27739989638696938</v>
      </c>
      <c r="Q49" s="5" cm="1">
        <f t="array" ref="Q49">PRODUCT(1+INDEX(C:C,(ROW()-2)*12+2):INDEX(C:C,(ROW()-2)*12+13))-1</f>
        <v>-0.18849645335007159</v>
      </c>
      <c r="R49" s="5" cm="1">
        <f t="array" ref="R49">PRODUCT(1+INDEX(D:D,(ROW()-2)*12+2):INDEX(D:D,(ROW()-2)*12+13))-1</f>
        <v>0.10123083270843836</v>
      </c>
      <c r="S49" s="8">
        <f t="shared" si="3"/>
        <v>-0.32489931687941481</v>
      </c>
      <c r="T49" s="27"/>
      <c r="U49" s="27"/>
      <c r="V49" s="27"/>
      <c r="Z49" s="27"/>
    </row>
    <row r="50" spans="1:26">
      <c r="A50">
        <v>193101</v>
      </c>
      <c r="B50" s="3">
        <v>6.3900000000000012E-2</v>
      </c>
      <c r="C50" s="3">
        <v>0.14979500000000001</v>
      </c>
      <c r="D50" s="10">
        <f t="shared" si="0"/>
        <v>8.5894999999999999E-2</v>
      </c>
      <c r="E50" s="8">
        <f t="shared" si="1"/>
        <v>6.1941401540183363E-2</v>
      </c>
      <c r="F50" s="8">
        <f t="shared" si="2"/>
        <v>0.13958366561523633</v>
      </c>
      <c r="G50" s="6"/>
      <c r="H50" s="6"/>
      <c r="I50" s="6"/>
      <c r="J50" s="6"/>
      <c r="K50" s="6"/>
      <c r="L50" s="6"/>
      <c r="M50" s="6"/>
      <c r="N50" s="6"/>
      <c r="O50">
        <v>1975</v>
      </c>
      <c r="P50" s="5" cm="1">
        <f t="array" ref="P50">PRODUCT(1+INDEX(B:B,(ROW()-2)*12+2):INDEX(B:B,(ROW()-2)*12+13))-1</f>
        <v>0.38238391908691916</v>
      </c>
      <c r="Q50" s="5" cm="1">
        <f t="array" ref="Q50">PRODUCT(1+INDEX(C:C,(ROW()-2)*12+2):INDEX(C:C,(ROW()-2)*12+13))-1</f>
        <v>0.58757694767004254</v>
      </c>
      <c r="R50" s="5" cm="1">
        <f t="array" ref="R50">PRODUCT(1+INDEX(D:D,(ROW()-2)*12+2):INDEX(D:D,(ROW()-2)*12+13))-1</f>
        <v>0.16601538636993451</v>
      </c>
      <c r="S50" s="8">
        <f t="shared" si="3"/>
        <v>0.32380948639504631</v>
      </c>
      <c r="T50" s="27"/>
      <c r="U50" s="27"/>
      <c r="V50" s="27"/>
      <c r="Z50" s="27"/>
    </row>
    <row r="51" spans="1:26">
      <c r="A51">
        <v>193102</v>
      </c>
      <c r="B51" s="3">
        <v>0.10920000000000001</v>
      </c>
      <c r="C51" s="3">
        <v>0.17408899999999999</v>
      </c>
      <c r="D51" s="10">
        <f t="shared" si="0"/>
        <v>6.4888999999999988E-2</v>
      </c>
      <c r="E51" s="8">
        <f t="shared" si="1"/>
        <v>0.10363903475948588</v>
      </c>
      <c r="F51" s="8">
        <f t="shared" si="2"/>
        <v>0.16049252773185108</v>
      </c>
      <c r="G51" s="6"/>
      <c r="H51" s="6"/>
      <c r="I51" s="6"/>
      <c r="J51" s="6"/>
      <c r="K51" s="6"/>
      <c r="L51" s="6"/>
      <c r="M51" s="6"/>
      <c r="N51" s="6"/>
      <c r="O51">
        <v>1976</v>
      </c>
      <c r="P51" s="5" cm="1">
        <f t="array" ref="P51">PRODUCT(1+INDEX(B:B,(ROW()-2)*12+2):INDEX(B:B,(ROW()-2)*12+13))-1</f>
        <v>0.27004392636580077</v>
      </c>
      <c r="Q51" s="5" cm="1">
        <f t="array" ref="Q51">PRODUCT(1+INDEX(C:C,(ROW()-2)*12+2):INDEX(C:C,(ROW()-2)*12+13))-1</f>
        <v>0.60704177108232038</v>
      </c>
      <c r="R51" s="5" cm="1">
        <f t="array" ref="R51">PRODUCT(1+INDEX(D:D,(ROW()-2)*12+2):INDEX(D:D,(ROW()-2)*12+13))-1</f>
        <v>0.28449537456671803</v>
      </c>
      <c r="S51" s="8">
        <f t="shared" si="3"/>
        <v>0.23905148756196645</v>
      </c>
      <c r="T51" s="27"/>
      <c r="U51" s="27"/>
      <c r="V51" s="27"/>
      <c r="Z51" s="27"/>
    </row>
    <row r="52" spans="1:26">
      <c r="A52">
        <v>193103</v>
      </c>
      <c r="B52" s="3">
        <v>-6.3E-2</v>
      </c>
      <c r="C52" s="3">
        <v>-7.1310999999999999E-2</v>
      </c>
      <c r="D52" s="10">
        <f t="shared" si="0"/>
        <v>-8.3109999999999989E-3</v>
      </c>
      <c r="E52" s="8">
        <f t="shared" si="1"/>
        <v>-6.5071996743714805E-2</v>
      </c>
      <c r="F52" s="8">
        <f t="shared" si="2"/>
        <v>-7.3981364784157774E-2</v>
      </c>
      <c r="G52" s="6"/>
      <c r="H52" s="6"/>
      <c r="I52" s="6"/>
      <c r="J52" s="6"/>
      <c r="K52" s="6"/>
      <c r="L52" s="6"/>
      <c r="M52" s="6"/>
      <c r="N52" s="6"/>
      <c r="O52">
        <v>1977</v>
      </c>
      <c r="P52" s="5" cm="1">
        <f t="array" ref="P52">PRODUCT(1+INDEX(B:B,(ROW()-2)*12+2):INDEX(B:B,(ROW()-2)*12+13))-1</f>
        <v>-3.1269151160315145E-2</v>
      </c>
      <c r="Q52" s="5" cm="1">
        <f t="array" ref="Q52">PRODUCT(1+INDEX(C:C,(ROW()-2)*12+2):INDEX(C:C,(ROW()-2)*12+13))-1</f>
        <v>0.2254207993847106</v>
      </c>
      <c r="R52" s="5" cm="1">
        <f t="array" ref="R52">PRODUCT(1+INDEX(D:D,(ROW()-2)*12+2):INDEX(D:D,(ROW()-2)*12+13))-1</f>
        <v>0.262933253583157</v>
      </c>
      <c r="S52" s="8">
        <f t="shared" si="3"/>
        <v>-3.1768467449668512E-2</v>
      </c>
      <c r="T52" s="27"/>
      <c r="U52" s="27"/>
      <c r="V52" s="27"/>
      <c r="Z52" s="27"/>
    </row>
    <row r="53" spans="1:26">
      <c r="A53">
        <v>193104</v>
      </c>
      <c r="B53" s="3">
        <v>-9.9000000000000005E-2</v>
      </c>
      <c r="C53" s="3">
        <v>-0.17972200000000002</v>
      </c>
      <c r="D53" s="10">
        <f t="shared" si="0"/>
        <v>-8.0722000000000016E-2</v>
      </c>
      <c r="E53" s="8">
        <f t="shared" si="1"/>
        <v>-0.10425002137379911</v>
      </c>
      <c r="F53" s="8">
        <f t="shared" si="2"/>
        <v>-0.19811197178937742</v>
      </c>
      <c r="G53" s="6"/>
      <c r="H53" s="6"/>
      <c r="I53" s="6"/>
      <c r="J53" s="6"/>
      <c r="K53" s="6"/>
      <c r="L53" s="6"/>
      <c r="M53" s="6"/>
      <c r="N53" s="6"/>
      <c r="O53">
        <v>1978</v>
      </c>
      <c r="P53" s="5" cm="1">
        <f t="array" ref="P53">PRODUCT(1+INDEX(B:B,(ROW()-2)*12+2):INDEX(B:B,(ROW()-2)*12+13))-1</f>
        <v>8.2233939033980574E-2</v>
      </c>
      <c r="Q53" s="5" cm="1">
        <f t="array" ref="Q53">PRODUCT(1+INDEX(C:C,(ROW()-2)*12+2):INDEX(C:C,(ROW()-2)*12+13))-1</f>
        <v>0.22356131318754313</v>
      </c>
      <c r="R53" s="5" cm="1">
        <f t="array" ref="R53">PRODUCT(1+INDEX(D:D,(ROW()-2)*12+2):INDEX(D:D,(ROW()-2)*12+13))-1</f>
        <v>0.14245785356698137</v>
      </c>
      <c r="S53" s="8">
        <f t="shared" si="3"/>
        <v>7.902736688239155E-2</v>
      </c>
      <c r="T53" s="27"/>
      <c r="U53" s="27"/>
      <c r="V53" s="27"/>
      <c r="Z53" s="27"/>
    </row>
    <row r="54" spans="1:26">
      <c r="A54">
        <v>193105</v>
      </c>
      <c r="B54" s="3">
        <v>-0.13150000000000001</v>
      </c>
      <c r="C54" s="3">
        <v>-0.13802700000000001</v>
      </c>
      <c r="D54" s="10">
        <f t="shared" si="0"/>
        <v>-6.527000000000005E-3</v>
      </c>
      <c r="E54" s="8">
        <f t="shared" si="1"/>
        <v>-0.14098769330097738</v>
      </c>
      <c r="F54" s="8">
        <f t="shared" si="2"/>
        <v>-0.14853133131480437</v>
      </c>
      <c r="G54" s="6"/>
      <c r="H54" s="6"/>
      <c r="I54" s="6"/>
      <c r="J54" s="6"/>
      <c r="K54" s="6"/>
      <c r="L54" s="6"/>
      <c r="M54" s="6"/>
      <c r="N54" s="6"/>
      <c r="O54">
        <v>1979</v>
      </c>
      <c r="P54" s="5" cm="1">
        <f t="array" ref="P54">PRODUCT(1+INDEX(B:B,(ROW()-2)*12+2):INDEX(B:B,(ROW()-2)*12+13))-1</f>
        <v>0.23490415371063933</v>
      </c>
      <c r="Q54" s="5" cm="1">
        <f t="array" ref="Q54">PRODUCT(1+INDEX(C:C,(ROW()-2)*12+2):INDEX(C:C,(ROW()-2)*12+13))-1</f>
        <v>0.38807995670878537</v>
      </c>
      <c r="R54" s="5" cm="1">
        <f t="array" ref="R54">PRODUCT(1+INDEX(D:D,(ROW()-2)*12+2):INDEX(D:D,(ROW()-2)*12+13))-1</f>
        <v>0.13419850430699554</v>
      </c>
      <c r="S54" s="8">
        <f t="shared" si="3"/>
        <v>0.21099335873679201</v>
      </c>
      <c r="T54" s="27"/>
      <c r="U54" s="27"/>
      <c r="V54" s="27"/>
      <c r="Z54" s="27"/>
    </row>
    <row r="55" spans="1:26">
      <c r="A55">
        <v>193106</v>
      </c>
      <c r="B55" s="3">
        <v>0.13980000000000001</v>
      </c>
      <c r="C55" s="3">
        <v>0.20519300000000001</v>
      </c>
      <c r="D55" s="10">
        <f t="shared" si="0"/>
        <v>6.5393000000000007E-2</v>
      </c>
      <c r="E55" s="8">
        <f t="shared" si="1"/>
        <v>0.13085280841876207</v>
      </c>
      <c r="F55" s="8">
        <f t="shared" si="2"/>
        <v>0.18663972009252164</v>
      </c>
      <c r="G55" s="6"/>
      <c r="H55" s="6"/>
      <c r="I55" s="6"/>
      <c r="J55" s="6"/>
      <c r="K55" s="6"/>
      <c r="L55" s="6"/>
      <c r="M55" s="6"/>
      <c r="N55" s="6"/>
      <c r="O55">
        <v>1980</v>
      </c>
      <c r="P55" s="5" cm="1">
        <f t="array" ref="P55">PRODUCT(1+INDEX(B:B,(ROW()-2)*12+2):INDEX(B:B,(ROW()-2)*12+13))-1</f>
        <v>0.33378049984051805</v>
      </c>
      <c r="Q55" s="5" cm="1">
        <f t="array" ref="Q55">PRODUCT(1+INDEX(C:C,(ROW()-2)*12+2):INDEX(C:C,(ROW()-2)*12+13))-1</f>
        <v>0.22239035360115511</v>
      </c>
      <c r="R55" s="5" cm="1">
        <f t="array" ref="R55">PRODUCT(1+INDEX(D:D,(ROW()-2)*12+2):INDEX(D:D,(ROW()-2)*12+13))-1</f>
        <v>-8.1398761536867426E-2</v>
      </c>
      <c r="S55" s="8">
        <f t="shared" si="3"/>
        <v>0.28801739110658503</v>
      </c>
      <c r="T55" s="27"/>
      <c r="U55" s="27"/>
      <c r="V55" s="27"/>
      <c r="Z55" s="27"/>
    </row>
    <row r="56" spans="1:26">
      <c r="A56">
        <v>193107</v>
      </c>
      <c r="B56" s="3">
        <v>-6.5600000000000006E-2</v>
      </c>
      <c r="C56" s="3">
        <v>-5.7542999999999997E-2</v>
      </c>
      <c r="D56" s="10">
        <f t="shared" si="0"/>
        <v>8.0570000000000086E-3</v>
      </c>
      <c r="E56" s="8">
        <f t="shared" si="1"/>
        <v>-6.7850666908174428E-2</v>
      </c>
      <c r="F56" s="8">
        <f t="shared" si="2"/>
        <v>-5.926498404292263E-2</v>
      </c>
      <c r="G56" s="6"/>
      <c r="H56" s="6"/>
      <c r="I56" s="6"/>
      <c r="J56" s="6"/>
      <c r="K56" s="6"/>
      <c r="L56" s="6"/>
      <c r="M56" s="6"/>
      <c r="N56" s="6"/>
      <c r="O56">
        <v>1981</v>
      </c>
      <c r="P56" s="5" cm="1">
        <f t="array" ref="P56">PRODUCT(1+INDEX(B:B,(ROW()-2)*12+2):INDEX(B:B,(ROW()-2)*12+13))-1</f>
        <v>-3.4157549172976753E-2</v>
      </c>
      <c r="Q56" s="5" cm="1">
        <f t="array" ref="Q56">PRODUCT(1+INDEX(C:C,(ROW()-2)*12+2):INDEX(C:C,(ROW()-2)*12+13))-1</f>
        <v>0.17641261770051986</v>
      </c>
      <c r="R56" s="5" cm="1">
        <f t="array" ref="R56">PRODUCT(1+INDEX(D:D,(ROW()-2)*12+2):INDEX(D:D,(ROW()-2)*12+13))-1</f>
        <v>0.21401737135270693</v>
      </c>
      <c r="S56" s="8">
        <f t="shared" si="3"/>
        <v>-3.4754552452917552E-2</v>
      </c>
      <c r="T56" s="27"/>
      <c r="U56" s="27"/>
      <c r="V56" s="27"/>
      <c r="Z56" s="27"/>
    </row>
    <row r="57" spans="1:26">
      <c r="A57">
        <v>193108</v>
      </c>
      <c r="B57" s="3">
        <v>4.3999999999999994E-3</v>
      </c>
      <c r="C57" s="3">
        <v>-3.7141E-2</v>
      </c>
      <c r="D57" s="10">
        <f t="shared" si="0"/>
        <v>-4.1541000000000002E-2</v>
      </c>
      <c r="E57" s="8">
        <f t="shared" si="1"/>
        <v>4.390348301292854E-3</v>
      </c>
      <c r="F57" s="8">
        <f t="shared" si="2"/>
        <v>-3.7848295349574929E-2</v>
      </c>
      <c r="G57" s="6"/>
      <c r="H57" s="6"/>
      <c r="I57" s="6"/>
      <c r="J57" s="6"/>
      <c r="K57" s="6"/>
      <c r="L57" s="6"/>
      <c r="M57" s="6"/>
      <c r="N57" s="6"/>
      <c r="O57">
        <v>1982</v>
      </c>
      <c r="P57" s="5" cm="1">
        <f t="array" ref="P57">PRODUCT(1+INDEX(B:B,(ROW()-2)*12+2):INDEX(B:B,(ROW()-2)*12+13))-1</f>
        <v>0.21196826552764181</v>
      </c>
      <c r="Q57" s="5" cm="1">
        <f t="array" ref="Q57">PRODUCT(1+INDEX(C:C,(ROW()-2)*12+2):INDEX(C:C,(ROW()-2)*12+13))-1</f>
        <v>0.40710202115286442</v>
      </c>
      <c r="R57" s="5" cm="1">
        <f t="array" ref="R57">PRODUCT(1+INDEX(D:D,(ROW()-2)*12+2):INDEX(D:D,(ROW()-2)*12+13))-1</f>
        <v>0.15431339439533809</v>
      </c>
      <c r="S57" s="8">
        <f t="shared" si="3"/>
        <v>0.19224570374627606</v>
      </c>
      <c r="T57" s="27"/>
      <c r="U57" s="27"/>
      <c r="V57" s="27"/>
      <c r="Z57" s="27"/>
    </row>
    <row r="58" spans="1:26">
      <c r="A58">
        <v>193109</v>
      </c>
      <c r="B58" s="3">
        <v>-0.29099999999999998</v>
      </c>
      <c r="C58" s="3">
        <v>-0.33873700000000001</v>
      </c>
      <c r="D58" s="10">
        <f t="shared" si="0"/>
        <v>-4.7737000000000029E-2</v>
      </c>
      <c r="E58" s="8">
        <f t="shared" si="1"/>
        <v>-0.34389975245000942</v>
      </c>
      <c r="F58" s="8">
        <f t="shared" si="2"/>
        <v>-0.41360363626752839</v>
      </c>
      <c r="G58" s="6"/>
      <c r="H58" s="6"/>
      <c r="I58" s="6"/>
      <c r="J58" s="6"/>
      <c r="K58" s="6"/>
      <c r="L58" s="6"/>
      <c r="M58" s="6"/>
      <c r="N58" s="6"/>
      <c r="O58">
        <v>1983</v>
      </c>
      <c r="P58" s="5" cm="1">
        <f t="array" ref="P58">PRODUCT(1+INDEX(B:B,(ROW()-2)*12+2):INDEX(B:B,(ROW()-2)*12+13))-1</f>
        <v>0.22536273831425868</v>
      </c>
      <c r="Q58" s="5" cm="1">
        <f t="array" ref="Q58">PRODUCT(1+INDEX(C:C,(ROW()-2)*12+2):INDEX(C:C,(ROW()-2)*12+13))-1</f>
        <v>0.48305944004586632</v>
      </c>
      <c r="R58" s="5" cm="1">
        <f t="array" ref="R58">PRODUCT(1+INDEX(D:D,(ROW()-2)*12+2):INDEX(D:D,(ROW()-2)*12+13))-1</f>
        <v>0.2119521991507618</v>
      </c>
      <c r="S58" s="8">
        <f t="shared" si="3"/>
        <v>0.20323691307351438</v>
      </c>
      <c r="T58" s="27"/>
      <c r="U58" s="27"/>
      <c r="V58" s="27"/>
      <c r="Z58" s="27"/>
    </row>
    <row r="59" spans="1:26">
      <c r="A59">
        <v>193110</v>
      </c>
      <c r="B59" s="3">
        <v>8.1399999999999986E-2</v>
      </c>
      <c r="C59" s="3">
        <v>5.4615999999999998E-2</v>
      </c>
      <c r="D59" s="10">
        <f t="shared" si="0"/>
        <v>-2.6783999999999988E-2</v>
      </c>
      <c r="E59" s="8">
        <f t="shared" si="1"/>
        <v>7.8256497965767349E-2</v>
      </c>
      <c r="F59" s="8">
        <f t="shared" si="2"/>
        <v>5.3176719628198026E-2</v>
      </c>
      <c r="G59" s="6"/>
      <c r="H59" s="6"/>
      <c r="I59" s="6"/>
      <c r="J59" s="6"/>
      <c r="K59" s="6"/>
      <c r="L59" s="6"/>
      <c r="M59" s="6"/>
      <c r="N59" s="6"/>
      <c r="O59">
        <v>1984</v>
      </c>
      <c r="P59" s="5" cm="1">
        <f t="array" ref="P59">PRODUCT(1+INDEX(B:B,(ROW()-2)*12+2):INDEX(B:B,(ROW()-2)*12+13))-1</f>
        <v>3.7956608985963758E-2</v>
      </c>
      <c r="Q59" s="5" cm="1">
        <f t="array" ref="Q59">PRODUCT(1+INDEX(C:C,(ROW()-2)*12+2):INDEX(C:C,(ROW()-2)*12+13))-1</f>
        <v>7.8461400926708835E-2</v>
      </c>
      <c r="R59" s="5" cm="1">
        <f t="array" ref="R59">PRODUCT(1+INDEX(D:D,(ROW()-2)*12+2):INDEX(D:D,(ROW()-2)*12+13))-1</f>
        <v>3.5911642480449757E-2</v>
      </c>
      <c r="S59" s="8">
        <f t="shared" si="3"/>
        <v>3.7253981351607929E-2</v>
      </c>
      <c r="T59" s="27"/>
      <c r="U59" s="27"/>
      <c r="V59" s="27"/>
      <c r="Z59" s="27"/>
    </row>
    <row r="60" spans="1:26">
      <c r="A60">
        <v>193111</v>
      </c>
      <c r="B60" s="3">
        <v>-8.9099999999999999E-2</v>
      </c>
      <c r="C60" s="3">
        <v>-9.3773999999999996E-2</v>
      </c>
      <c r="D60" s="10">
        <f t="shared" si="0"/>
        <v>-4.6739999999999976E-3</v>
      </c>
      <c r="E60" s="8">
        <f t="shared" si="1"/>
        <v>-9.332215723137284E-2</v>
      </c>
      <c r="F60" s="8">
        <f t="shared" si="2"/>
        <v>-9.8466555922547674E-2</v>
      </c>
      <c r="G60" s="6"/>
      <c r="H60" s="6"/>
      <c r="I60" s="6"/>
      <c r="J60" s="6"/>
      <c r="K60" s="6"/>
      <c r="L60" s="6"/>
      <c r="M60" s="6"/>
      <c r="N60" s="6"/>
      <c r="O60">
        <v>1985</v>
      </c>
      <c r="P60" s="5" cm="1">
        <f t="array" ref="P60">PRODUCT(1+INDEX(B:B,(ROW()-2)*12+2):INDEX(B:B,(ROW()-2)*12+13))-1</f>
        <v>0.32628896720236966</v>
      </c>
      <c r="Q60" s="5" cm="1">
        <f t="array" ref="Q60">PRODUCT(1+INDEX(C:C,(ROW()-2)*12+2):INDEX(C:C,(ROW()-2)*12+13))-1</f>
        <v>0.33172004366658525</v>
      </c>
      <c r="R60" s="5" cm="1">
        <f t="array" ref="R60">PRODUCT(1+INDEX(D:D,(ROW()-2)*12+2):INDEX(D:D,(ROW()-2)*12+13))-1</f>
        <v>1.2635676786787453E-3</v>
      </c>
      <c r="S60" s="8">
        <f t="shared" si="3"/>
        <v>0.2823847920053762</v>
      </c>
      <c r="T60" s="27"/>
      <c r="U60" s="27"/>
      <c r="V60" s="27"/>
      <c r="Z60" s="27"/>
    </row>
    <row r="61" spans="1:26">
      <c r="A61">
        <v>193112</v>
      </c>
      <c r="B61" s="3">
        <v>-0.1341</v>
      </c>
      <c r="C61" s="3">
        <v>-0.22395600000000002</v>
      </c>
      <c r="D61" s="10">
        <f t="shared" si="0"/>
        <v>-8.9856000000000019E-2</v>
      </c>
      <c r="E61" s="8">
        <f t="shared" si="1"/>
        <v>-0.14398585052838153</v>
      </c>
      <c r="F61" s="8">
        <f t="shared" si="2"/>
        <v>-0.25354605937543323</v>
      </c>
      <c r="G61" s="6"/>
      <c r="H61" s="6"/>
      <c r="I61" s="6"/>
      <c r="J61" s="6"/>
      <c r="K61" s="6"/>
      <c r="L61" s="6"/>
      <c r="M61" s="6"/>
      <c r="N61" s="6"/>
      <c r="O61">
        <v>1986</v>
      </c>
      <c r="P61" s="5" cm="1">
        <f t="array" ref="P61">PRODUCT(1+INDEX(B:B,(ROW()-2)*12+2):INDEX(B:B,(ROW()-2)*12+13))-1</f>
        <v>0.16276841906073325</v>
      </c>
      <c r="Q61" s="5" cm="1">
        <f t="array" ref="Q61">PRODUCT(1+INDEX(C:C,(ROW()-2)*12+2):INDEX(C:C,(ROW()-2)*12+13))-1</f>
        <v>0.14760155490151194</v>
      </c>
      <c r="R61" s="5" cm="1">
        <f t="array" ref="R61">PRODUCT(1+INDEX(D:D,(ROW()-2)*12+2):INDEX(D:D,(ROW()-2)*12+13))-1</f>
        <v>-2.0826930515721709E-2</v>
      </c>
      <c r="S61" s="8">
        <f t="shared" si="3"/>
        <v>0.1508037299432666</v>
      </c>
      <c r="T61" s="27"/>
      <c r="U61" s="27"/>
      <c r="V61" s="27"/>
      <c r="Z61" s="27"/>
    </row>
    <row r="62" spans="1:26">
      <c r="A62">
        <v>193201</v>
      </c>
      <c r="B62" s="3">
        <v>-1.3500000000000002E-2</v>
      </c>
      <c r="C62" s="3">
        <v>0.10492699999999999</v>
      </c>
      <c r="D62" s="10">
        <f t="shared" si="0"/>
        <v>0.11842699999999999</v>
      </c>
      <c r="E62" s="8">
        <f t="shared" si="1"/>
        <v>-1.3591953519466972E-2</v>
      </c>
      <c r="F62" s="8">
        <f t="shared" si="2"/>
        <v>9.9779269439020726E-2</v>
      </c>
      <c r="G62" s="6"/>
      <c r="H62" s="6"/>
      <c r="I62" s="6"/>
      <c r="J62" s="6"/>
      <c r="K62" s="6"/>
      <c r="L62" s="6"/>
      <c r="M62" s="6"/>
      <c r="N62" s="6"/>
      <c r="O62">
        <v>1987</v>
      </c>
      <c r="P62" s="5" cm="1">
        <f t="array" ref="P62">PRODUCT(1+INDEX(B:B,(ROW()-2)*12+2):INDEX(B:B,(ROW()-2)*12+13))-1</f>
        <v>1.604194403079573E-2</v>
      </c>
      <c r="Q62" s="5" cm="1">
        <f t="array" ref="Q62">PRODUCT(1+INDEX(C:C,(ROW()-2)*12+2):INDEX(C:C,(ROW()-2)*12+13))-1</f>
        <v>-6.8430819292771394E-2</v>
      </c>
      <c r="R62" s="5" cm="1">
        <f t="array" ref="R62">PRODUCT(1+INDEX(D:D,(ROW()-2)*12+2):INDEX(D:D,(ROW()-2)*12+13))-1</f>
        <v>-7.6202211243555085E-2</v>
      </c>
      <c r="S62" s="8">
        <f t="shared" si="3"/>
        <v>1.5914631799027815E-2</v>
      </c>
      <c r="T62" s="27"/>
      <c r="U62" s="27"/>
      <c r="V62" s="27"/>
      <c r="Z62" s="27"/>
    </row>
    <row r="63" spans="1:26">
      <c r="A63">
        <v>193202</v>
      </c>
      <c r="B63" s="3">
        <v>5.6900000000000006E-2</v>
      </c>
      <c r="C63" s="3">
        <v>1.3694E-2</v>
      </c>
      <c r="D63" s="10">
        <f t="shared" si="0"/>
        <v>-4.3206000000000008E-2</v>
      </c>
      <c r="E63" s="8">
        <f t="shared" si="1"/>
        <v>5.5340095033164546E-2</v>
      </c>
      <c r="F63" s="8">
        <f t="shared" si="2"/>
        <v>1.3601084477779782E-2</v>
      </c>
      <c r="G63" s="6"/>
      <c r="H63" s="6"/>
      <c r="I63" s="6"/>
      <c r="J63" s="6"/>
      <c r="K63" s="6"/>
      <c r="L63" s="6"/>
      <c r="M63" s="6"/>
      <c r="N63" s="6"/>
      <c r="O63">
        <v>1988</v>
      </c>
      <c r="P63" s="5" cm="1">
        <f t="array" ref="P63">PRODUCT(1+INDEX(B:B,(ROW()-2)*12+2):INDEX(B:B,(ROW()-2)*12+13))-1</f>
        <v>0.17898902948342044</v>
      </c>
      <c r="Q63" s="5" cm="1">
        <f t="array" ref="Q63">PRODUCT(1+INDEX(C:C,(ROW()-2)*12+2):INDEX(C:C,(ROW()-2)*12+13))-1</f>
        <v>0.30639628546270292</v>
      </c>
      <c r="R63" s="5" cm="1">
        <f t="array" ref="R63">PRODUCT(1+INDEX(D:D,(ROW()-2)*12+2):INDEX(D:D,(ROW()-2)*12+13))-1</f>
        <v>0.10872090847786819</v>
      </c>
      <c r="S63" s="8">
        <f t="shared" si="3"/>
        <v>0.16465731657845709</v>
      </c>
      <c r="T63" s="27"/>
      <c r="U63" s="27"/>
      <c r="V63" s="27"/>
      <c r="Z63" s="27"/>
    </row>
    <row r="64" spans="1:26">
      <c r="A64">
        <v>193203</v>
      </c>
      <c r="B64" s="3">
        <v>-0.1105</v>
      </c>
      <c r="C64" s="3">
        <v>-0.10619999999999999</v>
      </c>
      <c r="D64" s="10">
        <f t="shared" si="0"/>
        <v>4.3000000000000121E-3</v>
      </c>
      <c r="E64" s="8">
        <f t="shared" si="1"/>
        <v>-0.11709577187624727</v>
      </c>
      <c r="F64" s="8">
        <f t="shared" si="2"/>
        <v>-0.11227324248278588</v>
      </c>
      <c r="G64" s="6"/>
      <c r="H64" s="6"/>
      <c r="I64" s="6"/>
      <c r="J64" s="6"/>
      <c r="K64" s="6"/>
      <c r="L64" s="6"/>
      <c r="M64" s="6"/>
      <c r="N64" s="6"/>
      <c r="O64">
        <v>1989</v>
      </c>
      <c r="P64" s="5" cm="1">
        <f t="array" ref="P64">PRODUCT(1+INDEX(B:B,(ROW()-2)*12+2):INDEX(B:B,(ROW()-2)*12+13))-1</f>
        <v>0.28875588857980294</v>
      </c>
      <c r="Q64" s="5" cm="1">
        <f t="array" ref="Q64">PRODUCT(1+INDEX(C:C,(ROW()-2)*12+2):INDEX(C:C,(ROW()-2)*12+13))-1</f>
        <v>0.16849478236850635</v>
      </c>
      <c r="R64" s="5" cm="1">
        <f t="array" ref="R64">PRODUCT(1+INDEX(D:D,(ROW()-2)*12+2):INDEX(D:D,(ROW()-2)*12+13))-1</f>
        <v>-9.7609315662716134E-2</v>
      </c>
      <c r="S64" s="8">
        <f t="shared" si="3"/>
        <v>0.2536773255566756</v>
      </c>
      <c r="T64" s="27"/>
      <c r="U64" s="27"/>
      <c r="V64" s="27"/>
      <c r="Z64" s="27"/>
    </row>
    <row r="65" spans="1:26">
      <c r="A65">
        <v>193204</v>
      </c>
      <c r="B65" s="3">
        <v>-0.17850000000000002</v>
      </c>
      <c r="C65" s="3">
        <v>-0.16030700000000001</v>
      </c>
      <c r="D65" s="10">
        <f t="shared" si="0"/>
        <v>1.8193000000000015E-2</v>
      </c>
      <c r="E65" s="8">
        <f t="shared" si="1"/>
        <v>-0.19662334150481428</v>
      </c>
      <c r="F65" s="8">
        <f t="shared" si="2"/>
        <v>-0.17471893013795384</v>
      </c>
      <c r="G65" s="6"/>
      <c r="H65" s="6"/>
      <c r="I65" s="6"/>
      <c r="J65" s="6"/>
      <c r="K65" s="6"/>
      <c r="L65" s="6"/>
      <c r="M65" s="6"/>
      <c r="N65" s="6"/>
      <c r="O65">
        <v>1990</v>
      </c>
      <c r="P65" s="5" cm="1">
        <f t="array" ref="P65">PRODUCT(1+INDEX(B:B,(ROW()-2)*12+2):INDEX(B:B,(ROW()-2)*12+13))-1</f>
        <v>-6.1335382031346697E-2</v>
      </c>
      <c r="Q65" s="5" cm="1">
        <f t="array" ref="Q65">PRODUCT(1+INDEX(C:C,(ROW()-2)*12+2):INDEX(C:C,(ROW()-2)*12+13))-1</f>
        <v>-0.24363476963777908</v>
      </c>
      <c r="R65" s="5" cm="1">
        <f t="array" ref="R65">PRODUCT(1+INDEX(D:D,(ROW()-2)*12+2):INDEX(D:D,(ROW()-2)*12+13))-1</f>
        <v>-0.19423474511406003</v>
      </c>
      <c r="S65" s="8">
        <f t="shared" si="3"/>
        <v>-6.329703293649952E-2</v>
      </c>
      <c r="T65" s="27"/>
      <c r="U65" s="27"/>
      <c r="V65" s="27"/>
      <c r="Z65" s="27"/>
    </row>
    <row r="66" spans="1:26">
      <c r="A66">
        <v>193205</v>
      </c>
      <c r="B66" s="3">
        <v>-0.20450000000000002</v>
      </c>
      <c r="C66" s="3">
        <v>-0.16891800000000001</v>
      </c>
      <c r="D66" s="10">
        <f t="shared" si="0"/>
        <v>3.5582000000000003E-2</v>
      </c>
      <c r="E66" s="8">
        <f t="shared" si="1"/>
        <v>-0.22878443120429551</v>
      </c>
      <c r="F66" s="8">
        <f t="shared" si="2"/>
        <v>-0.18502681270125196</v>
      </c>
      <c r="G66" s="6"/>
      <c r="H66" s="6"/>
      <c r="I66" s="6"/>
      <c r="J66" s="6"/>
      <c r="K66" s="6"/>
      <c r="L66" s="6"/>
      <c r="M66" s="6"/>
      <c r="N66" s="6"/>
      <c r="O66">
        <v>1991</v>
      </c>
      <c r="P66" s="5" cm="1">
        <f t="array" ref="P66">PRODUCT(1+INDEX(B:B,(ROW()-2)*12+2):INDEX(B:B,(ROW()-2)*12+13))-1</f>
        <v>0.34792302670581088</v>
      </c>
      <c r="Q66" s="5" cm="1">
        <f t="array" ref="Q66">PRODUCT(1+INDEX(C:C,(ROW()-2)*12+2):INDEX(C:C,(ROW()-2)*12+13))-1</f>
        <v>0.40637589989358891</v>
      </c>
      <c r="R66" s="5" cm="1">
        <f t="array" ref="R66">PRODUCT(1+INDEX(D:D,(ROW()-2)*12+2):INDEX(D:D,(ROW()-2)*12+13))-1</f>
        <v>4.3845611649512284E-2</v>
      </c>
      <c r="S66" s="8">
        <f t="shared" si="3"/>
        <v>0.29856490900945393</v>
      </c>
      <c r="T66" s="27"/>
      <c r="U66" s="27"/>
      <c r="V66" s="27"/>
      <c r="Z66" s="27"/>
    </row>
    <row r="67" spans="1:26">
      <c r="A67">
        <v>193206</v>
      </c>
      <c r="B67" s="3">
        <v>-6.7999999999999996E-3</v>
      </c>
      <c r="C67" s="3">
        <v>9.9340000000000001E-3</v>
      </c>
      <c r="D67" s="10">
        <f t="shared" ref="D67:D130" si="4">C67-B67</f>
        <v>1.6733999999999999E-2</v>
      </c>
      <c r="E67" s="8">
        <f t="shared" ref="E67:E130" si="5">LOG(B67+1, EXP(1))</f>
        <v>-6.8232253481255367E-3</v>
      </c>
      <c r="F67" s="8">
        <f t="shared" ref="F67:F130" si="6">LOG(C67+1, EXP(1))</f>
        <v>9.8849821833369121E-3</v>
      </c>
      <c r="G67" s="6"/>
      <c r="H67" s="6"/>
      <c r="I67" s="6"/>
      <c r="J67" s="6"/>
      <c r="K67" s="6"/>
      <c r="L67" s="6"/>
      <c r="M67" s="6"/>
      <c r="N67" s="6"/>
      <c r="O67">
        <v>1992</v>
      </c>
      <c r="P67" s="5" cm="1">
        <f t="array" ref="P67">PRODUCT(1+INDEX(B:B,(ROW()-2)*12+2):INDEX(B:B,(ROW()-2)*12+13))-1</f>
        <v>9.7248577818974891E-2</v>
      </c>
      <c r="Q67" s="5" cm="1">
        <f t="array" ref="Q67">PRODUCT(1+INDEX(C:C,(ROW()-2)*12+2):INDEX(C:C,(ROW()-2)*12+13))-1</f>
        <v>0.35795825573435325</v>
      </c>
      <c r="R67" s="5" cm="1">
        <f t="array" ref="R67">PRODUCT(1+INDEX(D:D,(ROW()-2)*12+2):INDEX(D:D,(ROW()-2)*12+13))-1</f>
        <v>0.23973630401033308</v>
      </c>
      <c r="S67" s="8">
        <f t="shared" ref="S67:S99" si="7">LN(P67+1)</f>
        <v>9.2805753453194917E-2</v>
      </c>
      <c r="T67" s="27"/>
      <c r="U67" s="27"/>
      <c r="V67" s="27"/>
      <c r="Z67" s="27"/>
    </row>
    <row r="68" spans="1:26">
      <c r="A68">
        <v>193207</v>
      </c>
      <c r="B68" s="3">
        <v>0.33870000000000006</v>
      </c>
      <c r="C68" s="3">
        <v>0.63194499999999998</v>
      </c>
      <c r="D68" s="10">
        <f t="shared" si="4"/>
        <v>0.29324499999999992</v>
      </c>
      <c r="E68" s="8">
        <f t="shared" si="5"/>
        <v>0.29169899380971498</v>
      </c>
      <c r="F68" s="8">
        <f t="shared" si="6"/>
        <v>0.48977255499363231</v>
      </c>
      <c r="G68" s="6"/>
      <c r="H68" s="6"/>
      <c r="I68" s="6"/>
      <c r="J68" s="6"/>
      <c r="K68" s="6"/>
      <c r="L68" s="6"/>
      <c r="M68" s="6"/>
      <c r="N68" s="6"/>
      <c r="O68">
        <v>1993</v>
      </c>
      <c r="P68" s="5" cm="1">
        <f t="array" ref="P68">PRODUCT(1+INDEX(B:B,(ROW()-2)*12+2):INDEX(B:B,(ROW()-2)*12+13))-1</f>
        <v>0.11105342830520737</v>
      </c>
      <c r="Q68" s="5" cm="1">
        <f t="array" ref="Q68">PRODUCT(1+INDEX(C:C,(ROW()-2)*12+2):INDEX(C:C,(ROW()-2)*12+13))-1</f>
        <v>0.25734265848528826</v>
      </c>
      <c r="R68" s="5" cm="1">
        <f t="array" ref="R68">PRODUCT(1+INDEX(D:D,(ROW()-2)*12+2):INDEX(D:D,(ROW()-2)*12+13))-1</f>
        <v>0.13286939267028952</v>
      </c>
      <c r="S68" s="8">
        <f t="shared" si="7"/>
        <v>0.10530859978490732</v>
      </c>
      <c r="T68" s="27"/>
      <c r="U68" s="27"/>
      <c r="V68" s="27"/>
      <c r="Z68" s="27"/>
    </row>
    <row r="69" spans="1:26">
      <c r="A69">
        <v>193208</v>
      </c>
      <c r="B69" s="3">
        <v>0.37090000000000001</v>
      </c>
      <c r="C69" s="3">
        <v>0.83495699999999995</v>
      </c>
      <c r="D69" s="10">
        <f t="shared" si="4"/>
        <v>0.46405699999999994</v>
      </c>
      <c r="E69" s="8">
        <f t="shared" si="5"/>
        <v>0.31546745845971758</v>
      </c>
      <c r="F69" s="8">
        <f t="shared" si="6"/>
        <v>0.60702104798946399</v>
      </c>
      <c r="G69" s="6"/>
      <c r="H69" s="6"/>
      <c r="I69" s="6"/>
      <c r="J69" s="6"/>
      <c r="K69" s="6"/>
      <c r="L69" s="6"/>
      <c r="M69" s="6"/>
      <c r="N69" s="6"/>
      <c r="O69">
        <v>1994</v>
      </c>
      <c r="P69" s="5" cm="1">
        <f t="array" ref="P69">PRODUCT(1+INDEX(B:B,(ROW()-2)*12+2):INDEX(B:B,(ROW()-2)*12+13))-1</f>
        <v>-1.9765891638916511E-3</v>
      </c>
      <c r="Q69" s="5" cm="1">
        <f t="array" ref="Q69">PRODUCT(1+INDEX(C:C,(ROW()-2)*12+2):INDEX(C:C,(ROW()-2)*12+13))-1</f>
        <v>1.1917032718334664E-2</v>
      </c>
      <c r="R69" s="5" cm="1">
        <f t="array" ref="R69">PRODUCT(1+INDEX(D:D,(ROW()-2)*12+2):INDEX(D:D,(ROW()-2)*12+13))-1</f>
        <v>1.2412629694719124E-2</v>
      </c>
      <c r="S69" s="8">
        <f t="shared" si="7"/>
        <v>-1.978545194190258E-3</v>
      </c>
      <c r="T69" s="27"/>
      <c r="U69" s="27"/>
      <c r="V69" s="27"/>
      <c r="Z69" s="27"/>
    </row>
    <row r="70" spans="1:26">
      <c r="A70">
        <v>193209</v>
      </c>
      <c r="B70" s="3">
        <v>-2.9100000000000001E-2</v>
      </c>
      <c r="C70" s="3">
        <v>-0.12492800000000001</v>
      </c>
      <c r="D70" s="10">
        <f t="shared" si="4"/>
        <v>-9.582800000000001E-2</v>
      </c>
      <c r="E70" s="8">
        <f t="shared" si="5"/>
        <v>-2.9531802606037858E-2</v>
      </c>
      <c r="F70" s="8">
        <f t="shared" si="6"/>
        <v>-0.13344911029552065</v>
      </c>
      <c r="G70" s="6"/>
      <c r="H70" s="6"/>
      <c r="I70" s="6"/>
      <c r="J70" s="6"/>
      <c r="K70" s="6"/>
      <c r="L70" s="6"/>
      <c r="M70" s="6"/>
      <c r="N70" s="6"/>
      <c r="O70">
        <v>1995</v>
      </c>
      <c r="P70" s="5" cm="1">
        <f t="array" ref="P70">PRODUCT(1+INDEX(B:B,(ROW()-2)*12+2):INDEX(B:B,(ROW()-2)*12+13))-1</f>
        <v>0.368244190073028</v>
      </c>
      <c r="Q70" s="5" cm="1">
        <f t="array" ref="Q70">PRODUCT(1+INDEX(C:C,(ROW()-2)*12+2):INDEX(C:C,(ROW()-2)*12+13))-1</f>
        <v>0.33633810120128782</v>
      </c>
      <c r="R70" s="5" cm="1">
        <f t="array" ref="R70">PRODUCT(1+INDEX(D:D,(ROW()-2)*12+2):INDEX(D:D,(ROW()-2)*12+13))-1</f>
        <v>-2.3601069031418231E-2</v>
      </c>
      <c r="S70" s="8">
        <f t="shared" si="7"/>
        <v>0.31352830478623017</v>
      </c>
      <c r="T70" s="27"/>
      <c r="U70" s="27"/>
      <c r="V70" s="27"/>
      <c r="Z70" s="27"/>
    </row>
    <row r="71" spans="1:26">
      <c r="A71">
        <v>193210</v>
      </c>
      <c r="B71" s="3">
        <v>-0.13150000000000001</v>
      </c>
      <c r="C71" s="3">
        <v>-0.23844599999999999</v>
      </c>
      <c r="D71" s="10">
        <f t="shared" si="4"/>
        <v>-0.10694599999999999</v>
      </c>
      <c r="E71" s="8">
        <f t="shared" si="5"/>
        <v>-0.14098769330097738</v>
      </c>
      <c r="F71" s="8">
        <f t="shared" si="6"/>
        <v>-0.27239419648874796</v>
      </c>
      <c r="G71" s="6"/>
      <c r="H71" s="6"/>
      <c r="I71" s="6"/>
      <c r="J71" s="6"/>
      <c r="K71" s="6"/>
      <c r="L71" s="6"/>
      <c r="M71" s="6"/>
      <c r="N71" s="6"/>
      <c r="O71">
        <v>1996</v>
      </c>
      <c r="P71" s="5" cm="1">
        <f t="array" ref="P71">PRODUCT(1+INDEX(B:B,(ROW()-2)*12+2):INDEX(B:B,(ROW()-2)*12+13))-1</f>
        <v>0.21157804119642054</v>
      </c>
      <c r="Q71" s="5" cm="1">
        <f t="array" ref="Q71">PRODUCT(1+INDEX(C:C,(ROW()-2)*12+2):INDEX(C:C,(ROW()-2)*12+13))-1</f>
        <v>0.25152467417316249</v>
      </c>
      <c r="R71" s="5" cm="1">
        <f t="array" ref="R71">PRODUCT(1+INDEX(D:D,(ROW()-2)*12+2):INDEX(D:D,(ROW()-2)*12+13))-1</f>
        <v>3.1033927743880252E-2</v>
      </c>
      <c r="S71" s="8">
        <f t="shared" si="7"/>
        <v>0.19192367620051731</v>
      </c>
      <c r="T71" s="27"/>
      <c r="U71" s="27"/>
      <c r="V71" s="27"/>
      <c r="Z71" s="27"/>
    </row>
    <row r="72" spans="1:26">
      <c r="A72">
        <v>193211</v>
      </c>
      <c r="B72" s="3">
        <v>-5.8600000000000006E-2</v>
      </c>
      <c r="C72" s="3">
        <v>-0.13184100000000001</v>
      </c>
      <c r="D72" s="10">
        <f t="shared" si="4"/>
        <v>-7.3241000000000001E-2</v>
      </c>
      <c r="E72" s="8">
        <f t="shared" si="5"/>
        <v>-6.0387150015095127E-2</v>
      </c>
      <c r="F72" s="8">
        <f t="shared" si="6"/>
        <v>-0.14138040137364155</v>
      </c>
      <c r="G72" s="6"/>
      <c r="H72" s="6"/>
      <c r="I72" s="6"/>
      <c r="J72" s="6"/>
      <c r="K72" s="6"/>
      <c r="L72" s="6"/>
      <c r="M72" s="6"/>
      <c r="N72" s="6"/>
      <c r="O72">
        <v>1997</v>
      </c>
      <c r="P72" s="5" cm="1">
        <f t="array" ref="P72">PRODUCT(1+INDEX(B:B,(ROW()-2)*12+2):INDEX(B:B,(ROW()-2)*12+13))-1</f>
        <v>0.31212780973728593</v>
      </c>
      <c r="Q72" s="5" cm="1">
        <f t="array" ref="Q72">PRODUCT(1+INDEX(C:C,(ROW()-2)*12+2):INDEX(C:C,(ROW()-2)*12+13))-1</f>
        <v>0.4008003805271354</v>
      </c>
      <c r="R72" s="5" cm="1">
        <f t="array" ref="R72">PRODUCT(1+INDEX(D:D,(ROW()-2)*12+2):INDEX(D:D,(ROW()-2)*12+13))-1</f>
        <v>5.9993410160426697E-2</v>
      </c>
      <c r="S72" s="8">
        <f t="shared" si="7"/>
        <v>0.27165010173556819</v>
      </c>
      <c r="T72" s="27"/>
      <c r="U72" s="27"/>
      <c r="V72" s="27"/>
      <c r="Z72" s="27"/>
    </row>
    <row r="73" spans="1:26">
      <c r="A73">
        <v>193212</v>
      </c>
      <c r="B73" s="3">
        <v>4.41E-2</v>
      </c>
      <c r="C73" s="3">
        <v>-0.11112</v>
      </c>
      <c r="D73" s="10">
        <f t="shared" si="4"/>
        <v>-0.15522</v>
      </c>
      <c r="E73" s="8">
        <f t="shared" si="5"/>
        <v>4.3155270313927629E-2</v>
      </c>
      <c r="F73" s="8">
        <f t="shared" si="6"/>
        <v>-0.11779303570638379</v>
      </c>
      <c r="G73" s="6"/>
      <c r="H73" s="6"/>
      <c r="I73" s="6"/>
      <c r="J73" s="6"/>
      <c r="K73" s="6"/>
      <c r="L73" s="6"/>
      <c r="M73" s="6"/>
      <c r="N73" s="6"/>
      <c r="O73">
        <v>1998</v>
      </c>
      <c r="P73" s="5" cm="1">
        <f t="array" ref="P73">PRODUCT(1+INDEX(B:B,(ROW()-2)*12+2):INDEX(B:B,(ROW()-2)*12+13))-1</f>
        <v>0.24326740148286974</v>
      </c>
      <c r="Q73" s="5" cm="1">
        <f t="array" ref="Q73">PRODUCT(1+INDEX(C:C,(ROW()-2)*12+2):INDEX(C:C,(ROW()-2)*12+13))-1</f>
        <v>-3.6293210433505196E-2</v>
      </c>
      <c r="R73" s="5" cm="1">
        <f t="array" ref="R73">PRODUCT(1+INDEX(D:D,(ROW()-2)*12+2):INDEX(D:D,(ROW()-2)*12+13))-1</f>
        <v>-0.22672026090737563</v>
      </c>
      <c r="S73" s="8">
        <f t="shared" si="7"/>
        <v>0.21774291528360459</v>
      </c>
      <c r="T73" s="27"/>
      <c r="U73" s="27"/>
      <c r="V73" s="27"/>
      <c r="Z73" s="27"/>
    </row>
    <row r="74" spans="1:26">
      <c r="A74">
        <v>193301</v>
      </c>
      <c r="B74" s="3">
        <v>1.26E-2</v>
      </c>
      <c r="C74" s="3">
        <v>8.0449999999999994E-2</v>
      </c>
      <c r="D74" s="10">
        <f t="shared" si="4"/>
        <v>6.7849999999999994E-2</v>
      </c>
      <c r="E74" s="8">
        <f t="shared" si="5"/>
        <v>1.2521280553671691E-2</v>
      </c>
      <c r="F74" s="8">
        <f t="shared" si="6"/>
        <v>7.7377621021344475E-2</v>
      </c>
      <c r="G74" s="6"/>
      <c r="H74" s="6"/>
      <c r="I74" s="6"/>
      <c r="J74" s="6"/>
      <c r="K74" s="6"/>
      <c r="L74" s="6"/>
      <c r="M74" s="6"/>
      <c r="N74" s="6"/>
      <c r="O74">
        <v>1999</v>
      </c>
      <c r="P74" s="5" cm="1">
        <f t="array" ref="P74">PRODUCT(1+INDEX(B:B,(ROW()-2)*12+2):INDEX(B:B,(ROW()-2)*12+13))-1</f>
        <v>0.25236581709279737</v>
      </c>
      <c r="Q74" s="5" cm="1">
        <f t="array" ref="Q74">PRODUCT(1+INDEX(C:C,(ROW()-2)*12+2):INDEX(C:C,(ROW()-2)*12+13))-1</f>
        <v>8.8926886827481288E-2</v>
      </c>
      <c r="R74" s="5" cm="1">
        <f t="array" ref="R74">PRODUCT(1+INDEX(D:D,(ROW()-2)*12+2):INDEX(D:D,(ROW()-2)*12+13))-1</f>
        <v>-0.13727721093765122</v>
      </c>
      <c r="S74" s="8">
        <f t="shared" si="7"/>
        <v>0.22503441617619477</v>
      </c>
      <c r="T74" s="27"/>
      <c r="U74" s="27"/>
      <c r="V74" s="27"/>
      <c r="Z74" s="27"/>
    </row>
    <row r="75" spans="1:26">
      <c r="A75">
        <v>193302</v>
      </c>
      <c r="B75" s="3">
        <v>-0.1527</v>
      </c>
      <c r="C75" s="3">
        <v>-0.20861999999999997</v>
      </c>
      <c r="D75" s="10">
        <f t="shared" si="4"/>
        <v>-5.591999999999997E-2</v>
      </c>
      <c r="E75" s="8">
        <f t="shared" si="5"/>
        <v>-0.16570045577771872</v>
      </c>
      <c r="F75" s="8">
        <f t="shared" si="6"/>
        <v>-0.23397702202060464</v>
      </c>
      <c r="G75" s="6"/>
      <c r="H75" s="6"/>
      <c r="I75" s="6"/>
      <c r="J75" s="6"/>
      <c r="K75" s="6"/>
      <c r="L75" s="6"/>
      <c r="M75" s="6"/>
      <c r="N75" s="6"/>
      <c r="O75">
        <v>2000</v>
      </c>
      <c r="P75" s="5" cm="1">
        <f t="array" ref="P75">PRODUCT(1+INDEX(B:B,(ROW()-2)*12+2):INDEX(B:B,(ROW()-2)*12+13))-1</f>
        <v>-0.11708934822897121</v>
      </c>
      <c r="Q75" s="5" cm="1">
        <f t="array" ref="Q75">PRODUCT(1+INDEX(C:C,(ROW()-2)*12+2):INDEX(C:C,(ROW()-2)*12+13))-1</f>
        <v>0.24336396967163032</v>
      </c>
      <c r="R75" s="5" cm="1">
        <f t="array" ref="R75">PRODUCT(1+INDEX(D:D,(ROW()-2)*12+2):INDEX(D:D,(ROW()-2)*12+13))-1</f>
        <v>0.39053930788325242</v>
      </c>
      <c r="S75" s="8">
        <f t="shared" si="7"/>
        <v>-0.12453127062021697</v>
      </c>
      <c r="T75" s="27"/>
      <c r="U75" s="27"/>
      <c r="V75" s="27"/>
      <c r="W75" s="16"/>
      <c r="X75" s="16"/>
      <c r="Y75" s="4"/>
      <c r="Z75" s="27"/>
    </row>
    <row r="76" spans="1:26">
      <c r="A76">
        <v>193303</v>
      </c>
      <c r="B76" s="3">
        <v>3.3300000000000003E-2</v>
      </c>
      <c r="C76" s="3">
        <v>0.16025300000000001</v>
      </c>
      <c r="D76" s="10">
        <f t="shared" si="4"/>
        <v>0.12695300000000001</v>
      </c>
      <c r="E76" s="8">
        <f t="shared" si="5"/>
        <v>3.275756423817229E-2</v>
      </c>
      <c r="F76" s="8">
        <f t="shared" si="6"/>
        <v>0.14863808478544982</v>
      </c>
      <c r="G76" s="6"/>
      <c r="H76" s="6"/>
      <c r="I76" s="6"/>
      <c r="J76" s="6"/>
      <c r="K76" s="6"/>
      <c r="L76" s="6"/>
      <c r="M76" s="6"/>
      <c r="N76" s="6"/>
      <c r="O76">
        <v>2001</v>
      </c>
      <c r="P76" s="5" cm="1">
        <f t="array" ref="P76">PRODUCT(1+INDEX(B:B,(ROW()-2)*12+2):INDEX(B:B,(ROW()-2)*12+13))-1</f>
        <v>-0.11374073623062064</v>
      </c>
      <c r="Q76" s="5" cm="1">
        <f t="array" ref="Q76">PRODUCT(1+INDEX(C:C,(ROW()-2)*12+2):INDEX(C:C,(ROW()-2)*12+13))-1</f>
        <v>0.2326919162552985</v>
      </c>
      <c r="R76" s="5" cm="1">
        <f t="array" ref="R76">PRODUCT(1+INDEX(D:D,(ROW()-2)*12+2):INDEX(D:D,(ROW()-2)*12+13))-1</f>
        <v>0.37675272706955654</v>
      </c>
      <c r="S76" s="8">
        <f t="shared" si="7"/>
        <v>-0.12074574841821034</v>
      </c>
      <c r="T76" s="27"/>
      <c r="U76" s="27"/>
      <c r="V76" s="27"/>
      <c r="W76" s="16"/>
      <c r="X76" s="16"/>
      <c r="Y76" s="4"/>
      <c r="Z76" s="27"/>
    </row>
    <row r="77" spans="1:26">
      <c r="A77">
        <v>193304</v>
      </c>
      <c r="B77" s="3">
        <v>0.38950000000000001</v>
      </c>
      <c r="C77" s="3">
        <v>0.56596800000000003</v>
      </c>
      <c r="D77" s="10">
        <f t="shared" si="4"/>
        <v>0.17646800000000001</v>
      </c>
      <c r="E77" s="8">
        <f t="shared" si="5"/>
        <v>0.32894397020042132</v>
      </c>
      <c r="F77" s="8">
        <f t="shared" si="6"/>
        <v>0.44850416313249891</v>
      </c>
      <c r="G77" s="6"/>
      <c r="H77" s="6"/>
      <c r="I77" s="6"/>
      <c r="J77" s="6"/>
      <c r="K77" s="6"/>
      <c r="L77" s="6"/>
      <c r="M77" s="6"/>
      <c r="N77" s="6"/>
      <c r="O77">
        <v>2002</v>
      </c>
      <c r="P77" s="5" cm="1">
        <f t="array" ref="P77">PRODUCT(1+INDEX(B:B,(ROW()-2)*12+2):INDEX(B:B,(ROW()-2)*12+13))-1</f>
        <v>-0.21121606566823825</v>
      </c>
      <c r="Q77" s="5" cm="1">
        <f t="array" ref="Q77">PRODUCT(1+INDEX(C:C,(ROW()-2)*12+2):INDEX(C:C,(ROW()-2)*12+13))-1</f>
        <v>-9.003270757476789E-2</v>
      </c>
      <c r="R77" s="5" cm="1">
        <f t="array" ref="R77">PRODUCT(1+INDEX(D:D,(ROW()-2)*12+2):INDEX(D:D,(ROW()-2)*12+13))-1</f>
        <v>0.14307036066758849</v>
      </c>
      <c r="S77" s="8">
        <f t="shared" si="7"/>
        <v>-0.23726284312759455</v>
      </c>
      <c r="T77" s="27"/>
      <c r="U77" s="27"/>
      <c r="V77" s="27"/>
      <c r="W77" s="16"/>
      <c r="X77" s="16"/>
      <c r="Y77" s="4"/>
      <c r="Z77" s="27"/>
    </row>
    <row r="78" spans="1:26">
      <c r="A78">
        <v>193305</v>
      </c>
      <c r="B78" s="3">
        <v>0.2147</v>
      </c>
      <c r="C78" s="3">
        <v>0.73327600000000004</v>
      </c>
      <c r="D78" s="10">
        <f t="shared" si="4"/>
        <v>0.51857600000000004</v>
      </c>
      <c r="E78" s="8">
        <f t="shared" si="5"/>
        <v>0.19449713272408817</v>
      </c>
      <c r="F78" s="8">
        <f t="shared" si="6"/>
        <v>0.55001325944914159</v>
      </c>
      <c r="G78" s="6"/>
      <c r="H78" s="6"/>
      <c r="I78" s="6"/>
      <c r="J78" s="6"/>
      <c r="K78" s="6"/>
      <c r="L78" s="6"/>
      <c r="M78" s="6"/>
      <c r="N78" s="6"/>
      <c r="O78">
        <v>2003</v>
      </c>
      <c r="P78" s="5" cm="1">
        <f t="array" ref="P78">PRODUCT(1+INDEX(B:B,(ROW()-2)*12+2):INDEX(B:B,(ROW()-2)*12+13))-1</f>
        <v>0.31780162102770038</v>
      </c>
      <c r="Q78" s="5" cm="1">
        <f t="array" ref="Q78">PRODUCT(1+INDEX(C:C,(ROW()-2)*12+2):INDEX(C:C,(ROW()-2)*12+13))-1</f>
        <v>0.64530406438748589</v>
      </c>
      <c r="R78" s="5" cm="1">
        <f t="array" ref="R78">PRODUCT(1+INDEX(D:D,(ROW()-2)*12+2):INDEX(D:D,(ROW()-2)*12+13))-1</f>
        <v>0.25829831666717928</v>
      </c>
      <c r="S78" s="8">
        <f t="shared" si="7"/>
        <v>0.27596490959828313</v>
      </c>
      <c r="T78" s="27"/>
      <c r="U78" s="27"/>
      <c r="V78" s="27"/>
      <c r="W78" s="16"/>
      <c r="X78" s="16"/>
      <c r="Y78" s="4"/>
      <c r="Z78" s="27"/>
    </row>
    <row r="79" spans="1:26">
      <c r="A79">
        <v>193306</v>
      </c>
      <c r="B79" s="3">
        <v>0.1313</v>
      </c>
      <c r="C79" s="3">
        <v>0.18324000000000001</v>
      </c>
      <c r="D79" s="10">
        <f t="shared" si="4"/>
        <v>5.1940000000000014E-2</v>
      </c>
      <c r="E79" s="8">
        <f t="shared" si="5"/>
        <v>0.12336741395028404</v>
      </c>
      <c r="F79" s="8">
        <f t="shared" si="6"/>
        <v>0.16825643846912067</v>
      </c>
      <c r="G79" s="6"/>
      <c r="H79" s="6"/>
      <c r="I79" s="6"/>
      <c r="J79" s="6"/>
      <c r="K79" s="6"/>
      <c r="L79" s="6"/>
      <c r="M79" s="6"/>
      <c r="N79" s="6"/>
      <c r="O79">
        <v>2004</v>
      </c>
      <c r="P79" s="5" cm="1">
        <f t="array" ref="P79">PRODUCT(1+INDEX(B:B,(ROW()-2)*12+2):INDEX(B:B,(ROW()-2)*12+13))-1</f>
        <v>0.1192899074099798</v>
      </c>
      <c r="Q79" s="5" cm="1">
        <f t="array" ref="Q79">PRODUCT(1+INDEX(C:C,(ROW()-2)*12+2):INDEX(C:C,(ROW()-2)*12+13))-1</f>
        <v>0.18801694675382241</v>
      </c>
      <c r="R79" s="5" cm="1">
        <f t="array" ref="R79">PRODUCT(1+INDEX(D:D,(ROW()-2)*12+2):INDEX(D:D,(ROW()-2)*12+13))-1</f>
        <v>6.6119952235495161E-2</v>
      </c>
      <c r="S79" s="8">
        <f t="shared" si="7"/>
        <v>0.11269447299579516</v>
      </c>
      <c r="T79" s="27"/>
      <c r="U79" s="27"/>
      <c r="V79" s="27"/>
      <c r="W79" s="16"/>
      <c r="X79" s="16"/>
      <c r="Y79" s="4"/>
      <c r="Z79" s="27"/>
    </row>
    <row r="80" spans="1:26">
      <c r="A80">
        <v>193307</v>
      </c>
      <c r="B80" s="3">
        <v>-9.6100000000000019E-2</v>
      </c>
      <c r="C80" s="3">
        <v>-7.2302999999999992E-2</v>
      </c>
      <c r="D80" s="10">
        <f t="shared" si="4"/>
        <v>2.3797000000000026E-2</v>
      </c>
      <c r="E80" s="8">
        <f t="shared" si="5"/>
        <v>-0.10103654417777189</v>
      </c>
      <c r="F80" s="8">
        <f t="shared" si="6"/>
        <v>-7.5050108132171472E-2</v>
      </c>
      <c r="G80" s="6"/>
      <c r="H80" s="6"/>
      <c r="I80" s="6"/>
      <c r="J80" s="6"/>
      <c r="K80" s="6"/>
      <c r="L80" s="6"/>
      <c r="M80" s="6"/>
      <c r="N80" s="6"/>
      <c r="O80">
        <v>2005</v>
      </c>
      <c r="P80" s="5" cm="1">
        <f t="array" ref="P80">PRODUCT(1+INDEX(B:B,(ROW()-2)*12+2):INDEX(B:B,(ROW()-2)*12+13))-1</f>
        <v>6.0574878302176671E-2</v>
      </c>
      <c r="Q80" s="5" cm="1">
        <f t="array" ref="Q80">PRODUCT(1+INDEX(C:C,(ROW()-2)*12+2):INDEX(C:C,(ROW()-2)*12+13))-1</f>
        <v>9.5059536531524547E-2</v>
      </c>
      <c r="R80" s="5" cm="1">
        <f t="array" ref="R80">PRODUCT(1+INDEX(D:D,(ROW()-2)*12+2):INDEX(D:D,(ROW()-2)*12+13))-1</f>
        <v>3.537840233181222E-2</v>
      </c>
      <c r="S80" s="8">
        <f t="shared" si="7"/>
        <v>5.8811099132783796E-2</v>
      </c>
      <c r="T80" s="27"/>
      <c r="U80" s="27"/>
      <c r="V80" s="27"/>
      <c r="Z80" s="27"/>
    </row>
    <row r="81" spans="1:26">
      <c r="A81">
        <v>193308</v>
      </c>
      <c r="B81" s="3">
        <v>0.1208</v>
      </c>
      <c r="C81" s="3">
        <v>8.2845999999999989E-2</v>
      </c>
      <c r="D81" s="10">
        <f t="shared" si="4"/>
        <v>-3.7954000000000016E-2</v>
      </c>
      <c r="E81" s="8">
        <f t="shared" si="5"/>
        <v>0.11404271604066021</v>
      </c>
      <c r="F81" s="8">
        <f t="shared" si="6"/>
        <v>7.9592760308555083E-2</v>
      </c>
      <c r="G81" s="6"/>
      <c r="H81" s="6"/>
      <c r="I81" s="6"/>
      <c r="J81" s="6"/>
      <c r="K81" s="6"/>
      <c r="L81" s="6"/>
      <c r="M81" s="6"/>
      <c r="N81" s="6"/>
      <c r="O81">
        <v>2006</v>
      </c>
      <c r="P81" s="5" cm="1">
        <f t="array" ref="P81">PRODUCT(1+INDEX(B:B,(ROW()-2)*12+2):INDEX(B:B,(ROW()-2)*12+13))-1</f>
        <v>0.15420002503647701</v>
      </c>
      <c r="Q81" s="5" cm="1">
        <f t="array" ref="Q81">PRODUCT(1+INDEX(C:C,(ROW()-2)*12+2):INDEX(C:C,(ROW()-2)*12+13))-1</f>
        <v>0.22213803700851686</v>
      </c>
      <c r="R81" s="5" cm="1">
        <f t="array" ref="R81">PRODUCT(1+INDEX(D:D,(ROW()-2)*12+2):INDEX(D:D,(ROW()-2)*12+13))-1</f>
        <v>6.1825218082796507E-2</v>
      </c>
      <c r="S81" s="8">
        <f t="shared" si="7"/>
        <v>0.14340748498635672</v>
      </c>
      <c r="T81" s="27"/>
      <c r="U81" s="27"/>
      <c r="V81" s="27"/>
      <c r="W81" s="27"/>
      <c r="X81" s="27"/>
      <c r="Z81" s="27"/>
    </row>
    <row r="82" spans="1:26">
      <c r="A82">
        <v>193309</v>
      </c>
      <c r="B82" s="3">
        <v>-0.10630000000000001</v>
      </c>
      <c r="C82" s="3">
        <v>-0.20857000000000001</v>
      </c>
      <c r="D82" s="10">
        <f t="shared" si="4"/>
        <v>-0.10227</v>
      </c>
      <c r="E82" s="8">
        <f t="shared" si="5"/>
        <v>-0.11238513059479083</v>
      </c>
      <c r="F82" s="8">
        <f t="shared" si="6"/>
        <v>-0.2339138432435984</v>
      </c>
      <c r="G82" s="6"/>
      <c r="H82" s="6"/>
      <c r="I82" s="6"/>
      <c r="J82" s="6"/>
      <c r="K82" s="6"/>
      <c r="L82" s="6"/>
      <c r="M82" s="6"/>
      <c r="N82" s="6"/>
      <c r="O82">
        <v>2007</v>
      </c>
      <c r="P82" s="5" cm="1">
        <f t="array" ref="P82">PRODUCT(1+INDEX(B:B,(ROW()-2)*12+2):INDEX(B:B,(ROW()-2)*12+13))-1</f>
        <v>5.6828496777108439E-2</v>
      </c>
      <c r="Q82" s="5" cm="1">
        <f t="array" ref="Q82">PRODUCT(1+INDEX(C:C,(ROW()-2)*12+2):INDEX(C:C,(ROW()-2)*12+13))-1</f>
        <v>-0.1358230706704614</v>
      </c>
      <c r="R82" s="5" cm="1">
        <f t="array" ref="R82">PRODUCT(1+INDEX(D:D,(ROW()-2)*12+2):INDEX(D:D,(ROW()-2)*12+13))-1</f>
        <v>-0.18225193134574891</v>
      </c>
      <c r="S82" s="8">
        <f t="shared" si="7"/>
        <v>5.5272439018659553E-2</v>
      </c>
      <c r="T82" s="27"/>
      <c r="U82" s="27"/>
      <c r="V82" s="27"/>
      <c r="Z82" s="27"/>
    </row>
    <row r="83" spans="1:26">
      <c r="A83">
        <v>193310</v>
      </c>
      <c r="B83" s="3">
        <v>-8.3499999999999991E-2</v>
      </c>
      <c r="C83" s="3">
        <v>-0.140569</v>
      </c>
      <c r="D83" s="10">
        <f t="shared" si="4"/>
        <v>-5.7069000000000009E-2</v>
      </c>
      <c r="E83" s="8">
        <f t="shared" si="5"/>
        <v>-8.7193211702377371E-2</v>
      </c>
      <c r="F83" s="8">
        <f t="shared" si="6"/>
        <v>-0.15148473661389475</v>
      </c>
      <c r="G83" s="6"/>
      <c r="H83" s="6"/>
      <c r="I83" s="6"/>
      <c r="J83" s="6"/>
      <c r="K83" s="6"/>
      <c r="L83" s="6"/>
      <c r="M83" s="6"/>
      <c r="N83" s="6"/>
      <c r="O83">
        <v>2008</v>
      </c>
      <c r="P83" s="5" cm="1">
        <f t="array" ref="P83">PRODUCT(1+INDEX(B:B,(ROW()-2)*12+2):INDEX(B:B,(ROW()-2)*12+13))-1</f>
        <v>-0.36749109092808874</v>
      </c>
      <c r="Q83" s="5" cm="1">
        <f t="array" ref="Q83">PRODUCT(1+INDEX(C:C,(ROW()-2)*12+2):INDEX(C:C,(ROW()-2)*12+13))-1</f>
        <v>-0.33812503525420545</v>
      </c>
      <c r="R83" s="5" cm="1">
        <f t="array" ref="R83">PRODUCT(1+INDEX(D:D,(ROW()-2)*12+2):INDEX(D:D,(ROW()-2)*12+13))-1</f>
        <v>5.7386700400219981E-2</v>
      </c>
      <c r="S83" s="8">
        <f t="shared" si="7"/>
        <v>-0.45806097299047355</v>
      </c>
      <c r="T83" s="27"/>
      <c r="U83" s="27"/>
      <c r="V83" s="27"/>
      <c r="Z83" s="27"/>
    </row>
    <row r="84" spans="1:26">
      <c r="A84">
        <v>193311</v>
      </c>
      <c r="B84" s="3">
        <v>9.9900000000000003E-2</v>
      </c>
      <c r="C84" s="3">
        <v>6.0823999999999996E-2</v>
      </c>
      <c r="D84" s="10">
        <f t="shared" si="4"/>
        <v>-3.9076000000000007E-2</v>
      </c>
      <c r="E84" s="8">
        <f t="shared" si="5"/>
        <v>9.5219266580934006E-2</v>
      </c>
      <c r="F84" s="8">
        <f t="shared" si="6"/>
        <v>5.9045964627921485E-2</v>
      </c>
      <c r="G84" s="6"/>
      <c r="H84" s="6"/>
      <c r="I84" s="6"/>
      <c r="J84" s="6"/>
      <c r="K84" s="6"/>
      <c r="L84" s="6"/>
      <c r="M84" s="6"/>
      <c r="N84" s="6"/>
      <c r="O84">
        <v>2009</v>
      </c>
      <c r="P84" s="5" cm="1">
        <f t="array" ref="P84">PRODUCT(1+INDEX(B:B,(ROW()-2)*12+2):INDEX(B:B,(ROW()-2)*12+13))-1</f>
        <v>0.28346192320348873</v>
      </c>
      <c r="Q84" s="5" cm="1">
        <f t="array" ref="Q84">PRODUCT(1+INDEX(C:C,(ROW()-2)*12+2):INDEX(C:C,(ROW()-2)*12+13))-1</f>
        <v>0.30367880933824765</v>
      </c>
      <c r="R84" s="5" cm="1">
        <f t="array" ref="R84">PRODUCT(1+INDEX(D:D,(ROW()-2)*12+2):INDEX(D:D,(ROW()-2)*12+13))-1</f>
        <v>4.6791627272201541E-2</v>
      </c>
      <c r="S84" s="8">
        <f t="shared" si="7"/>
        <v>0.24956105451073099</v>
      </c>
      <c r="T84" s="27"/>
      <c r="U84" s="27"/>
      <c r="V84" s="27"/>
      <c r="Z84" s="27"/>
    </row>
    <row r="85" spans="1:26">
      <c r="A85">
        <v>193312</v>
      </c>
      <c r="B85" s="3">
        <v>1.8500000000000003E-2</v>
      </c>
      <c r="C85" s="3">
        <v>4.0999999999999995E-3</v>
      </c>
      <c r="D85" s="10">
        <f t="shared" si="4"/>
        <v>-1.4400000000000003E-2</v>
      </c>
      <c r="E85" s="8">
        <f t="shared" si="5"/>
        <v>1.8330956684723419E-2</v>
      </c>
      <c r="F85" s="8">
        <f t="shared" si="6"/>
        <v>4.0916179032535575E-3</v>
      </c>
      <c r="G85" s="6"/>
      <c r="H85" s="6"/>
      <c r="I85" s="6"/>
      <c r="J85" s="6"/>
      <c r="K85" s="6"/>
      <c r="L85" s="6"/>
      <c r="M85" s="6"/>
      <c r="N85" s="6"/>
      <c r="O85">
        <v>2010</v>
      </c>
      <c r="P85" s="5" cm="1">
        <f t="array" ref="P85">PRODUCT(1+INDEX(B:B,(ROW()-2)*12+2):INDEX(B:B,(ROW()-2)*12+13))-1</f>
        <v>0.17469509487438173</v>
      </c>
      <c r="Q85" s="5" cm="1">
        <f t="array" ref="Q85">PRODUCT(1+INDEX(C:C,(ROW()-2)*12+2):INDEX(C:C,(ROW()-2)*12+13))-1</f>
        <v>0.26774118420733162</v>
      </c>
      <c r="R85" s="5" cm="1">
        <f t="array" ref="R85">PRODUCT(1+INDEX(D:D,(ROW()-2)*12+2):INDEX(D:D,(ROW()-2)*12+13))-1</f>
        <v>9.4999210423819314E-2</v>
      </c>
      <c r="S85" s="8">
        <f t="shared" si="7"/>
        <v>0.16100862019786982</v>
      </c>
      <c r="T85" s="27"/>
      <c r="U85" s="27"/>
      <c r="V85" s="27"/>
      <c r="Z85" s="27"/>
    </row>
    <row r="86" spans="1:26">
      <c r="A86">
        <v>193401</v>
      </c>
      <c r="B86" s="3">
        <v>0.1265</v>
      </c>
      <c r="C86" s="3">
        <v>0.38420799999999999</v>
      </c>
      <c r="D86" s="10">
        <f t="shared" si="4"/>
        <v>0.25770799999999999</v>
      </c>
      <c r="E86" s="8">
        <f t="shared" si="5"/>
        <v>0.11911548089016212</v>
      </c>
      <c r="F86" s="8">
        <f t="shared" si="6"/>
        <v>0.32512813492055598</v>
      </c>
      <c r="G86" s="6"/>
      <c r="H86" s="6"/>
      <c r="I86" s="6"/>
      <c r="J86" s="6"/>
      <c r="K86" s="6"/>
      <c r="L86" s="6"/>
      <c r="M86" s="6"/>
      <c r="N86" s="6"/>
      <c r="O86">
        <v>2011</v>
      </c>
      <c r="P86" s="5" cm="1">
        <f t="array" ref="P86">PRODUCT(1+INDEX(B:B,(ROW()-2)*12+2):INDEX(B:B,(ROW()-2)*12+13))-1</f>
        <v>4.7543545630208683E-3</v>
      </c>
      <c r="Q86" s="5" cm="1">
        <f t="array" ref="Q86">PRODUCT(1+INDEX(C:C,(ROW()-2)*12+2):INDEX(C:C,(ROW()-2)*12+13))-1</f>
        <v>-7.9482470864695842E-2</v>
      </c>
      <c r="R86" s="5" cm="1">
        <f t="array" ref="R86">PRODUCT(1+INDEX(D:D,(ROW()-2)*12+2):INDEX(D:D,(ROW()-2)*12+13))-1</f>
        <v>-7.706763230517244E-2</v>
      </c>
      <c r="S86" s="8">
        <f t="shared" si="7"/>
        <v>4.743088314413656E-3</v>
      </c>
      <c r="T86" s="27"/>
      <c r="U86" s="27"/>
      <c r="V86" s="27"/>
      <c r="Z86" s="27"/>
    </row>
    <row r="87" spans="1:26">
      <c r="A87">
        <v>193402</v>
      </c>
      <c r="B87" s="3">
        <v>-2.4799999999999999E-2</v>
      </c>
      <c r="C87" s="3">
        <v>5.1399999999999994E-2</v>
      </c>
      <c r="D87" s="10">
        <f t="shared" si="4"/>
        <v>7.619999999999999E-2</v>
      </c>
      <c r="E87" s="8">
        <f t="shared" si="5"/>
        <v>-2.5112700815075328E-2</v>
      </c>
      <c r="F87" s="8">
        <f t="shared" si="6"/>
        <v>5.0122609403210519E-2</v>
      </c>
      <c r="G87" s="6"/>
      <c r="H87" s="6"/>
      <c r="I87" s="6"/>
      <c r="J87" s="6"/>
      <c r="K87" s="6"/>
      <c r="L87" s="6"/>
      <c r="M87" s="6"/>
      <c r="N87" s="6"/>
      <c r="O87">
        <v>2012</v>
      </c>
      <c r="P87" s="5" cm="1">
        <f t="array" ref="P87">PRODUCT(1+INDEX(B:B,(ROW()-2)*12+2):INDEX(B:B,(ROW()-2)*12+13))-1</f>
        <v>0.16322852845064206</v>
      </c>
      <c r="Q87" s="5" cm="1">
        <f t="array" ref="Q87">PRODUCT(1+INDEX(C:C,(ROW()-2)*12+2):INDEX(C:C,(ROW()-2)*12+13))-1</f>
        <v>0.21201187180206071</v>
      </c>
      <c r="R87" s="5" cm="1">
        <f t="array" ref="R87">PRODUCT(1+INDEX(D:D,(ROW()-2)*12+2):INDEX(D:D,(ROW()-2)*12+13))-1</f>
        <v>4.2757641127639801E-2</v>
      </c>
      <c r="S87" s="8">
        <f t="shared" si="7"/>
        <v>0.15119935333082296</v>
      </c>
      <c r="T87" s="27"/>
      <c r="U87" s="27"/>
      <c r="V87" s="27"/>
      <c r="Z87" s="27"/>
    </row>
    <row r="88" spans="1:26">
      <c r="A88">
        <v>193403</v>
      </c>
      <c r="B88" s="3">
        <v>1.1000000000000001E-3</v>
      </c>
      <c r="C88" s="3">
        <v>-1.15E-4</v>
      </c>
      <c r="D88" s="10">
        <f t="shared" si="4"/>
        <v>-1.2150000000000002E-3</v>
      </c>
      <c r="E88" s="8">
        <f t="shared" si="5"/>
        <v>1.0993954433010642E-3</v>
      </c>
      <c r="F88" s="8">
        <f t="shared" si="6"/>
        <v>-1.150066130069783E-4</v>
      </c>
      <c r="G88" s="6"/>
      <c r="H88" s="6"/>
      <c r="I88" s="6"/>
      <c r="J88" s="6"/>
      <c r="K88" s="6"/>
      <c r="L88" s="6"/>
      <c r="M88" s="6"/>
      <c r="N88" s="6"/>
      <c r="O88">
        <v>2013</v>
      </c>
      <c r="P88" s="5" cm="1">
        <f t="array" ref="P88">PRODUCT(1+INDEX(B:B,(ROW()-2)*12+2):INDEX(B:B,(ROW()-2)*12+13))-1</f>
        <v>0.3517921797371748</v>
      </c>
      <c r="Q88" s="5" cm="1">
        <f t="array" ref="Q88">PRODUCT(1+INDEX(C:C,(ROW()-2)*12+2):INDEX(C:C,(ROW()-2)*12+13))-1</f>
        <v>0.42592413577790422</v>
      </c>
      <c r="R88" s="5" cm="1">
        <f t="array" ref="R88">PRODUCT(1+INDEX(D:D,(ROW()-2)*12+2):INDEX(D:D,(ROW()-2)*12+13))-1</f>
        <v>5.7778953125233734E-2</v>
      </c>
      <c r="S88" s="8">
        <f t="shared" si="7"/>
        <v>0.30143125259353698</v>
      </c>
      <c r="T88" s="27"/>
      <c r="U88" s="27"/>
      <c r="V88" s="27"/>
      <c r="Z88" s="27"/>
    </row>
    <row r="89" spans="1:26">
      <c r="A89">
        <v>193404</v>
      </c>
      <c r="B89" s="3">
        <v>-1.78E-2</v>
      </c>
      <c r="C89" s="3">
        <v>-1.7852E-2</v>
      </c>
      <c r="D89" s="10">
        <f t="shared" si="4"/>
        <v>-5.1999999999999963E-5</v>
      </c>
      <c r="E89" s="8">
        <f t="shared" si="5"/>
        <v>-1.796032537699287E-2</v>
      </c>
      <c r="F89" s="8">
        <f t="shared" si="6"/>
        <v>-1.8013269152751633E-2</v>
      </c>
      <c r="G89" s="6"/>
      <c r="H89" s="6"/>
      <c r="I89" s="6"/>
      <c r="J89" s="6"/>
      <c r="K89" s="6"/>
      <c r="L89" s="6"/>
      <c r="M89" s="6"/>
      <c r="N89" s="6"/>
      <c r="O89">
        <v>2014</v>
      </c>
      <c r="P89" s="5" cm="1">
        <f t="array" ref="P89">PRODUCT(1+INDEX(B:B,(ROW()-2)*12+2):INDEX(B:B,(ROW()-2)*12+13))-1</f>
        <v>0.11708040399666753</v>
      </c>
      <c r="Q89" s="5" cm="1">
        <f t="array" ref="Q89">PRODUCT(1+INDEX(C:C,(ROW()-2)*12+2):INDEX(C:C,(ROW()-2)*12+13))-1</f>
        <v>3.7850479829554251E-2</v>
      </c>
      <c r="R89" s="5" cm="1">
        <f t="array" ref="R89">PRODUCT(1+INDEX(D:D,(ROW()-2)*12+2):INDEX(D:D,(ROW()-2)*12+13))-1</f>
        <v>-6.9067158805284579E-2</v>
      </c>
      <c r="S89" s="8">
        <f t="shared" si="7"/>
        <v>0.11071849958839082</v>
      </c>
      <c r="T89" s="27"/>
      <c r="U89" s="27"/>
      <c r="V89" s="27"/>
      <c r="Z89" s="27"/>
    </row>
    <row r="90" spans="1:26">
      <c r="A90">
        <v>193405</v>
      </c>
      <c r="B90" s="3">
        <v>-7.2400000000000006E-2</v>
      </c>
      <c r="C90" s="3">
        <v>-0.120106</v>
      </c>
      <c r="D90" s="10">
        <f t="shared" si="4"/>
        <v>-4.7705999999999998E-2</v>
      </c>
      <c r="E90" s="8">
        <f t="shared" si="5"/>
        <v>-7.5154673600760488E-2</v>
      </c>
      <c r="F90" s="8">
        <f t="shared" si="6"/>
        <v>-0.12795383331057086</v>
      </c>
      <c r="G90" s="6"/>
      <c r="H90" s="6"/>
      <c r="I90" s="6"/>
      <c r="J90" s="6"/>
      <c r="K90" s="6"/>
      <c r="L90" s="6"/>
      <c r="M90" s="6"/>
      <c r="N90" s="6"/>
      <c r="O90">
        <v>2015</v>
      </c>
      <c r="P90" s="5" cm="1">
        <f t="array" ref="P90">PRODUCT(1+INDEX(B:B,(ROW()-2)*12+2):INDEX(B:B,(ROW()-2)*12+13))-1</f>
        <v>8.0229656886787737E-4</v>
      </c>
      <c r="Q90" s="5" cm="1">
        <f t="array" ref="Q90">PRODUCT(1+INDEX(C:C,(ROW()-2)*12+2):INDEX(C:C,(ROW()-2)*12+13))-1</f>
        <v>-9.9626864777014656E-2</v>
      </c>
      <c r="R90" s="5" cm="1">
        <f t="array" ref="R90">PRODUCT(1+INDEX(D:D,(ROW()-2)*12+2):INDEX(D:D,(ROW()-2)*12+13))-1</f>
        <v>-0.10328678389725365</v>
      </c>
      <c r="S90" s="8">
        <f t="shared" si="7"/>
        <v>8.0197490101284843E-4</v>
      </c>
      <c r="T90" s="27"/>
      <c r="U90" s="27"/>
      <c r="V90" s="27"/>
      <c r="Z90" s="27"/>
    </row>
    <row r="91" spans="1:26">
      <c r="A91">
        <v>193406</v>
      </c>
      <c r="B91" s="3">
        <v>2.6499999999999999E-2</v>
      </c>
      <c r="C91" s="3">
        <v>-2.3777E-2</v>
      </c>
      <c r="D91" s="10">
        <f t="shared" si="4"/>
        <v>-5.0277000000000002E-2</v>
      </c>
      <c r="E91" s="8">
        <f t="shared" si="5"/>
        <v>2.615495747685118E-2</v>
      </c>
      <c r="F91" s="8">
        <f t="shared" si="6"/>
        <v>-2.4064235060891174E-2</v>
      </c>
      <c r="G91" s="6"/>
      <c r="H91" s="6"/>
      <c r="I91" s="6"/>
      <c r="J91" s="6"/>
      <c r="K91" s="6"/>
      <c r="L91" s="6"/>
      <c r="M91" s="6"/>
      <c r="N91" s="6"/>
      <c r="O91">
        <v>2016</v>
      </c>
      <c r="P91" s="5" cm="1">
        <f t="array" ref="P91">PRODUCT(1+INDEX(B:B,(ROW()-2)*12+2):INDEX(B:B,(ROW()-2)*12+13))-1</f>
        <v>0.13489787809685239</v>
      </c>
      <c r="Q91" s="5" cm="1">
        <f t="array" ref="Q91">PRODUCT(1+INDEX(C:C,(ROW()-2)*12+2):INDEX(C:C,(ROW()-2)*12+13))-1</f>
        <v>0.36670385763360724</v>
      </c>
      <c r="R91" s="5" cm="1">
        <f t="array" ref="R91">PRODUCT(1+INDEX(D:D,(ROW()-2)*12+2):INDEX(D:D,(ROW()-2)*12+13))-1</f>
        <v>0.21327825477417517</v>
      </c>
      <c r="S91" s="8">
        <f t="shared" si="7"/>
        <v>0.12654267164028685</v>
      </c>
      <c r="T91" s="27"/>
      <c r="U91" s="27"/>
      <c r="V91" s="27"/>
      <c r="Z91" s="27"/>
    </row>
    <row r="92" spans="1:26">
      <c r="A92">
        <v>193407</v>
      </c>
      <c r="B92" s="3">
        <v>-0.10950000000000001</v>
      </c>
      <c r="C92" s="3">
        <v>-0.24545400000000001</v>
      </c>
      <c r="D92" s="10">
        <f t="shared" si="4"/>
        <v>-0.13595399999999999</v>
      </c>
      <c r="E92" s="8">
        <f t="shared" si="5"/>
        <v>-0.11597217625242076</v>
      </c>
      <c r="F92" s="8">
        <f t="shared" si="6"/>
        <v>-0.28163903510451338</v>
      </c>
      <c r="G92" s="6"/>
      <c r="H92" s="6"/>
      <c r="I92" s="6"/>
      <c r="J92" s="6"/>
      <c r="K92" s="6"/>
      <c r="L92" s="6"/>
      <c r="M92" s="6"/>
      <c r="N92" s="6"/>
      <c r="O92">
        <v>2017</v>
      </c>
      <c r="P92" s="5" cm="1">
        <f t="array" ref="P92">PRODUCT(1+INDEX(B:B,(ROW()-2)*12+2):INDEX(B:B,(ROW()-2)*12+13))-1</f>
        <v>0.22305114475588361</v>
      </c>
      <c r="Q92" s="5" cm="1">
        <f t="array" ref="Q92">PRODUCT(1+INDEX(C:C,(ROW()-2)*12+2):INDEX(C:C,(ROW()-2)*12+13))-1</f>
        <v>9.1894840654348275E-2</v>
      </c>
      <c r="R92" s="5" cm="1">
        <f t="array" ref="R92">PRODUCT(1+INDEX(D:D,(ROW()-2)*12+2):INDEX(D:D,(ROW()-2)*12+13))-1</f>
        <v>-0.10878101250623884</v>
      </c>
      <c r="S92" s="8">
        <f t="shared" si="7"/>
        <v>0.20134867492784778</v>
      </c>
      <c r="T92" s="27"/>
      <c r="U92" s="27"/>
      <c r="V92" s="27"/>
      <c r="Z92" s="27"/>
    </row>
    <row r="93" spans="1:26">
      <c r="A93">
        <v>193408</v>
      </c>
      <c r="B93" s="3">
        <v>5.5899999999999998E-2</v>
      </c>
      <c r="C93" s="3">
        <v>0.11413000000000001</v>
      </c>
      <c r="D93" s="10">
        <f t="shared" si="4"/>
        <v>5.8230000000000011E-2</v>
      </c>
      <c r="E93" s="8">
        <f t="shared" si="5"/>
        <v>5.4393483830331699E-2</v>
      </c>
      <c r="F93" s="8">
        <f t="shared" si="6"/>
        <v>0.10807383128544404</v>
      </c>
      <c r="G93" s="6"/>
      <c r="H93" s="6"/>
      <c r="I93" s="6"/>
      <c r="J93" s="6"/>
      <c r="K93" s="6"/>
      <c r="L93" s="6"/>
      <c r="M93" s="6"/>
      <c r="N93" s="6"/>
      <c r="O93">
        <v>2018</v>
      </c>
      <c r="P93" s="5" cm="1">
        <f t="array" ref="P93">PRODUCT(1+INDEX(B:B,(ROW()-2)*12+2):INDEX(B:B,(ROW()-2)*12+13))-1</f>
        <v>-5.1393688054572007E-2</v>
      </c>
      <c r="Q93" s="5" cm="1">
        <f t="array" ref="Q93">PRODUCT(1+INDEX(C:C,(ROW()-2)*12+2):INDEX(C:C,(ROW()-2)*12+13))-1</f>
        <v>-0.12547689892695935</v>
      </c>
      <c r="R93" s="5" cm="1">
        <f t="array" ref="R93">PRODUCT(1+INDEX(D:D,(ROW()-2)*12+2):INDEX(D:D,(ROW()-2)*12+13))-1</f>
        <v>-7.6930956840280063E-2</v>
      </c>
      <c r="S93" s="8">
        <f t="shared" si="7"/>
        <v>-5.2761411601876911E-2</v>
      </c>
      <c r="T93" s="27"/>
      <c r="U93" s="27"/>
      <c r="V93" s="27"/>
      <c r="Z93" s="27"/>
    </row>
    <row r="94" spans="1:26">
      <c r="A94">
        <v>193409</v>
      </c>
      <c r="B94" s="3">
        <v>-2.2000000000000001E-3</v>
      </c>
      <c r="C94" s="3">
        <v>-3.4897999999999998E-2</v>
      </c>
      <c r="D94" s="10">
        <f t="shared" si="4"/>
        <v>-3.2697999999999998E-2</v>
      </c>
      <c r="E94" s="8">
        <f t="shared" si="5"/>
        <v>-2.2024235552000394E-3</v>
      </c>
      <c r="F94" s="8">
        <f t="shared" si="6"/>
        <v>-3.5521483747082451E-2</v>
      </c>
      <c r="G94" s="6"/>
      <c r="H94" s="6"/>
      <c r="I94" s="6"/>
      <c r="J94" s="6"/>
      <c r="K94" s="6"/>
      <c r="L94" s="6"/>
      <c r="M94" s="6"/>
      <c r="N94" s="6"/>
      <c r="O94">
        <v>2019</v>
      </c>
      <c r="P94" s="5" cm="1">
        <f t="array" ref="P94">PRODUCT(1+INDEX(B:B,(ROW()-2)*12+2):INDEX(B:B,(ROW()-2)*12+13))-1</f>
        <v>0.30407697119388821</v>
      </c>
      <c r="Q94" s="5" cm="1">
        <f t="array" ref="Q94">PRODUCT(1+INDEX(C:C,(ROW()-2)*12+2):INDEX(C:C,(ROW()-2)*12+13))-1</f>
        <v>0.14949647723190918</v>
      </c>
      <c r="R94" s="5" cm="1">
        <f t="array" ref="R94">PRODUCT(1+INDEX(D:D,(ROW()-2)*12+2):INDEX(D:D,(ROW()-2)*12+13))-1</f>
        <v>-0.11450130363913114</v>
      </c>
      <c r="S94" s="8">
        <f t="shared" si="7"/>
        <v>0.26549548875161511</v>
      </c>
      <c r="T94" s="27"/>
      <c r="U94" s="27"/>
      <c r="V94" s="27"/>
      <c r="Z94" s="27"/>
    </row>
    <row r="95" spans="1:26">
      <c r="A95">
        <v>193410</v>
      </c>
      <c r="B95" s="3">
        <v>-1.6500000000000001E-2</v>
      </c>
      <c r="C95" s="3">
        <v>-4.1266999999999998E-2</v>
      </c>
      <c r="D95" s="10">
        <f t="shared" si="4"/>
        <v>-2.4766999999999997E-2</v>
      </c>
      <c r="E95" s="8">
        <f t="shared" si="5"/>
        <v>-1.6637641153023248E-2</v>
      </c>
      <c r="F95" s="8">
        <f t="shared" si="6"/>
        <v>-4.2142657878995807E-2</v>
      </c>
      <c r="G95" s="6"/>
      <c r="H95" s="6"/>
      <c r="I95" s="6"/>
      <c r="J95" s="6"/>
      <c r="K95" s="6"/>
      <c r="L95" s="6"/>
      <c r="M95" s="6"/>
      <c r="N95" s="6"/>
      <c r="O95">
        <v>2020</v>
      </c>
      <c r="P95" s="5" cm="1">
        <f t="array" ref="P95">PRODUCT(1+INDEX(B:B,(ROW()-2)*12+2):INDEX(B:B,(ROW()-2)*12+13))-1</f>
        <v>0.24108096868557105</v>
      </c>
      <c r="Q95" s="5" cm="1">
        <f t="array" ref="Q95">PRODUCT(1+INDEX(C:C,(ROW()-2)*12+2):INDEX(C:C,(ROW()-2)*12+13))-1</f>
        <v>3.9428056440871107E-2</v>
      </c>
      <c r="R95" s="5" cm="1">
        <f t="array" ref="R95">PRODUCT(1+INDEX(D:D,(ROW()-2)*12+2):INDEX(D:D,(ROW()-2)*12+13))-1</f>
        <v>-0.13237505984922326</v>
      </c>
      <c r="S95" s="8">
        <f t="shared" si="7"/>
        <v>0.21598274880449814</v>
      </c>
      <c r="T95" s="27"/>
      <c r="U95" s="27"/>
      <c r="V95" s="27"/>
      <c r="W95" s="27"/>
      <c r="X95" s="27"/>
      <c r="Z95" s="27"/>
    </row>
    <row r="96" spans="1:26">
      <c r="A96">
        <v>193411</v>
      </c>
      <c r="B96" s="3">
        <v>8.3400000000000002E-2</v>
      </c>
      <c r="C96" s="3">
        <v>0.12698999999999999</v>
      </c>
      <c r="D96" s="10">
        <f t="shared" si="4"/>
        <v>4.358999999999999E-2</v>
      </c>
      <c r="E96" s="8">
        <f t="shared" si="5"/>
        <v>8.0104244241661363E-2</v>
      </c>
      <c r="F96" s="8">
        <f t="shared" si="6"/>
        <v>0.1195503619038097</v>
      </c>
      <c r="G96" s="6"/>
      <c r="H96" s="6"/>
      <c r="I96" s="6"/>
      <c r="J96" s="6"/>
      <c r="K96" s="6"/>
      <c r="L96" s="6"/>
      <c r="M96" s="6"/>
      <c r="N96" s="6"/>
      <c r="O96">
        <v>2021</v>
      </c>
      <c r="P96" s="5" cm="1">
        <f t="array" ref="P96">PRODUCT(1+INDEX(B:B,(ROW()-2)*12+2):INDEX(B:B,(ROW()-2)*12+13))-1</f>
        <v>0.2357914934791987</v>
      </c>
      <c r="Q96" s="5" cm="1">
        <f t="array" ref="Q96">PRODUCT(1+INDEX(C:C,(ROW()-2)*12+2):INDEX(C:C,(ROW()-2)*12+13))-1</f>
        <v>0.42240271823881015</v>
      </c>
      <c r="R96" s="5" cm="1">
        <f t="array" ref="R96">PRODUCT(1+INDEX(D:D,(ROW()-2)*12+2):INDEX(D:D,(ROW()-2)*12+13))-1</f>
        <v>0.14652661415496526</v>
      </c>
      <c r="S96" s="8">
        <f t="shared" si="7"/>
        <v>0.21171165020884766</v>
      </c>
      <c r="T96" s="27"/>
      <c r="U96" s="27"/>
      <c r="V96" s="27"/>
      <c r="Z96" s="27"/>
    </row>
    <row r="97" spans="1:26">
      <c r="A97">
        <v>193412</v>
      </c>
      <c r="B97" s="3">
        <v>3.7000000000000002E-3</v>
      </c>
      <c r="C97" s="3">
        <v>1.6419E-2</v>
      </c>
      <c r="D97" s="10">
        <f t="shared" si="4"/>
        <v>1.2718999999999999E-2</v>
      </c>
      <c r="E97" s="8">
        <f t="shared" si="5"/>
        <v>3.6931718376176067E-3</v>
      </c>
      <c r="F97" s="8">
        <f t="shared" si="6"/>
        <v>1.6285665716936324E-2</v>
      </c>
      <c r="G97" s="6"/>
      <c r="H97" s="6"/>
      <c r="I97" s="6"/>
      <c r="J97" s="6"/>
      <c r="K97" s="6"/>
      <c r="L97" s="6"/>
      <c r="M97" s="6"/>
      <c r="N97" s="6"/>
      <c r="O97">
        <v>2022</v>
      </c>
      <c r="P97" s="5" cm="1">
        <f t="array" ref="P97">PRODUCT(1+INDEX(B:B,(ROW()-2)*12+2):INDEX(B:B,(ROW()-2)*12+13))-1</f>
        <v>-0.20165945485472636</v>
      </c>
      <c r="Q97" s="5" cm="1">
        <f t="array" ref="Q97">PRODUCT(1+INDEX(C:C,(ROW()-2)*12+2):INDEX(C:C,(ROW()-2)*12+13))-1</f>
        <v>-5.8268228307371106E-2</v>
      </c>
      <c r="R97" s="5" cm="1">
        <f t="array" ref="R97">PRODUCT(1+INDEX(D:D,(ROW()-2)*12+2):INDEX(D:D,(ROW()-2)*12+13))-1</f>
        <v>0.17447154785837071</v>
      </c>
      <c r="S97" s="8">
        <f t="shared" si="7"/>
        <v>-0.2252200242611398</v>
      </c>
      <c r="T97" s="27"/>
      <c r="U97" s="27"/>
      <c r="V97" s="27"/>
      <c r="Z97" s="27"/>
    </row>
    <row r="98" spans="1:26">
      <c r="A98">
        <v>193501</v>
      </c>
      <c r="B98" s="3">
        <v>-3.4400000000000007E-2</v>
      </c>
      <c r="C98" s="3">
        <v>-3.0506999999999999E-2</v>
      </c>
      <c r="D98" s="10">
        <f t="shared" si="4"/>
        <v>3.8930000000000076E-3</v>
      </c>
      <c r="E98" s="8">
        <f t="shared" si="5"/>
        <v>-3.5005609198815291E-2</v>
      </c>
      <c r="F98" s="8">
        <f t="shared" si="6"/>
        <v>-3.0982024542102894E-2</v>
      </c>
      <c r="G98" s="6"/>
      <c r="H98" s="6"/>
      <c r="I98" s="6"/>
      <c r="J98" s="6"/>
      <c r="K98" s="6"/>
      <c r="L98" s="6"/>
      <c r="M98" s="6"/>
      <c r="N98" s="6"/>
      <c r="O98">
        <v>2023</v>
      </c>
      <c r="P98" s="5" cm="1">
        <f t="array" ref="P98">PRODUCT(1+INDEX(B:B,(ROW()-2)*12+2):INDEX(B:B,(ROW()-2)*12+13))-1</f>
        <v>0.26636196424350467</v>
      </c>
      <c r="Q98" s="5" cm="1">
        <f t="array" ref="Q98">PRODUCT(1+INDEX(C:C,(ROW()-2)*12+2):INDEX(C:C,(ROW()-2)*12+13))-1</f>
        <v>0.13043005733110458</v>
      </c>
      <c r="R98" s="5" cm="1">
        <f t="array" ref="R98">PRODUCT(1+INDEX(D:D,(ROW()-2)*12+2):INDEX(D:D,(ROW()-2)*12+13))-1</f>
        <v>-0.10118245817538796</v>
      </c>
      <c r="S98" s="8">
        <f t="shared" si="7"/>
        <v>0.23614819458174349</v>
      </c>
    </row>
    <row r="99" spans="1:26">
      <c r="A99">
        <v>193502</v>
      </c>
      <c r="B99" s="3">
        <v>-1.9199999999999998E-2</v>
      </c>
      <c r="C99" s="3">
        <v>-6.2648999999999996E-2</v>
      </c>
      <c r="D99" s="10">
        <f t="shared" si="4"/>
        <v>-4.3449000000000002E-2</v>
      </c>
      <c r="E99" s="8">
        <f t="shared" si="5"/>
        <v>-1.9386713800190095E-2</v>
      </c>
      <c r="F99" s="8">
        <f t="shared" si="6"/>
        <v>-6.4697467102145051E-2</v>
      </c>
      <c r="G99" s="6"/>
      <c r="H99" s="6"/>
      <c r="I99" s="6"/>
      <c r="J99" s="6"/>
      <c r="K99" s="6"/>
      <c r="L99" s="6"/>
      <c r="M99" s="6"/>
      <c r="N99" s="6"/>
      <c r="O99">
        <v>2024</v>
      </c>
      <c r="P99" s="5" cm="1">
        <f t="array" ref="P99">PRODUCT(1+INDEX(B:B,(ROW()-2)*12+2):INDEX(B:B,(ROW()-2)*12+13))-1</f>
        <v>0.25040369308183763</v>
      </c>
      <c r="Q99" s="5" cm="1">
        <f t="array" ref="Q99">PRODUCT(1+INDEX(C:C,(ROW()-2)*12+2):INDEX(C:C,(ROW()-2)*12+13))-1</f>
        <v>8.6578817452272805E-2</v>
      </c>
      <c r="R99" s="5" cm="1">
        <f t="array" ref="R99">PRODUCT(1+INDEX(D:D,(ROW()-2)*12+2):INDEX(D:D,(ROW()-2)*12+13))-1</f>
        <v>-0.13019589972328605</v>
      </c>
      <c r="S99" s="8">
        <f t="shared" si="7"/>
        <v>0.22346645364111176</v>
      </c>
    </row>
    <row r="100" spans="1:26">
      <c r="A100">
        <v>193503</v>
      </c>
      <c r="B100" s="3">
        <v>-3.6700000000000003E-2</v>
      </c>
      <c r="C100" s="3">
        <v>-0.11386599999999999</v>
      </c>
      <c r="D100" s="10">
        <f t="shared" si="4"/>
        <v>-7.7165999999999985E-2</v>
      </c>
      <c r="E100" s="8">
        <f t="shared" si="5"/>
        <v>-3.7390389218559063E-2</v>
      </c>
      <c r="F100" s="8">
        <f t="shared" si="6"/>
        <v>-0.12088709827791533</v>
      </c>
      <c r="G100" s="6"/>
      <c r="H100" s="6"/>
      <c r="I100" s="6"/>
      <c r="J100" s="6"/>
      <c r="K100" s="6"/>
      <c r="L100" s="6"/>
      <c r="M100" s="6"/>
      <c r="N100" s="6"/>
      <c r="P100" s="16"/>
    </row>
    <row r="101" spans="1:26">
      <c r="A101">
        <v>193504</v>
      </c>
      <c r="B101" s="3">
        <v>9.0700000000000003E-2</v>
      </c>
      <c r="C101" s="3">
        <v>0.106336</v>
      </c>
      <c r="D101" s="10">
        <f t="shared" si="4"/>
        <v>1.5635999999999997E-2</v>
      </c>
      <c r="E101" s="8">
        <f t="shared" si="5"/>
        <v>8.6819691952560174E-2</v>
      </c>
      <c r="F101" s="8">
        <f t="shared" si="6"/>
        <v>0.10105365443139057</v>
      </c>
      <c r="G101" s="6"/>
      <c r="H101" s="6"/>
      <c r="I101" s="6"/>
      <c r="J101" s="6"/>
      <c r="K101" s="6"/>
      <c r="L101" s="6"/>
      <c r="M101" s="6"/>
      <c r="N101" s="6"/>
    </row>
    <row r="102" spans="1:26">
      <c r="A102">
        <v>193505</v>
      </c>
      <c r="B102" s="3">
        <v>3.4799999999999998E-2</v>
      </c>
      <c r="C102" s="3">
        <v>1.8238000000000001E-2</v>
      </c>
      <c r="D102" s="10">
        <f t="shared" si="4"/>
        <v>-1.6561999999999997E-2</v>
      </c>
      <c r="E102" s="8">
        <f t="shared" si="5"/>
        <v>3.4208171329736956E-2</v>
      </c>
      <c r="F102" s="8">
        <f t="shared" si="6"/>
        <v>1.8073682551825489E-2</v>
      </c>
      <c r="G102" s="6"/>
      <c r="H102" s="6"/>
      <c r="I102" s="6"/>
      <c r="J102" s="6"/>
      <c r="K102" s="6"/>
      <c r="L102" s="6"/>
      <c r="M102" s="6"/>
      <c r="N102" s="6"/>
    </row>
    <row r="103" spans="1:26">
      <c r="A103">
        <v>193506</v>
      </c>
      <c r="B103" s="3">
        <v>5.9399999999999994E-2</v>
      </c>
      <c r="C103" s="3">
        <v>7.2919999999999999E-3</v>
      </c>
      <c r="D103" s="10">
        <f t="shared" si="4"/>
        <v>-5.2107999999999995E-2</v>
      </c>
      <c r="E103" s="8">
        <f t="shared" si="5"/>
        <v>5.7702710128289154E-2</v>
      </c>
      <c r="F103" s="8">
        <f t="shared" si="6"/>
        <v>7.2655419117300104E-3</v>
      </c>
      <c r="G103" s="6"/>
      <c r="H103" s="6"/>
      <c r="I103" s="6"/>
      <c r="J103" s="6"/>
      <c r="K103" s="6"/>
      <c r="L103" s="6"/>
      <c r="M103" s="6"/>
      <c r="N103" s="6"/>
    </row>
    <row r="104" spans="1:26">
      <c r="A104">
        <v>193507</v>
      </c>
      <c r="B104" s="3">
        <v>7.5199999999999989E-2</v>
      </c>
      <c r="C104" s="3">
        <v>0.135159</v>
      </c>
      <c r="D104" s="10">
        <f t="shared" si="4"/>
        <v>5.9959000000000012E-2</v>
      </c>
      <c r="E104" s="8">
        <f t="shared" si="5"/>
        <v>7.2506690786747985E-2</v>
      </c>
      <c r="F104" s="8">
        <f t="shared" si="6"/>
        <v>0.12677272922767052</v>
      </c>
      <c r="G104" s="6"/>
      <c r="H104" s="6"/>
      <c r="I104" s="6"/>
      <c r="J104" s="6"/>
      <c r="K104" s="6"/>
      <c r="L104" s="6"/>
      <c r="M104" s="6"/>
      <c r="N104" s="6"/>
    </row>
    <row r="105" spans="1:26">
      <c r="A105">
        <v>193508</v>
      </c>
      <c r="B105" s="3">
        <v>2.6599999999999999E-2</v>
      </c>
      <c r="C105" s="3">
        <v>0.14599700000000002</v>
      </c>
      <c r="D105" s="10">
        <f t="shared" si="4"/>
        <v>0.11939700000000002</v>
      </c>
      <c r="E105" s="8">
        <f t="shared" si="5"/>
        <v>2.62523711440657E-2</v>
      </c>
      <c r="F105" s="8">
        <f t="shared" si="6"/>
        <v>0.1362750004880742</v>
      </c>
      <c r="G105" s="6"/>
      <c r="H105" s="6"/>
      <c r="I105" s="6"/>
      <c r="J105" s="6"/>
      <c r="K105" s="6"/>
      <c r="L105" s="6"/>
      <c r="M105" s="6"/>
      <c r="N105" s="6"/>
    </row>
    <row r="106" spans="1:26">
      <c r="A106">
        <v>193509</v>
      </c>
      <c r="B106" s="3">
        <v>2.6399999999999996E-2</v>
      </c>
      <c r="C106" s="3">
        <v>4.5719999999999997E-3</v>
      </c>
      <c r="D106" s="10">
        <f t="shared" si="4"/>
        <v>-2.1827999999999997E-2</v>
      </c>
      <c r="E106" s="8">
        <f t="shared" si="5"/>
        <v>2.6057534319289598E-2</v>
      </c>
      <c r="F106" s="8">
        <f t="shared" si="6"/>
        <v>4.5615801556146852E-3</v>
      </c>
      <c r="G106" s="6"/>
      <c r="H106" s="6"/>
      <c r="I106" s="6"/>
      <c r="J106" s="6"/>
      <c r="K106" s="6"/>
      <c r="L106" s="6"/>
      <c r="M106" s="6"/>
      <c r="N106" s="6"/>
    </row>
    <row r="107" spans="1:26">
      <c r="A107">
        <v>193510</v>
      </c>
      <c r="B107" s="3">
        <v>7.0400000000000004E-2</v>
      </c>
      <c r="C107" s="3">
        <v>6.9363000000000008E-2</v>
      </c>
      <c r="D107" s="10">
        <f t="shared" si="4"/>
        <v>-1.0369999999999963E-3</v>
      </c>
      <c r="E107" s="8">
        <f t="shared" si="5"/>
        <v>6.8032410391826975E-2</v>
      </c>
      <c r="F107" s="8">
        <f t="shared" si="6"/>
        <v>6.7063144093469224E-2</v>
      </c>
      <c r="G107" s="6"/>
      <c r="H107" s="6"/>
      <c r="I107" s="6"/>
      <c r="J107" s="6"/>
      <c r="K107" s="6"/>
      <c r="L107" s="6"/>
      <c r="M107" s="6"/>
      <c r="N107" s="6"/>
    </row>
    <row r="108" spans="1:26">
      <c r="A108">
        <v>193511</v>
      </c>
      <c r="B108" s="3">
        <v>4.8999999999999995E-2</v>
      </c>
      <c r="C108" s="3">
        <v>0.19517600000000002</v>
      </c>
      <c r="D108" s="10">
        <f t="shared" si="4"/>
        <v>0.14617600000000003</v>
      </c>
      <c r="E108" s="8">
        <f t="shared" si="5"/>
        <v>4.7837329414160058E-2</v>
      </c>
      <c r="F108" s="8">
        <f t="shared" si="6"/>
        <v>0.17829345487351833</v>
      </c>
      <c r="G108" s="6"/>
      <c r="H108" s="6"/>
      <c r="I108" s="6"/>
      <c r="J108" s="6"/>
      <c r="K108" s="6"/>
      <c r="L108" s="6"/>
      <c r="M108" s="6"/>
      <c r="N108" s="6"/>
    </row>
    <row r="109" spans="1:26">
      <c r="A109">
        <v>193512</v>
      </c>
      <c r="B109" s="3">
        <v>4.5699999999999991E-2</v>
      </c>
      <c r="C109" s="3">
        <v>1.9862000000000001E-2</v>
      </c>
      <c r="D109" s="10">
        <f t="shared" si="4"/>
        <v>-2.5837999999999989E-2</v>
      </c>
      <c r="E109" s="8">
        <f t="shared" si="5"/>
        <v>4.4686517622406094E-2</v>
      </c>
      <c r="F109" s="8">
        <f t="shared" si="6"/>
        <v>1.9667324025457983E-2</v>
      </c>
      <c r="G109" s="6"/>
      <c r="H109" s="6"/>
      <c r="I109" s="6"/>
      <c r="J109" s="6"/>
      <c r="K109" s="6"/>
      <c r="L109" s="6"/>
      <c r="M109" s="6"/>
      <c r="N109" s="6"/>
    </row>
    <row r="110" spans="1:26">
      <c r="A110">
        <v>193601</v>
      </c>
      <c r="B110" s="3">
        <v>6.8999999999999992E-2</v>
      </c>
      <c r="C110" s="3">
        <v>0.223858</v>
      </c>
      <c r="D110" s="10">
        <f t="shared" si="4"/>
        <v>0.154858</v>
      </c>
      <c r="E110" s="8">
        <f t="shared" si="5"/>
        <v>6.6723632042908126E-2</v>
      </c>
      <c r="F110" s="8">
        <f t="shared" si="6"/>
        <v>0.20200816428820187</v>
      </c>
      <c r="G110" s="6"/>
      <c r="H110" s="6"/>
      <c r="I110" s="6"/>
      <c r="J110" s="6"/>
      <c r="K110" s="6"/>
      <c r="L110" s="6"/>
      <c r="M110" s="6"/>
      <c r="N110" s="6"/>
    </row>
    <row r="111" spans="1:26">
      <c r="A111">
        <v>193602</v>
      </c>
      <c r="B111" s="3">
        <v>2.5000000000000001E-2</v>
      </c>
      <c r="C111" s="3">
        <v>6.0122000000000002E-2</v>
      </c>
      <c r="D111" s="10">
        <f t="shared" si="4"/>
        <v>3.5122E-2</v>
      </c>
      <c r="E111" s="8">
        <f t="shared" si="5"/>
        <v>2.4692612590371414E-2</v>
      </c>
      <c r="F111" s="8">
        <f t="shared" si="6"/>
        <v>5.8383995840753079E-2</v>
      </c>
      <c r="G111" s="6"/>
      <c r="H111" s="6"/>
      <c r="I111" s="6"/>
      <c r="J111" s="6"/>
      <c r="K111" s="6"/>
      <c r="L111" s="6"/>
      <c r="M111" s="6"/>
      <c r="N111" s="6"/>
    </row>
    <row r="112" spans="1:26">
      <c r="A112">
        <v>193603</v>
      </c>
      <c r="B112" s="3">
        <v>1.01E-2</v>
      </c>
      <c r="C112" s="3">
        <v>1.0468999999999999E-2</v>
      </c>
      <c r="D112" s="10">
        <f t="shared" si="4"/>
        <v>3.6899999999999954E-4</v>
      </c>
      <c r="E112" s="8">
        <f t="shared" si="5"/>
        <v>1.0049335853001438E-2</v>
      </c>
      <c r="F112" s="8">
        <f t="shared" si="6"/>
        <v>1.0414579508726339E-2</v>
      </c>
      <c r="G112" s="6"/>
      <c r="H112" s="6"/>
      <c r="I112" s="6"/>
      <c r="J112" s="6"/>
      <c r="K112" s="6"/>
      <c r="L112" s="6"/>
      <c r="M112" s="6"/>
      <c r="N112" s="6"/>
    </row>
    <row r="113" spans="1:14">
      <c r="A113">
        <v>193604</v>
      </c>
      <c r="B113" s="3">
        <v>-8.1200000000000008E-2</v>
      </c>
      <c r="C113" s="3">
        <v>-0.15546699999999999</v>
      </c>
      <c r="D113" s="10">
        <f t="shared" si="4"/>
        <v>-7.4266999999999986E-2</v>
      </c>
      <c r="E113" s="8">
        <f t="shared" si="5"/>
        <v>-8.4686808167193914E-2</v>
      </c>
      <c r="F113" s="8">
        <f t="shared" si="6"/>
        <v>-0.16897146712118985</v>
      </c>
      <c r="G113" s="6"/>
      <c r="H113" s="6"/>
      <c r="I113" s="6"/>
      <c r="J113" s="6"/>
      <c r="K113" s="6"/>
      <c r="L113" s="6"/>
      <c r="M113" s="6"/>
      <c r="N113" s="6"/>
    </row>
    <row r="114" spans="1:14">
      <c r="A114">
        <v>193605</v>
      </c>
      <c r="B114" s="3">
        <v>5.21E-2</v>
      </c>
      <c r="C114" s="3">
        <v>8.8137000000000007E-2</v>
      </c>
      <c r="D114" s="10">
        <f t="shared" si="4"/>
        <v>3.6037000000000007E-2</v>
      </c>
      <c r="E114" s="8">
        <f t="shared" si="5"/>
        <v>5.0788166832105096E-2</v>
      </c>
      <c r="F114" s="8">
        <f t="shared" si="6"/>
        <v>8.4467059624251217E-2</v>
      </c>
      <c r="G114" s="6"/>
      <c r="H114" s="6"/>
      <c r="I114" s="6"/>
      <c r="J114" s="6"/>
      <c r="K114" s="6"/>
      <c r="L114" s="6"/>
      <c r="M114" s="6"/>
      <c r="N114" s="6"/>
    </row>
    <row r="115" spans="1:14">
      <c r="A115">
        <v>193606</v>
      </c>
      <c r="B115" s="3">
        <v>2.4299999999999999E-2</v>
      </c>
      <c r="C115" s="3">
        <v>-1.158E-2</v>
      </c>
      <c r="D115" s="10">
        <f t="shared" si="4"/>
        <v>-3.5879999999999995E-2</v>
      </c>
      <c r="E115" s="8">
        <f t="shared" si="5"/>
        <v>2.4009452460351854E-2</v>
      </c>
      <c r="F115" s="8">
        <f t="shared" si="6"/>
        <v>-1.1647570349617024E-2</v>
      </c>
      <c r="G115" s="6"/>
      <c r="H115" s="6"/>
      <c r="I115" s="6"/>
      <c r="J115" s="6"/>
      <c r="K115" s="6"/>
      <c r="L115" s="6"/>
      <c r="M115" s="6"/>
      <c r="N115" s="6"/>
    </row>
    <row r="116" spans="1:14">
      <c r="A116">
        <v>193607</v>
      </c>
      <c r="B116" s="3">
        <v>6.6799999999999998E-2</v>
      </c>
      <c r="C116" s="3">
        <v>9.1117000000000004E-2</v>
      </c>
      <c r="D116" s="10">
        <f t="shared" si="4"/>
        <v>2.4317000000000005E-2</v>
      </c>
      <c r="E116" s="8">
        <f t="shared" si="5"/>
        <v>6.4663513325722122E-2</v>
      </c>
      <c r="F116" s="8">
        <f t="shared" si="6"/>
        <v>8.7201942164266855E-2</v>
      </c>
      <c r="G116" s="6"/>
      <c r="H116" s="6"/>
      <c r="I116" s="6"/>
      <c r="J116" s="6"/>
      <c r="K116" s="6"/>
      <c r="L116" s="6"/>
      <c r="M116" s="6"/>
      <c r="N116" s="6"/>
    </row>
    <row r="117" spans="1:14">
      <c r="A117">
        <v>193608</v>
      </c>
      <c r="B117" s="3">
        <v>1.01E-2</v>
      </c>
      <c r="C117" s="3">
        <v>4.2541999999999996E-2</v>
      </c>
      <c r="D117" s="10">
        <f t="shared" si="4"/>
        <v>3.2441999999999999E-2</v>
      </c>
      <c r="E117" s="8">
        <f t="shared" si="5"/>
        <v>1.0049335853001438E-2</v>
      </c>
      <c r="F117" s="8">
        <f t="shared" si="6"/>
        <v>4.1661961649073313E-2</v>
      </c>
      <c r="G117" s="6"/>
      <c r="H117" s="6"/>
      <c r="I117" s="6"/>
      <c r="J117" s="6"/>
      <c r="K117" s="6"/>
      <c r="L117" s="6"/>
      <c r="M117" s="6"/>
      <c r="N117" s="6"/>
    </row>
    <row r="118" spans="1:14">
      <c r="A118">
        <v>193609</v>
      </c>
      <c r="B118" s="3">
        <v>9.8999999999999991E-3</v>
      </c>
      <c r="C118" s="3">
        <v>4.4728999999999998E-2</v>
      </c>
      <c r="D118" s="10">
        <f t="shared" si="4"/>
        <v>3.4828999999999999E-2</v>
      </c>
      <c r="E118" s="8">
        <f t="shared" si="5"/>
        <v>9.8513160503742019E-3</v>
      </c>
      <c r="F118" s="8">
        <f t="shared" si="6"/>
        <v>4.3757521641357371E-2</v>
      </c>
      <c r="G118" s="6"/>
      <c r="H118" s="6"/>
      <c r="I118" s="6"/>
      <c r="J118" s="6"/>
      <c r="K118" s="6"/>
      <c r="L118" s="6"/>
      <c r="M118" s="6"/>
      <c r="N118" s="6"/>
    </row>
    <row r="119" spans="1:14">
      <c r="A119">
        <v>193610</v>
      </c>
      <c r="B119" s="3">
        <v>7.1399999999999991E-2</v>
      </c>
      <c r="C119" s="3">
        <v>6.4085000000000003E-2</v>
      </c>
      <c r="D119" s="10">
        <f t="shared" si="4"/>
        <v>-7.3149999999999882E-3</v>
      </c>
      <c r="E119" s="8">
        <f t="shared" si="5"/>
        <v>6.8966204464722819E-2</v>
      </c>
      <c r="F119" s="8">
        <f t="shared" si="6"/>
        <v>6.2115274946683834E-2</v>
      </c>
      <c r="G119" s="6"/>
      <c r="H119" s="6"/>
      <c r="I119" s="6"/>
      <c r="J119" s="6"/>
      <c r="K119" s="6"/>
      <c r="L119" s="6"/>
      <c r="M119" s="6"/>
      <c r="N119" s="6"/>
    </row>
    <row r="120" spans="1:14">
      <c r="A120">
        <v>193611</v>
      </c>
      <c r="B120" s="3">
        <v>3.2799999999999996E-2</v>
      </c>
      <c r="C120" s="3">
        <v>0.123194</v>
      </c>
      <c r="D120" s="10">
        <f t="shared" si="4"/>
        <v>9.0394000000000002E-2</v>
      </c>
      <c r="E120" s="8">
        <f t="shared" si="5"/>
        <v>3.2273560550295635E-2</v>
      </c>
      <c r="F120" s="8">
        <f t="shared" si="6"/>
        <v>0.11617641239479987</v>
      </c>
      <c r="G120" s="6"/>
      <c r="H120" s="6"/>
      <c r="I120" s="6"/>
      <c r="J120" s="6"/>
      <c r="K120" s="6"/>
      <c r="L120" s="6"/>
      <c r="M120" s="6"/>
      <c r="N120" s="6"/>
    </row>
    <row r="121" spans="1:14">
      <c r="A121">
        <v>193612</v>
      </c>
      <c r="B121" s="3">
        <v>2.0999999999999999E-3</v>
      </c>
      <c r="C121" s="3">
        <v>7.8446999999999989E-2</v>
      </c>
      <c r="D121" s="10">
        <f t="shared" si="4"/>
        <v>7.6346999999999984E-2</v>
      </c>
      <c r="E121" s="8">
        <f t="shared" si="5"/>
        <v>2.0977980821461199E-3</v>
      </c>
      <c r="F121" s="8">
        <f t="shared" si="6"/>
        <v>7.5522043312243783E-2</v>
      </c>
      <c r="G121" s="6"/>
      <c r="H121" s="6"/>
      <c r="I121" s="6"/>
      <c r="J121" s="6"/>
      <c r="K121" s="6"/>
      <c r="L121" s="6"/>
      <c r="M121" s="6"/>
      <c r="N121" s="6"/>
    </row>
    <row r="122" spans="1:14">
      <c r="A122">
        <v>193701</v>
      </c>
      <c r="B122" s="3">
        <v>3.3599999999999998E-2</v>
      </c>
      <c r="C122" s="3">
        <v>9.7395999999999996E-2</v>
      </c>
      <c r="D122" s="10">
        <f t="shared" si="4"/>
        <v>6.3795999999999992E-2</v>
      </c>
      <c r="E122" s="8">
        <f t="shared" si="5"/>
        <v>3.304785404620042E-2</v>
      </c>
      <c r="F122" s="8">
        <f t="shared" si="6"/>
        <v>9.2940100657053673E-2</v>
      </c>
      <c r="G122" s="6"/>
      <c r="H122" s="6"/>
      <c r="I122" s="6"/>
      <c r="J122" s="6"/>
      <c r="K122" s="6"/>
      <c r="L122" s="6"/>
      <c r="M122" s="6"/>
      <c r="N122" s="6"/>
    </row>
    <row r="123" spans="1:14">
      <c r="A123">
        <v>193702</v>
      </c>
      <c r="B123" s="3">
        <v>1.11E-2</v>
      </c>
      <c r="C123" s="3">
        <v>5.7397999999999998E-2</v>
      </c>
      <c r="D123" s="10">
        <f t="shared" si="4"/>
        <v>4.6297999999999999E-2</v>
      </c>
      <c r="E123" s="8">
        <f t="shared" si="5"/>
        <v>1.1038847115216448E-2</v>
      </c>
      <c r="F123" s="8">
        <f t="shared" si="6"/>
        <v>5.5811173385610202E-2</v>
      </c>
      <c r="G123" s="6"/>
      <c r="H123" s="6"/>
      <c r="I123" s="6"/>
      <c r="J123" s="6"/>
      <c r="K123" s="6"/>
      <c r="L123" s="6"/>
      <c r="M123" s="6"/>
      <c r="N123" s="6"/>
    </row>
    <row r="124" spans="1:14">
      <c r="A124">
        <v>193703</v>
      </c>
      <c r="B124" s="3">
        <v>-2.5999999999999999E-3</v>
      </c>
      <c r="C124" s="3">
        <v>2.1573000000000002E-2</v>
      </c>
      <c r="D124" s="10">
        <f t="shared" si="4"/>
        <v>2.4173E-2</v>
      </c>
      <c r="E124" s="8">
        <f t="shared" si="5"/>
        <v>-2.6033858701149278E-3</v>
      </c>
      <c r="F124" s="8">
        <f t="shared" si="6"/>
        <v>2.1343596256161661E-2</v>
      </c>
      <c r="G124" s="6"/>
      <c r="H124" s="6"/>
      <c r="I124" s="6"/>
      <c r="J124" s="6"/>
      <c r="K124" s="6"/>
      <c r="L124" s="6"/>
      <c r="M124" s="6"/>
      <c r="N124" s="6"/>
    </row>
    <row r="125" spans="1:14">
      <c r="A125">
        <v>193704</v>
      </c>
      <c r="B125" s="3">
        <v>-7.3300000000000004E-2</v>
      </c>
      <c r="C125" s="3">
        <v>-0.13475300000000001</v>
      </c>
      <c r="D125" s="10">
        <f t="shared" si="4"/>
        <v>-6.1453000000000008E-2</v>
      </c>
      <c r="E125" s="8">
        <f t="shared" si="5"/>
        <v>-7.6125390389491371E-2</v>
      </c>
      <c r="F125" s="8">
        <f t="shared" si="6"/>
        <v>-0.14474026367870402</v>
      </c>
      <c r="G125" s="6"/>
      <c r="H125" s="6"/>
      <c r="I125" s="6"/>
      <c r="J125" s="6"/>
      <c r="K125" s="6"/>
      <c r="L125" s="6"/>
      <c r="M125" s="6"/>
      <c r="N125" s="6"/>
    </row>
    <row r="126" spans="1:14">
      <c r="A126">
        <v>193705</v>
      </c>
      <c r="B126" s="3">
        <v>-7.7000000000000002E-3</v>
      </c>
      <c r="C126" s="3">
        <v>-4.1216999999999997E-2</v>
      </c>
      <c r="D126" s="10">
        <f t="shared" si="4"/>
        <v>-3.3516999999999998E-2</v>
      </c>
      <c r="E126" s="8">
        <f t="shared" si="5"/>
        <v>-7.7297980619412685E-3</v>
      </c>
      <c r="F126" s="8">
        <f t="shared" si="6"/>
        <v>-4.2090507075548712E-2</v>
      </c>
      <c r="G126" s="6"/>
      <c r="H126" s="6"/>
      <c r="I126" s="6"/>
      <c r="J126" s="6"/>
      <c r="K126" s="6"/>
      <c r="L126" s="6"/>
      <c r="M126" s="6"/>
      <c r="N126" s="6"/>
    </row>
    <row r="127" spans="1:14">
      <c r="A127">
        <v>193706</v>
      </c>
      <c r="B127" s="3">
        <v>-4.1799999999999997E-2</v>
      </c>
      <c r="C127" s="3">
        <v>-0.10607799999999999</v>
      </c>
      <c r="D127" s="10">
        <f t="shared" si="4"/>
        <v>-6.4278000000000002E-2</v>
      </c>
      <c r="E127" s="8">
        <f t="shared" si="5"/>
        <v>-4.2698754533115245E-2</v>
      </c>
      <c r="F127" s="8">
        <f t="shared" si="6"/>
        <v>-0.11213675593712683</v>
      </c>
      <c r="G127" s="6"/>
      <c r="H127" s="6"/>
      <c r="I127" s="6"/>
      <c r="J127" s="6"/>
      <c r="K127" s="6"/>
      <c r="L127" s="6"/>
      <c r="M127" s="6"/>
      <c r="N127" s="6"/>
    </row>
    <row r="128" spans="1:14">
      <c r="A128">
        <v>193707</v>
      </c>
      <c r="B128" s="3">
        <v>8.9399999999999993E-2</v>
      </c>
      <c r="C128" s="3">
        <v>0.10796500000000001</v>
      </c>
      <c r="D128" s="10">
        <f t="shared" si="4"/>
        <v>1.8565000000000012E-2</v>
      </c>
      <c r="E128" s="8">
        <f t="shared" si="5"/>
        <v>8.5627085967436969E-2</v>
      </c>
      <c r="F128" s="8">
        <f t="shared" si="6"/>
        <v>0.1025249993785132</v>
      </c>
      <c r="G128" s="6"/>
      <c r="H128" s="6"/>
      <c r="I128" s="6"/>
      <c r="J128" s="6"/>
      <c r="K128" s="6"/>
      <c r="L128" s="6"/>
      <c r="M128" s="6"/>
      <c r="N128" s="6"/>
    </row>
    <row r="129" spans="1:14">
      <c r="A129">
        <v>193708</v>
      </c>
      <c r="B129" s="3">
        <v>-4.8400000000000006E-2</v>
      </c>
      <c r="C129" s="3">
        <v>-5.5952000000000002E-2</v>
      </c>
      <c r="D129" s="10">
        <f t="shared" si="4"/>
        <v>-7.5519999999999962E-3</v>
      </c>
      <c r="E129" s="8">
        <f t="shared" si="5"/>
        <v>-4.9610500553334443E-2</v>
      </c>
      <c r="F129" s="8">
        <f t="shared" si="6"/>
        <v>-5.7578266671697402E-2</v>
      </c>
      <c r="G129" s="6"/>
      <c r="H129" s="6"/>
      <c r="I129" s="6"/>
      <c r="J129" s="6"/>
      <c r="K129" s="6"/>
      <c r="L129" s="6"/>
      <c r="M129" s="6"/>
      <c r="N129" s="6"/>
    </row>
    <row r="130" spans="1:14">
      <c r="A130">
        <v>193709</v>
      </c>
      <c r="B130" s="3">
        <v>-0.13570000000000002</v>
      </c>
      <c r="C130" s="3">
        <v>-0.230629</v>
      </c>
      <c r="D130" s="10">
        <f t="shared" si="4"/>
        <v>-9.4928999999999986E-2</v>
      </c>
      <c r="E130" s="8">
        <f t="shared" si="5"/>
        <v>-0.1458353482235446</v>
      </c>
      <c r="F130" s="8">
        <f t="shared" si="6"/>
        <v>-0.26218198108211682</v>
      </c>
      <c r="G130" s="6"/>
      <c r="H130" s="6"/>
      <c r="I130" s="6"/>
      <c r="J130" s="6"/>
      <c r="K130" s="6"/>
      <c r="L130" s="6"/>
      <c r="M130" s="6"/>
      <c r="N130" s="6"/>
    </row>
    <row r="131" spans="1:14">
      <c r="A131">
        <v>193710</v>
      </c>
      <c r="B131" s="3">
        <v>-9.5899999999999999E-2</v>
      </c>
      <c r="C131" s="3">
        <v>-9.6555000000000002E-2</v>
      </c>
      <c r="D131" s="10">
        <f t="shared" ref="D131:D194" si="8">C131-B131</f>
        <v>-6.550000000000028E-4</v>
      </c>
      <c r="E131" s="8">
        <f t="shared" ref="E131:E194" si="9">LOG(B131+1, EXP(1))</f>
        <v>-0.10081530523881628</v>
      </c>
      <c r="F131" s="8">
        <f t="shared" ref="F131:F194" si="10">LOG(C131+1, EXP(1))</f>
        <v>-0.10154004518019506</v>
      </c>
      <c r="G131" s="6"/>
      <c r="H131" s="6"/>
      <c r="I131" s="6"/>
      <c r="J131" s="6"/>
      <c r="K131" s="6"/>
      <c r="L131" s="6"/>
      <c r="M131" s="6"/>
      <c r="N131" s="6"/>
    </row>
    <row r="132" spans="1:14">
      <c r="A132">
        <v>193711</v>
      </c>
      <c r="B132" s="3">
        <v>-8.2900000000000015E-2</v>
      </c>
      <c r="C132" s="3">
        <v>-0.118188</v>
      </c>
      <c r="D132" s="10">
        <f t="shared" si="8"/>
        <v>-3.5287999999999986E-2</v>
      </c>
      <c r="E132" s="8">
        <f t="shared" si="9"/>
        <v>-8.6538761417238513E-2</v>
      </c>
      <c r="F132" s="8">
        <f t="shared" si="10"/>
        <v>-0.12577639762288403</v>
      </c>
      <c r="G132" s="6"/>
      <c r="H132" s="6"/>
      <c r="I132" s="6"/>
      <c r="J132" s="6"/>
      <c r="K132" s="6"/>
      <c r="L132" s="6"/>
      <c r="M132" s="6"/>
      <c r="N132" s="6"/>
    </row>
    <row r="133" spans="1:14">
      <c r="A133">
        <v>193712</v>
      </c>
      <c r="B133" s="3">
        <v>-4.24E-2</v>
      </c>
      <c r="C133" s="3">
        <v>-0.12287100000000001</v>
      </c>
      <c r="D133" s="10">
        <f t="shared" si="8"/>
        <v>-8.0471000000000015E-2</v>
      </c>
      <c r="E133" s="8">
        <f t="shared" si="9"/>
        <v>-4.3325124738373653E-2</v>
      </c>
      <c r="F133" s="8">
        <f t="shared" si="10"/>
        <v>-0.13110120506665521</v>
      </c>
      <c r="G133" s="6"/>
      <c r="H133" s="6"/>
      <c r="I133" s="6"/>
      <c r="J133" s="6"/>
      <c r="K133" s="6"/>
      <c r="L133" s="6"/>
      <c r="M133" s="6"/>
      <c r="N133" s="6"/>
    </row>
    <row r="134" spans="1:14">
      <c r="A134">
        <v>193801</v>
      </c>
      <c r="B134" s="3">
        <v>4.8999999999999998E-3</v>
      </c>
      <c r="C134" s="3">
        <v>3.739E-2</v>
      </c>
      <c r="D134" s="10">
        <f t="shared" si="8"/>
        <v>3.2489999999999998E-2</v>
      </c>
      <c r="E134" s="8">
        <f t="shared" si="9"/>
        <v>4.8880340727758664E-3</v>
      </c>
      <c r="F134" s="8">
        <f t="shared" si="10"/>
        <v>3.6707943405378987E-2</v>
      </c>
      <c r="G134" s="6"/>
      <c r="H134" s="6"/>
      <c r="I134" s="6"/>
      <c r="J134" s="6"/>
      <c r="K134" s="6"/>
      <c r="L134" s="6"/>
      <c r="M134" s="6"/>
      <c r="N134" s="6"/>
    </row>
    <row r="135" spans="1:14">
      <c r="A135">
        <v>193802</v>
      </c>
      <c r="B135" s="3">
        <v>5.8400000000000001E-2</v>
      </c>
      <c r="C135" s="3">
        <v>4.7774000000000004E-2</v>
      </c>
      <c r="D135" s="10">
        <f t="shared" si="8"/>
        <v>-1.0625999999999997E-2</v>
      </c>
      <c r="E135" s="8">
        <f t="shared" si="9"/>
        <v>5.6758333818608883E-2</v>
      </c>
      <c r="F135" s="8">
        <f t="shared" si="10"/>
        <v>4.666791378833083E-2</v>
      </c>
      <c r="G135" s="6"/>
      <c r="H135" s="6"/>
      <c r="I135" s="6"/>
      <c r="J135" s="6"/>
      <c r="K135" s="6"/>
      <c r="L135" s="6"/>
      <c r="M135" s="6"/>
      <c r="N135" s="6"/>
    </row>
    <row r="136" spans="1:14">
      <c r="A136">
        <v>193803</v>
      </c>
      <c r="B136" s="3">
        <v>-0.23830000000000001</v>
      </c>
      <c r="C136" s="3">
        <v>-0.30212700000000003</v>
      </c>
      <c r="D136" s="10">
        <f t="shared" si="8"/>
        <v>-6.3827000000000023E-2</v>
      </c>
      <c r="E136" s="8">
        <f t="shared" si="9"/>
        <v>-0.27220250160339454</v>
      </c>
      <c r="F136" s="8">
        <f t="shared" si="10"/>
        <v>-0.35971814119845602</v>
      </c>
      <c r="G136" s="6"/>
      <c r="H136" s="6"/>
      <c r="I136" s="6"/>
      <c r="J136" s="6"/>
      <c r="K136" s="6"/>
      <c r="L136" s="6"/>
      <c r="M136" s="6"/>
      <c r="N136" s="6"/>
    </row>
    <row r="137" spans="1:14">
      <c r="A137">
        <v>193804</v>
      </c>
      <c r="B137" s="3">
        <v>0.1452</v>
      </c>
      <c r="C137" s="3">
        <v>0.20497699999999999</v>
      </c>
      <c r="D137" s="10">
        <f t="shared" si="8"/>
        <v>5.9776999999999997E-2</v>
      </c>
      <c r="E137" s="8">
        <f t="shared" si="9"/>
        <v>0.13557929424182294</v>
      </c>
      <c r="F137" s="8">
        <f t="shared" si="10"/>
        <v>0.1864604796235271</v>
      </c>
      <c r="G137" s="6"/>
      <c r="H137" s="6"/>
      <c r="I137" s="6"/>
      <c r="J137" s="6"/>
      <c r="K137" s="6"/>
      <c r="L137" s="6"/>
      <c r="M137" s="6"/>
      <c r="N137" s="6"/>
    </row>
    <row r="138" spans="1:14">
      <c r="A138">
        <v>193805</v>
      </c>
      <c r="B138" s="3">
        <v>-3.8300000000000001E-2</v>
      </c>
      <c r="C138" s="3">
        <v>-5.5133000000000001E-2</v>
      </c>
      <c r="D138" s="10">
        <f t="shared" si="8"/>
        <v>-1.6833000000000001E-2</v>
      </c>
      <c r="E138" s="8">
        <f t="shared" si="9"/>
        <v>-3.9052727263700952E-2</v>
      </c>
      <c r="F138" s="8">
        <f t="shared" si="10"/>
        <v>-5.6711102134042436E-2</v>
      </c>
      <c r="G138" s="6"/>
      <c r="H138" s="6"/>
      <c r="I138" s="6"/>
      <c r="J138" s="6"/>
      <c r="K138" s="6"/>
      <c r="L138" s="6"/>
      <c r="M138" s="6"/>
      <c r="N138" s="6"/>
    </row>
    <row r="139" spans="1:14">
      <c r="A139">
        <v>193806</v>
      </c>
      <c r="B139" s="3">
        <v>0.23870000000000002</v>
      </c>
      <c r="C139" s="3">
        <v>0.276117</v>
      </c>
      <c r="D139" s="10">
        <f t="shared" si="8"/>
        <v>3.7416999999999978E-2</v>
      </c>
      <c r="E139" s="8">
        <f t="shared" si="9"/>
        <v>0.21406244257801729</v>
      </c>
      <c r="F139" s="8">
        <f t="shared" si="10"/>
        <v>0.24382187350903983</v>
      </c>
      <c r="G139" s="6"/>
      <c r="H139" s="6"/>
      <c r="I139" s="6"/>
      <c r="J139" s="6"/>
      <c r="K139" s="6"/>
      <c r="L139" s="6"/>
      <c r="M139" s="6"/>
      <c r="N139" s="6"/>
    </row>
    <row r="140" spans="1:14">
      <c r="A140">
        <v>193807</v>
      </c>
      <c r="B140" s="3">
        <v>7.3300000000000004E-2</v>
      </c>
      <c r="C140" s="3">
        <v>0.15363300000000002</v>
      </c>
      <c r="D140" s="10">
        <f t="shared" si="8"/>
        <v>8.0333000000000016E-2</v>
      </c>
      <c r="E140" s="8">
        <f t="shared" si="9"/>
        <v>7.073801450534159E-2</v>
      </c>
      <c r="F140" s="8">
        <f t="shared" si="10"/>
        <v>0.14291609324203616</v>
      </c>
      <c r="G140" s="6"/>
      <c r="H140" s="6"/>
      <c r="I140" s="6"/>
      <c r="J140" s="6"/>
      <c r="K140" s="6"/>
      <c r="L140" s="6"/>
      <c r="M140" s="6"/>
      <c r="N140" s="6"/>
    </row>
    <row r="141" spans="1:14">
      <c r="A141">
        <v>193808</v>
      </c>
      <c r="B141" s="3">
        <v>-2.6699999999999998E-2</v>
      </c>
      <c r="C141" s="3">
        <v>-9.2856000000000008E-2</v>
      </c>
      <c r="D141" s="10">
        <f t="shared" si="8"/>
        <v>-6.6156000000000006E-2</v>
      </c>
      <c r="E141" s="8">
        <f t="shared" si="9"/>
        <v>-2.7062919549689073E-2</v>
      </c>
      <c r="F141" s="8">
        <f t="shared" si="10"/>
        <v>-9.7454076308986989E-2</v>
      </c>
      <c r="G141" s="6"/>
      <c r="H141" s="6"/>
      <c r="I141" s="6"/>
      <c r="J141" s="6"/>
      <c r="K141" s="6"/>
      <c r="L141" s="6"/>
      <c r="M141" s="6"/>
      <c r="N141" s="6"/>
    </row>
    <row r="142" spans="1:14">
      <c r="A142">
        <v>193809</v>
      </c>
      <c r="B142" s="3">
        <v>8.3000000000000001E-3</v>
      </c>
      <c r="C142" s="3">
        <v>-2.7862000000000001E-2</v>
      </c>
      <c r="D142" s="10">
        <f t="shared" si="8"/>
        <v>-3.6162E-2</v>
      </c>
      <c r="E142" s="8">
        <f t="shared" si="9"/>
        <v>8.2657444170325927E-3</v>
      </c>
      <c r="F142" s="8">
        <f t="shared" si="10"/>
        <v>-2.825750929059636E-2</v>
      </c>
      <c r="G142" s="6"/>
      <c r="H142" s="6"/>
      <c r="I142" s="6"/>
      <c r="J142" s="6"/>
      <c r="K142" s="6"/>
      <c r="L142" s="6"/>
      <c r="M142" s="6"/>
      <c r="N142" s="6"/>
    </row>
    <row r="143" spans="1:14">
      <c r="A143">
        <v>193810</v>
      </c>
      <c r="B143" s="3">
        <v>7.8100000000000003E-2</v>
      </c>
      <c r="C143" s="3">
        <v>0.169041</v>
      </c>
      <c r="D143" s="10">
        <f t="shared" si="8"/>
        <v>9.0940999999999994E-2</v>
      </c>
      <c r="E143" s="8">
        <f t="shared" si="9"/>
        <v>7.5200232562935246E-2</v>
      </c>
      <c r="F143" s="8">
        <f t="shared" si="10"/>
        <v>0.1561837545866176</v>
      </c>
      <c r="G143" s="6"/>
      <c r="H143" s="6"/>
      <c r="I143" s="6"/>
      <c r="J143" s="6"/>
      <c r="K143" s="6"/>
      <c r="L143" s="6"/>
      <c r="M143" s="6"/>
      <c r="N143" s="6"/>
    </row>
    <row r="144" spans="1:14">
      <c r="A144">
        <v>193811</v>
      </c>
      <c r="B144" s="3">
        <v>-1.78E-2</v>
      </c>
      <c r="C144" s="3">
        <v>-5.9225E-2</v>
      </c>
      <c r="D144" s="10">
        <f t="shared" si="8"/>
        <v>-4.1425000000000003E-2</v>
      </c>
      <c r="E144" s="8">
        <f t="shared" si="9"/>
        <v>-1.796032537699287E-2</v>
      </c>
      <c r="F144" s="8">
        <f t="shared" si="10"/>
        <v>-6.1051275320098103E-2</v>
      </c>
      <c r="G144" s="6"/>
      <c r="H144" s="6"/>
      <c r="I144" s="6"/>
      <c r="J144" s="6"/>
      <c r="K144" s="6"/>
      <c r="L144" s="6"/>
      <c r="M144" s="6"/>
      <c r="N144" s="6"/>
    </row>
    <row r="145" spans="1:14">
      <c r="A145">
        <v>193812</v>
      </c>
      <c r="B145" s="3">
        <v>4.1900000000000007E-2</v>
      </c>
      <c r="C145" s="3">
        <v>1.5522000000000001E-2</v>
      </c>
      <c r="D145" s="10">
        <f t="shared" si="8"/>
        <v>-2.6378000000000006E-2</v>
      </c>
      <c r="E145" s="8">
        <f t="shared" si="9"/>
        <v>4.1045969436001022E-2</v>
      </c>
      <c r="F145" s="8">
        <f t="shared" si="10"/>
        <v>1.5402766008462071E-2</v>
      </c>
      <c r="G145" s="6"/>
      <c r="H145" s="6"/>
      <c r="I145" s="6"/>
      <c r="J145" s="6"/>
      <c r="K145" s="6"/>
      <c r="L145" s="6"/>
      <c r="M145" s="6"/>
      <c r="N145" s="6"/>
    </row>
    <row r="146" spans="1:14">
      <c r="A146">
        <v>193901</v>
      </c>
      <c r="B146" s="3">
        <v>-5.9699999999999996E-2</v>
      </c>
      <c r="C146" s="3">
        <v>-0.10145699999999999</v>
      </c>
      <c r="D146" s="10">
        <f t="shared" si="8"/>
        <v>-4.1756999999999996E-2</v>
      </c>
      <c r="E146" s="8">
        <f t="shared" si="9"/>
        <v>-6.1556305699105807E-2</v>
      </c>
      <c r="F146" s="8">
        <f t="shared" si="10"/>
        <v>-0.10698071636331387</v>
      </c>
      <c r="G146" s="6"/>
      <c r="H146" s="6"/>
      <c r="I146" s="6"/>
      <c r="J146" s="6"/>
      <c r="K146" s="6"/>
      <c r="L146" s="6"/>
      <c r="M146" s="6"/>
      <c r="N146" s="6"/>
    </row>
    <row r="147" spans="1:14">
      <c r="A147">
        <v>193902</v>
      </c>
      <c r="B147" s="3">
        <v>3.5199999999999995E-2</v>
      </c>
      <c r="C147" s="3">
        <v>6.2898999999999997E-2</v>
      </c>
      <c r="D147" s="10">
        <f t="shared" si="8"/>
        <v>2.7699000000000001E-2</v>
      </c>
      <c r="E147" s="8">
        <f t="shared" si="9"/>
        <v>3.4594644764498965E-2</v>
      </c>
      <c r="F147" s="8">
        <f t="shared" si="10"/>
        <v>6.100008073467774E-2</v>
      </c>
      <c r="G147" s="6"/>
      <c r="H147" s="6"/>
      <c r="I147" s="6"/>
      <c r="J147" s="6"/>
      <c r="K147" s="6"/>
      <c r="L147" s="6"/>
      <c r="M147" s="6"/>
      <c r="N147" s="6"/>
    </row>
    <row r="148" spans="1:14">
      <c r="A148">
        <v>193903</v>
      </c>
      <c r="B148" s="3">
        <v>-0.12</v>
      </c>
      <c r="C148" s="3">
        <v>-0.22851600000000002</v>
      </c>
      <c r="D148" s="10">
        <f t="shared" si="8"/>
        <v>-0.10851600000000003</v>
      </c>
      <c r="E148" s="8">
        <f t="shared" si="9"/>
        <v>-0.12783337150988489</v>
      </c>
      <c r="F148" s="8">
        <f t="shared" si="10"/>
        <v>-0.25943934621445347</v>
      </c>
      <c r="G148" s="6"/>
      <c r="H148" s="6"/>
      <c r="I148" s="6"/>
      <c r="J148" s="6"/>
      <c r="K148" s="6"/>
      <c r="L148" s="6"/>
      <c r="M148" s="6"/>
      <c r="N148" s="6"/>
    </row>
    <row r="149" spans="1:14">
      <c r="A149">
        <v>193904</v>
      </c>
      <c r="B149" s="3">
        <v>-1.8E-3</v>
      </c>
      <c r="C149" s="3">
        <v>1.9743E-2</v>
      </c>
      <c r="D149" s="10">
        <f t="shared" si="8"/>
        <v>2.1543E-2</v>
      </c>
      <c r="E149" s="8">
        <f t="shared" si="9"/>
        <v>-1.8016219466282088E-3</v>
      </c>
      <c r="F149" s="8">
        <f t="shared" si="10"/>
        <v>1.9550634764414782E-2</v>
      </c>
      <c r="G149" s="6"/>
      <c r="H149" s="6"/>
      <c r="I149" s="6"/>
      <c r="J149" s="6"/>
      <c r="K149" s="6"/>
      <c r="L149" s="6"/>
      <c r="M149" s="6"/>
      <c r="N149" s="6"/>
    </row>
    <row r="150" spans="1:14">
      <c r="A150">
        <v>193905</v>
      </c>
      <c r="B150" s="3">
        <v>6.8099999999999994E-2</v>
      </c>
      <c r="C150" s="3">
        <v>9.8655000000000007E-2</v>
      </c>
      <c r="D150" s="10">
        <f t="shared" si="8"/>
        <v>3.0555000000000013E-2</v>
      </c>
      <c r="E150" s="8">
        <f t="shared" si="9"/>
        <v>6.5881369113512764E-2</v>
      </c>
      <c r="F150" s="8">
        <f t="shared" si="10"/>
        <v>9.4086704390695428E-2</v>
      </c>
      <c r="G150" s="6"/>
      <c r="H150" s="6"/>
      <c r="I150" s="6"/>
      <c r="J150" s="6"/>
      <c r="K150" s="6"/>
      <c r="L150" s="6"/>
      <c r="M150" s="6"/>
      <c r="N150" s="6"/>
    </row>
    <row r="151" spans="1:14">
      <c r="A151">
        <v>193906</v>
      </c>
      <c r="B151" s="3">
        <v>-5.2999999999999999E-2</v>
      </c>
      <c r="C151" s="3">
        <v>-0.106753</v>
      </c>
      <c r="D151" s="10">
        <f t="shared" si="8"/>
        <v>-5.3753000000000002E-2</v>
      </c>
      <c r="E151" s="8">
        <f t="shared" si="9"/>
        <v>-5.4456185796058855E-2</v>
      </c>
      <c r="F151" s="8">
        <f t="shared" si="10"/>
        <v>-0.11289214060650792</v>
      </c>
      <c r="G151" s="6"/>
      <c r="H151" s="6"/>
      <c r="I151" s="6"/>
      <c r="J151" s="6"/>
      <c r="K151" s="6"/>
      <c r="L151" s="6"/>
      <c r="M151" s="6"/>
      <c r="N151" s="6"/>
    </row>
    <row r="152" spans="1:14">
      <c r="A152">
        <v>193907</v>
      </c>
      <c r="B152" s="3">
        <v>0.1024</v>
      </c>
      <c r="C152" s="3">
        <v>0.13644399999999998</v>
      </c>
      <c r="D152" s="10">
        <f t="shared" si="8"/>
        <v>3.4043999999999977E-2</v>
      </c>
      <c r="E152" s="8">
        <f t="shared" si="9"/>
        <v>9.7489621277257119E-2</v>
      </c>
      <c r="F152" s="8">
        <f t="shared" si="10"/>
        <v>0.12790408900934361</v>
      </c>
      <c r="G152" s="6"/>
      <c r="H152" s="6"/>
      <c r="I152" s="6"/>
      <c r="J152" s="6"/>
      <c r="K152" s="6"/>
      <c r="L152" s="6"/>
      <c r="M152" s="6"/>
      <c r="N152" s="6"/>
    </row>
    <row r="153" spans="1:14">
      <c r="A153">
        <v>193908</v>
      </c>
      <c r="B153" s="3">
        <v>-6.6900000000000001E-2</v>
      </c>
      <c r="C153" s="3">
        <v>-0.12609999999999999</v>
      </c>
      <c r="D153" s="10">
        <f t="shared" si="8"/>
        <v>-5.9199999999999989E-2</v>
      </c>
      <c r="E153" s="8">
        <f t="shared" si="9"/>
        <v>-6.9242902742160717E-2</v>
      </c>
      <c r="F153" s="8">
        <f t="shared" si="10"/>
        <v>-0.13478932634863844</v>
      </c>
      <c r="G153" s="6"/>
      <c r="H153" s="6"/>
      <c r="I153" s="6"/>
      <c r="J153" s="6"/>
      <c r="K153" s="6"/>
      <c r="L153" s="6"/>
      <c r="M153" s="6"/>
      <c r="N153" s="6"/>
    </row>
    <row r="154" spans="1:14">
      <c r="A154">
        <v>193909</v>
      </c>
      <c r="B154" s="3">
        <v>0.16889999999999999</v>
      </c>
      <c r="C154" s="3">
        <v>0.54952800000000002</v>
      </c>
      <c r="D154" s="10">
        <f t="shared" si="8"/>
        <v>0.38062800000000002</v>
      </c>
      <c r="E154" s="8">
        <f t="shared" si="9"/>
        <v>0.15606313563158761</v>
      </c>
      <c r="F154" s="8">
        <f t="shared" si="10"/>
        <v>0.43795036842767182</v>
      </c>
      <c r="G154" s="6"/>
      <c r="H154" s="6"/>
      <c r="I154" s="6"/>
      <c r="J154" s="6"/>
      <c r="K154" s="6"/>
      <c r="L154" s="6"/>
      <c r="M154" s="6"/>
      <c r="N154" s="6"/>
    </row>
    <row r="155" spans="1:14">
      <c r="A155">
        <v>193910</v>
      </c>
      <c r="B155" s="3">
        <v>-5.3E-3</v>
      </c>
      <c r="C155" s="3">
        <v>-5.0048000000000002E-2</v>
      </c>
      <c r="D155" s="10">
        <f t="shared" si="8"/>
        <v>-4.4748000000000003E-2</v>
      </c>
      <c r="E155" s="8">
        <f t="shared" si="9"/>
        <v>-5.3140948237687651E-3</v>
      </c>
      <c r="F155" s="8">
        <f t="shared" si="10"/>
        <v>-5.1343821979837279E-2</v>
      </c>
      <c r="G155" s="6"/>
      <c r="H155" s="6"/>
      <c r="I155" s="6"/>
      <c r="J155" s="6"/>
      <c r="K155" s="6"/>
      <c r="L155" s="6"/>
      <c r="M155" s="6"/>
      <c r="N155" s="6"/>
    </row>
    <row r="156" spans="1:14">
      <c r="A156">
        <v>193911</v>
      </c>
      <c r="B156" s="3">
        <v>-3.6200000000000003E-2</v>
      </c>
      <c r="C156" s="3">
        <v>-0.13814000000000001</v>
      </c>
      <c r="D156" s="10">
        <f t="shared" si="8"/>
        <v>-0.10194</v>
      </c>
      <c r="E156" s="8">
        <f t="shared" si="9"/>
        <v>-3.6871474775904696E-2</v>
      </c>
      <c r="F156" s="8">
        <f t="shared" si="10"/>
        <v>-0.14866243450190181</v>
      </c>
      <c r="G156" s="6"/>
      <c r="H156" s="6"/>
      <c r="I156" s="6"/>
      <c r="J156" s="6"/>
      <c r="K156" s="6"/>
      <c r="L156" s="6"/>
      <c r="M156" s="6"/>
      <c r="N156" s="6"/>
    </row>
    <row r="157" spans="1:14">
      <c r="A157">
        <v>193912</v>
      </c>
      <c r="B157" s="3">
        <v>3.0299999999999997E-2</v>
      </c>
      <c r="C157" s="3">
        <v>3.5330000000000001E-3</v>
      </c>
      <c r="D157" s="10">
        <f t="shared" si="8"/>
        <v>-2.6766999999999996E-2</v>
      </c>
      <c r="E157" s="8">
        <f t="shared" si="9"/>
        <v>2.9850021968885292E-2</v>
      </c>
      <c r="F157" s="8">
        <f t="shared" si="10"/>
        <v>3.5267736163992845E-3</v>
      </c>
      <c r="G157" s="6"/>
      <c r="H157" s="6"/>
      <c r="I157" s="6"/>
      <c r="J157" s="6"/>
      <c r="K157" s="6"/>
      <c r="L157" s="6"/>
      <c r="M157" s="6"/>
      <c r="N157" s="6"/>
    </row>
    <row r="158" spans="1:14">
      <c r="A158">
        <v>194001</v>
      </c>
      <c r="B158" s="3">
        <v>-2.41E-2</v>
      </c>
      <c r="C158" s="3">
        <v>-2.8359000000000002E-2</v>
      </c>
      <c r="D158" s="10">
        <f t="shared" si="8"/>
        <v>-4.2590000000000024E-3</v>
      </c>
      <c r="E158" s="8">
        <f t="shared" si="9"/>
        <v>-2.4395156834721599E-2</v>
      </c>
      <c r="F158" s="8">
        <f t="shared" si="10"/>
        <v>-2.8768884308878386E-2</v>
      </c>
      <c r="G158" s="6"/>
      <c r="H158" s="6"/>
      <c r="I158" s="6"/>
      <c r="J158" s="6"/>
      <c r="K158" s="6"/>
      <c r="L158" s="6"/>
      <c r="M158" s="6"/>
      <c r="N158" s="6"/>
    </row>
    <row r="159" spans="1:14">
      <c r="A159">
        <v>194002</v>
      </c>
      <c r="B159" s="3">
        <v>1.44E-2</v>
      </c>
      <c r="C159" s="3">
        <v>3.1637999999999999E-2</v>
      </c>
      <c r="D159" s="10">
        <f t="shared" si="8"/>
        <v>1.7238E-2</v>
      </c>
      <c r="E159" s="8">
        <f t="shared" si="9"/>
        <v>1.4297304700824394E-2</v>
      </c>
      <c r="F159" s="8">
        <f t="shared" si="10"/>
        <v>3.114783032956368E-2</v>
      </c>
      <c r="G159" s="6"/>
      <c r="H159" s="6"/>
      <c r="I159" s="6"/>
      <c r="J159" s="6"/>
      <c r="K159" s="6"/>
      <c r="L159" s="6"/>
      <c r="M159" s="6"/>
      <c r="N159" s="6"/>
    </row>
    <row r="160" spans="1:14">
      <c r="A160">
        <v>194003</v>
      </c>
      <c r="B160" s="3">
        <v>2.0499999999999997E-2</v>
      </c>
      <c r="C160" s="3">
        <v>2.2804999999999999E-2</v>
      </c>
      <c r="D160" s="10">
        <f t="shared" si="8"/>
        <v>2.3050000000000015E-3</v>
      </c>
      <c r="E160" s="8">
        <f t="shared" si="9"/>
        <v>2.0292703267762394E-2</v>
      </c>
      <c r="F160" s="8">
        <f t="shared" si="10"/>
        <v>2.2548852964204877E-2</v>
      </c>
      <c r="G160" s="6"/>
      <c r="H160" s="6"/>
      <c r="I160" s="6"/>
      <c r="J160" s="6"/>
      <c r="K160" s="6"/>
      <c r="L160" s="6"/>
      <c r="M160" s="6"/>
      <c r="N160" s="6"/>
    </row>
    <row r="161" spans="1:14">
      <c r="A161">
        <v>194004</v>
      </c>
      <c r="B161" s="3">
        <v>2.2000000000000001E-3</v>
      </c>
      <c r="C161" s="3">
        <v>4.0917000000000002E-2</v>
      </c>
      <c r="D161" s="10">
        <f t="shared" si="8"/>
        <v>3.8717000000000001E-2</v>
      </c>
      <c r="E161" s="8">
        <f t="shared" si="9"/>
        <v>2.1975835434872013E-3</v>
      </c>
      <c r="F161" s="8">
        <f t="shared" si="10"/>
        <v>4.0102055426286726E-2</v>
      </c>
      <c r="G161" s="6"/>
      <c r="H161" s="6"/>
      <c r="I161" s="6"/>
      <c r="J161" s="6"/>
      <c r="K161" s="6"/>
      <c r="L161" s="6"/>
      <c r="M161" s="6"/>
      <c r="N161" s="6"/>
    </row>
    <row r="162" spans="1:14">
      <c r="A162">
        <v>194005</v>
      </c>
      <c r="B162" s="3">
        <v>-0.21969999999999998</v>
      </c>
      <c r="C162" s="3">
        <v>-0.32431699999999997</v>
      </c>
      <c r="D162" s="10">
        <f t="shared" si="8"/>
        <v>-0.10461699999999999</v>
      </c>
      <c r="E162" s="8">
        <f t="shared" si="9"/>
        <v>-0.24807681785942151</v>
      </c>
      <c r="F162" s="8">
        <f t="shared" si="10"/>
        <v>-0.392031247834776</v>
      </c>
      <c r="G162" s="6"/>
      <c r="H162" s="6"/>
      <c r="I162" s="6"/>
      <c r="J162" s="6"/>
      <c r="K162" s="6"/>
      <c r="L162" s="6"/>
      <c r="M162" s="6"/>
      <c r="N162" s="6"/>
    </row>
    <row r="163" spans="1:14">
      <c r="A163">
        <v>194006</v>
      </c>
      <c r="B163" s="3">
        <v>6.6699999999999995E-2</v>
      </c>
      <c r="C163" s="3">
        <v>7.9842999999999997E-2</v>
      </c>
      <c r="D163" s="10">
        <f t="shared" si="8"/>
        <v>1.3143000000000002E-2</v>
      </c>
      <c r="E163" s="8">
        <f t="shared" si="9"/>
        <v>6.4569770649300071E-2</v>
      </c>
      <c r="F163" s="8">
        <f t="shared" si="10"/>
        <v>7.6815660198461436E-2</v>
      </c>
      <c r="G163" s="6"/>
      <c r="H163" s="6"/>
      <c r="I163" s="6"/>
      <c r="J163" s="6"/>
      <c r="K163" s="6"/>
      <c r="L163" s="6"/>
      <c r="M163" s="6"/>
      <c r="N163" s="6"/>
    </row>
    <row r="164" spans="1:14">
      <c r="A164">
        <v>194007</v>
      </c>
      <c r="B164" s="3">
        <v>3.1699999999999999E-2</v>
      </c>
      <c r="C164" s="3">
        <v>3.3227E-2</v>
      </c>
      <c r="D164" s="10">
        <f t="shared" si="8"/>
        <v>1.5270000000000006E-3</v>
      </c>
      <c r="E164" s="8">
        <f t="shared" si="9"/>
        <v>3.1207927124193222E-2</v>
      </c>
      <c r="F164" s="8">
        <f t="shared" si="10"/>
        <v>3.2686914302284133E-2</v>
      </c>
      <c r="G164" s="6"/>
      <c r="H164" s="6"/>
      <c r="I164" s="6"/>
      <c r="J164" s="6"/>
      <c r="K164" s="6"/>
      <c r="L164" s="6"/>
      <c r="M164" s="6"/>
      <c r="N164" s="6"/>
    </row>
    <row r="165" spans="1:14">
      <c r="A165">
        <v>194008</v>
      </c>
      <c r="B165" s="3">
        <v>2.18E-2</v>
      </c>
      <c r="C165" s="3">
        <v>1.8886E-2</v>
      </c>
      <c r="D165" s="10">
        <f t="shared" si="8"/>
        <v>-2.9139999999999999E-3</v>
      </c>
      <c r="E165" s="8">
        <f t="shared" si="9"/>
        <v>2.1565777914560585E-2</v>
      </c>
      <c r="F165" s="8">
        <f t="shared" si="10"/>
        <v>1.870987359552817E-2</v>
      </c>
      <c r="G165" s="6"/>
      <c r="H165" s="6"/>
      <c r="I165" s="6"/>
      <c r="J165" s="6"/>
      <c r="K165" s="6"/>
      <c r="L165" s="6"/>
      <c r="M165" s="6"/>
      <c r="N165" s="6"/>
    </row>
    <row r="166" spans="1:14">
      <c r="A166">
        <v>194009</v>
      </c>
      <c r="B166" s="3">
        <v>2.3900000000000001E-2</v>
      </c>
      <c r="C166" s="3">
        <v>5.2039000000000002E-2</v>
      </c>
      <c r="D166" s="10">
        <f t="shared" si="8"/>
        <v>2.8139000000000001E-2</v>
      </c>
      <c r="E166" s="8">
        <f t="shared" si="9"/>
        <v>2.3618865598634027E-2</v>
      </c>
      <c r="F166" s="8">
        <f t="shared" si="10"/>
        <v>5.0730185871705441E-2</v>
      </c>
      <c r="G166" s="6"/>
      <c r="H166" s="6"/>
      <c r="I166" s="6"/>
      <c r="J166" s="6"/>
      <c r="K166" s="6"/>
      <c r="L166" s="6"/>
      <c r="M166" s="6"/>
      <c r="N166" s="6"/>
    </row>
    <row r="167" spans="1:14">
      <c r="A167">
        <v>194010</v>
      </c>
      <c r="B167" s="3">
        <v>3.0200000000000001E-2</v>
      </c>
      <c r="C167" s="3">
        <v>6.2944E-2</v>
      </c>
      <c r="D167" s="10">
        <f t="shared" si="8"/>
        <v>3.2743999999999995E-2</v>
      </c>
      <c r="E167" s="8">
        <f t="shared" si="9"/>
        <v>2.9752958149347801E-2</v>
      </c>
      <c r="F167" s="8">
        <f t="shared" si="10"/>
        <v>6.104241688086217E-2</v>
      </c>
      <c r="G167" s="6"/>
      <c r="H167" s="6"/>
      <c r="I167" s="6"/>
      <c r="J167" s="6"/>
      <c r="K167" s="6"/>
      <c r="L167" s="6"/>
      <c r="M167" s="6"/>
      <c r="N167" s="6"/>
    </row>
    <row r="168" spans="1:14">
      <c r="A168">
        <v>194011</v>
      </c>
      <c r="B168" s="3">
        <v>-1.61E-2</v>
      </c>
      <c r="C168" s="3">
        <v>1.7380000000000002E-3</v>
      </c>
      <c r="D168" s="10">
        <f t="shared" si="8"/>
        <v>1.7838E-2</v>
      </c>
      <c r="E168" s="8">
        <f t="shared" si="9"/>
        <v>-1.6231013110417272E-2</v>
      </c>
      <c r="F168" s="8">
        <f t="shared" si="10"/>
        <v>1.736491425681869E-3</v>
      </c>
      <c r="G168" s="6"/>
      <c r="H168" s="6"/>
      <c r="I168" s="6"/>
      <c r="J168" s="6"/>
      <c r="K168" s="6"/>
      <c r="L168" s="6"/>
      <c r="M168" s="6"/>
      <c r="N168" s="6"/>
    </row>
    <row r="169" spans="1:14">
      <c r="A169">
        <v>194012</v>
      </c>
      <c r="B169" s="3">
        <v>6.8999999999999999E-3</v>
      </c>
      <c r="C169" s="3">
        <v>-2.2785000000000003E-2</v>
      </c>
      <c r="D169" s="10">
        <f t="shared" si="8"/>
        <v>-2.9685000000000003E-2</v>
      </c>
      <c r="E169" s="8">
        <f t="shared" si="9"/>
        <v>6.8763039394320637E-3</v>
      </c>
      <c r="F169" s="8">
        <f t="shared" si="10"/>
        <v>-2.3048589736828076E-2</v>
      </c>
      <c r="G169" s="6"/>
      <c r="H169" s="6"/>
      <c r="I169" s="6"/>
      <c r="J169" s="6"/>
      <c r="K169" s="6"/>
      <c r="L169" s="6"/>
      <c r="M169" s="6"/>
      <c r="N169" s="6"/>
    </row>
    <row r="170" spans="1:14">
      <c r="A170">
        <v>194101</v>
      </c>
      <c r="B170" s="3">
        <v>-4.1799999999999997E-2</v>
      </c>
      <c r="C170" s="3">
        <v>-3.0659999999999997E-3</v>
      </c>
      <c r="D170" s="10">
        <f t="shared" si="8"/>
        <v>3.8733999999999998E-2</v>
      </c>
      <c r="E170" s="8">
        <f t="shared" si="9"/>
        <v>-4.2698754533115245E-2</v>
      </c>
      <c r="F170" s="8">
        <f t="shared" si="10"/>
        <v>-3.0707098073098436E-3</v>
      </c>
      <c r="G170" s="6"/>
      <c r="H170" s="6"/>
      <c r="I170" s="6"/>
      <c r="J170" s="6"/>
      <c r="K170" s="6"/>
      <c r="L170" s="6"/>
      <c r="M170" s="6"/>
      <c r="N170" s="6"/>
    </row>
    <row r="171" spans="1:14">
      <c r="A171">
        <v>194102</v>
      </c>
      <c r="B171" s="3">
        <v>-1.44E-2</v>
      </c>
      <c r="C171" s="3">
        <v>-2.8879000000000002E-2</v>
      </c>
      <c r="D171" s="10">
        <f t="shared" si="8"/>
        <v>-1.4479000000000002E-2</v>
      </c>
      <c r="E171" s="8">
        <f t="shared" si="9"/>
        <v>-1.4504686202881688E-2</v>
      </c>
      <c r="F171" s="8">
        <f t="shared" si="10"/>
        <v>-2.9304204654260792E-2</v>
      </c>
      <c r="G171" s="6"/>
      <c r="H171" s="6"/>
      <c r="I171" s="6"/>
      <c r="J171" s="6"/>
      <c r="K171" s="6"/>
      <c r="L171" s="6"/>
      <c r="M171" s="6"/>
      <c r="N171" s="6"/>
    </row>
    <row r="172" spans="1:14">
      <c r="A172">
        <v>194103</v>
      </c>
      <c r="B172" s="3">
        <v>8.5000000000000006E-3</v>
      </c>
      <c r="C172" s="3">
        <v>3.7745000000000001E-2</v>
      </c>
      <c r="D172" s="10">
        <f t="shared" si="8"/>
        <v>2.9245E-2</v>
      </c>
      <c r="E172" s="8">
        <f t="shared" si="9"/>
        <v>8.4640784121293635E-3</v>
      </c>
      <c r="F172" s="8">
        <f t="shared" si="10"/>
        <v>3.7050089823287252E-2</v>
      </c>
      <c r="G172" s="6"/>
      <c r="H172" s="6"/>
      <c r="I172" s="6"/>
      <c r="J172" s="6"/>
      <c r="K172" s="6"/>
      <c r="L172" s="6"/>
      <c r="M172" s="6"/>
      <c r="N172" s="6"/>
    </row>
    <row r="173" spans="1:14">
      <c r="A173">
        <v>194104</v>
      </c>
      <c r="B173" s="3">
        <v>-5.4699999999999999E-2</v>
      </c>
      <c r="C173" s="3">
        <v>-5.2000999999999999E-2</v>
      </c>
      <c r="D173" s="10">
        <f t="shared" si="8"/>
        <v>2.699E-3</v>
      </c>
      <c r="E173" s="8">
        <f t="shared" si="9"/>
        <v>-5.6252941550798408E-2</v>
      </c>
      <c r="F173" s="8">
        <f t="shared" si="10"/>
        <v>-5.3401831579992239E-2</v>
      </c>
      <c r="G173" s="6"/>
      <c r="H173" s="6"/>
      <c r="I173" s="6"/>
      <c r="J173" s="6"/>
      <c r="K173" s="6"/>
      <c r="L173" s="6"/>
      <c r="M173" s="6"/>
      <c r="N173" s="6"/>
    </row>
    <row r="174" spans="1:14">
      <c r="A174">
        <v>194105</v>
      </c>
      <c r="B174" s="3">
        <v>1.3899999999999999E-2</v>
      </c>
      <c r="C174" s="3">
        <v>1.5458000000000001E-2</v>
      </c>
      <c r="D174" s="10">
        <f t="shared" si="8"/>
        <v>1.5580000000000021E-3</v>
      </c>
      <c r="E174" s="8">
        <f t="shared" si="9"/>
        <v>1.380428097639708E-2</v>
      </c>
      <c r="F174" s="8">
        <f t="shared" si="10"/>
        <v>1.5339742246513409E-2</v>
      </c>
      <c r="G174" s="6"/>
      <c r="H174" s="6"/>
      <c r="I174" s="6"/>
      <c r="J174" s="6"/>
      <c r="K174" s="6"/>
      <c r="L174" s="6"/>
      <c r="M174" s="6"/>
      <c r="N174" s="6"/>
    </row>
    <row r="175" spans="1:14">
      <c r="A175">
        <v>194106</v>
      </c>
      <c r="B175" s="3">
        <v>5.8299999999999998E-2</v>
      </c>
      <c r="C175" s="3">
        <v>8.4600000000000009E-2</v>
      </c>
      <c r="D175" s="10">
        <f t="shared" si="8"/>
        <v>2.6300000000000011E-2</v>
      </c>
      <c r="E175" s="8">
        <f t="shared" si="9"/>
        <v>5.6663847117541764E-2</v>
      </c>
      <c r="F175" s="8">
        <f t="shared" si="10"/>
        <v>8.1211255424823228E-2</v>
      </c>
      <c r="G175" s="6"/>
      <c r="H175" s="6"/>
      <c r="I175" s="6"/>
      <c r="J175" s="6"/>
      <c r="K175" s="6"/>
      <c r="L175" s="6"/>
      <c r="M175" s="6"/>
      <c r="N175" s="6"/>
    </row>
    <row r="176" spans="1:14">
      <c r="A176">
        <v>194107</v>
      </c>
      <c r="B176" s="3">
        <v>5.9000000000000004E-2</v>
      </c>
      <c r="C176" s="3">
        <v>0.18540600000000002</v>
      </c>
      <c r="D176" s="10">
        <f t="shared" si="8"/>
        <v>0.12640600000000002</v>
      </c>
      <c r="E176" s="8">
        <f t="shared" si="9"/>
        <v>5.7325066619269352E-2</v>
      </c>
      <c r="F176" s="8">
        <f t="shared" si="10"/>
        <v>0.17008533194137909</v>
      </c>
      <c r="G176" s="6"/>
      <c r="H176" s="6"/>
      <c r="I176" s="6"/>
      <c r="J176" s="6"/>
      <c r="K176" s="6"/>
      <c r="L176" s="6"/>
      <c r="M176" s="6"/>
      <c r="N176" s="6"/>
    </row>
    <row r="177" spans="1:14">
      <c r="A177">
        <v>194108</v>
      </c>
      <c r="B177" s="3">
        <v>-1.6000000000000001E-3</v>
      </c>
      <c r="C177" s="3">
        <v>-3.954E-3</v>
      </c>
      <c r="D177" s="10">
        <f t="shared" si="8"/>
        <v>-2.3540000000000002E-3</v>
      </c>
      <c r="E177" s="8">
        <f t="shared" si="9"/>
        <v>-1.6012813669738792E-3</v>
      </c>
      <c r="F177" s="8">
        <f t="shared" si="10"/>
        <v>-3.9618377250652276E-3</v>
      </c>
      <c r="G177" s="6"/>
      <c r="H177" s="6"/>
      <c r="I177" s="6"/>
      <c r="J177" s="6"/>
      <c r="K177" s="6"/>
      <c r="L177" s="6"/>
      <c r="M177" s="6"/>
      <c r="N177" s="6"/>
    </row>
    <row r="178" spans="1:14">
      <c r="A178">
        <v>194109</v>
      </c>
      <c r="B178" s="3">
        <v>-8.6E-3</v>
      </c>
      <c r="C178" s="3">
        <v>-1.9488999999999999E-2</v>
      </c>
      <c r="D178" s="10">
        <f t="shared" si="8"/>
        <v>-1.0888999999999999E-2</v>
      </c>
      <c r="E178" s="8">
        <f t="shared" si="9"/>
        <v>-8.6371933956635883E-3</v>
      </c>
      <c r="F178" s="8">
        <f t="shared" si="10"/>
        <v>-1.9681414642730197E-2</v>
      </c>
      <c r="G178" s="6"/>
      <c r="H178" s="6"/>
      <c r="I178" s="6"/>
      <c r="J178" s="6"/>
      <c r="K178" s="6"/>
      <c r="L178" s="6"/>
      <c r="M178" s="6"/>
      <c r="N178" s="6"/>
    </row>
    <row r="179" spans="1:14">
      <c r="A179">
        <v>194110</v>
      </c>
      <c r="B179" s="3">
        <v>-5.2499999999999998E-2</v>
      </c>
      <c r="C179" s="3">
        <v>-6.0101000000000002E-2</v>
      </c>
      <c r="D179" s="10">
        <f t="shared" si="8"/>
        <v>-7.6010000000000036E-3</v>
      </c>
      <c r="E179" s="8">
        <f t="shared" si="9"/>
        <v>-5.3928342025555631E-2</v>
      </c>
      <c r="F179" s="8">
        <f t="shared" si="10"/>
        <v>-6.1982856299419915E-2</v>
      </c>
      <c r="G179" s="6"/>
      <c r="H179" s="6"/>
      <c r="I179" s="6"/>
      <c r="J179" s="6"/>
      <c r="K179" s="6"/>
      <c r="L179" s="6"/>
      <c r="M179" s="6"/>
      <c r="N179" s="6"/>
    </row>
    <row r="180" spans="1:14">
      <c r="A180">
        <v>194111</v>
      </c>
      <c r="B180" s="3">
        <v>-1.9199999999999998E-2</v>
      </c>
      <c r="C180" s="3">
        <v>-2.921E-2</v>
      </c>
      <c r="D180" s="10">
        <f t="shared" si="8"/>
        <v>-1.0010000000000002E-2</v>
      </c>
      <c r="E180" s="8">
        <f t="shared" si="9"/>
        <v>-1.9386713800190095E-2</v>
      </c>
      <c r="F180" s="8">
        <f t="shared" si="10"/>
        <v>-2.9645105965603619E-2</v>
      </c>
      <c r="G180" s="6"/>
      <c r="H180" s="6"/>
      <c r="I180" s="6"/>
      <c r="J180" s="6"/>
      <c r="K180" s="6"/>
      <c r="L180" s="6"/>
      <c r="M180" s="6"/>
      <c r="N180" s="6"/>
    </row>
    <row r="181" spans="1:14">
      <c r="A181">
        <v>194112</v>
      </c>
      <c r="B181" s="3">
        <v>-4.8600000000000004E-2</v>
      </c>
      <c r="C181" s="3">
        <v>-0.12654799999999999</v>
      </c>
      <c r="D181" s="10">
        <f t="shared" si="8"/>
        <v>-7.794799999999999E-2</v>
      </c>
      <c r="E181" s="8">
        <f t="shared" si="9"/>
        <v>-4.9820694983955922E-2</v>
      </c>
      <c r="F181" s="8">
        <f t="shared" si="10"/>
        <v>-0.13530210226306941</v>
      </c>
      <c r="G181" s="6"/>
      <c r="H181" s="6"/>
      <c r="I181" s="6"/>
      <c r="J181" s="6"/>
      <c r="K181" s="6"/>
      <c r="L181" s="6"/>
      <c r="M181" s="6"/>
      <c r="N181" s="6"/>
    </row>
    <row r="182" spans="1:14">
      <c r="A182">
        <v>194201</v>
      </c>
      <c r="B182" s="3">
        <v>8.1000000000000013E-3</v>
      </c>
      <c r="C182" s="3">
        <v>0.14486599999999999</v>
      </c>
      <c r="D182" s="10">
        <f t="shared" si="8"/>
        <v>0.136766</v>
      </c>
      <c r="E182" s="8">
        <f t="shared" si="9"/>
        <v>8.0673710777587927E-3</v>
      </c>
      <c r="F182" s="8">
        <f t="shared" si="10"/>
        <v>0.1352875995899061</v>
      </c>
      <c r="G182" s="6"/>
      <c r="H182" s="6"/>
      <c r="I182" s="6"/>
      <c r="J182" s="6"/>
      <c r="K182" s="6"/>
      <c r="L182" s="6"/>
      <c r="M182" s="6"/>
      <c r="N182" s="6"/>
    </row>
    <row r="183" spans="1:14">
      <c r="A183">
        <v>194202</v>
      </c>
      <c r="B183" s="3">
        <v>-2.4500000000000001E-2</v>
      </c>
      <c r="C183" s="3">
        <v>-1.7044999999999998E-2</v>
      </c>
      <c r="D183" s="10">
        <f t="shared" si="8"/>
        <v>7.4550000000000033E-3</v>
      </c>
      <c r="E183" s="8">
        <f t="shared" si="9"/>
        <v>-2.4805118918971115E-2</v>
      </c>
      <c r="F183" s="8">
        <f t="shared" si="10"/>
        <v>-1.7191938112734065E-2</v>
      </c>
      <c r="G183" s="6"/>
      <c r="H183" s="6"/>
      <c r="I183" s="6"/>
      <c r="J183" s="6"/>
      <c r="K183" s="6"/>
      <c r="L183" s="6"/>
      <c r="M183" s="6"/>
      <c r="N183" s="6"/>
    </row>
    <row r="184" spans="1:14">
      <c r="A184">
        <v>194203</v>
      </c>
      <c r="B184" s="3">
        <v>-6.5700000000000008E-2</v>
      </c>
      <c r="C184" s="3">
        <v>-5.7195999999999997E-2</v>
      </c>
      <c r="D184" s="10">
        <f t="shared" si="8"/>
        <v>8.5040000000000115E-3</v>
      </c>
      <c r="E184" s="8">
        <f t="shared" si="9"/>
        <v>-6.7957693183227086E-2</v>
      </c>
      <c r="F184" s="8">
        <f t="shared" si="10"/>
        <v>-5.8896865247786548E-2</v>
      </c>
      <c r="G184" s="6"/>
      <c r="H184" s="6"/>
      <c r="I184" s="6"/>
      <c r="J184" s="6"/>
      <c r="K184" s="6"/>
      <c r="L184" s="6"/>
      <c r="M184" s="6"/>
      <c r="N184" s="6"/>
    </row>
    <row r="185" spans="1:14">
      <c r="A185">
        <v>194204</v>
      </c>
      <c r="B185" s="3">
        <v>-4.36E-2</v>
      </c>
      <c r="C185" s="3">
        <v>-3.7406999999999996E-2</v>
      </c>
      <c r="D185" s="10">
        <f t="shared" si="8"/>
        <v>6.1930000000000041E-3</v>
      </c>
      <c r="E185" s="8">
        <f t="shared" si="9"/>
        <v>-4.4579043397967359E-2</v>
      </c>
      <c r="F185" s="8">
        <f t="shared" si="10"/>
        <v>-3.8124594111312138E-2</v>
      </c>
      <c r="G185" s="6"/>
      <c r="H185" s="6"/>
      <c r="I185" s="6"/>
      <c r="J185" s="6"/>
      <c r="K185" s="6"/>
      <c r="L185" s="6"/>
      <c r="M185" s="6"/>
      <c r="N185" s="6"/>
    </row>
    <row r="186" spans="1:14">
      <c r="A186">
        <v>194205</v>
      </c>
      <c r="B186" s="3">
        <v>5.9700000000000003E-2</v>
      </c>
      <c r="C186" s="3">
        <v>1.6500000000000001E-2</v>
      </c>
      <c r="D186" s="10">
        <f t="shared" si="8"/>
        <v>-4.3200000000000002E-2</v>
      </c>
      <c r="E186" s="8">
        <f t="shared" si="9"/>
        <v>5.798584919865335E-2</v>
      </c>
      <c r="F186" s="8">
        <f t="shared" si="10"/>
        <v>1.636535408626423E-2</v>
      </c>
      <c r="G186" s="6"/>
      <c r="H186" s="6"/>
      <c r="I186" s="6"/>
      <c r="J186" s="6"/>
      <c r="K186" s="6"/>
      <c r="L186" s="6"/>
      <c r="M186" s="6"/>
      <c r="N186" s="6"/>
    </row>
    <row r="187" spans="1:14">
      <c r="A187">
        <v>194206</v>
      </c>
      <c r="B187" s="3">
        <v>2.7099999999999999E-2</v>
      </c>
      <c r="C187" s="3">
        <v>2.3612999999999999E-2</v>
      </c>
      <c r="D187" s="10">
        <f t="shared" si="8"/>
        <v>-3.4870000000000005E-3</v>
      </c>
      <c r="E187" s="8">
        <f t="shared" si="9"/>
        <v>2.6739297189621512E-2</v>
      </c>
      <c r="F187" s="8">
        <f t="shared" si="10"/>
        <v>2.3338525496393359E-2</v>
      </c>
      <c r="G187" s="6"/>
      <c r="H187" s="6"/>
      <c r="I187" s="6"/>
      <c r="J187" s="6"/>
      <c r="K187" s="6"/>
      <c r="L187" s="6"/>
      <c r="M187" s="6"/>
      <c r="N187" s="6"/>
    </row>
    <row r="188" spans="1:14">
      <c r="A188">
        <v>194207</v>
      </c>
      <c r="B188" s="3">
        <v>3.5399999999999994E-2</v>
      </c>
      <c r="C188" s="3">
        <v>5.1245000000000006E-2</v>
      </c>
      <c r="D188" s="10">
        <f t="shared" si="8"/>
        <v>1.5845000000000012E-2</v>
      </c>
      <c r="E188" s="8">
        <f t="shared" si="9"/>
        <v>3.4787825485664024E-2</v>
      </c>
      <c r="F188" s="8">
        <f t="shared" si="10"/>
        <v>4.9975176051141414E-2</v>
      </c>
      <c r="G188" s="6"/>
      <c r="H188" s="6"/>
      <c r="I188" s="6"/>
      <c r="J188" s="6"/>
      <c r="K188" s="6"/>
      <c r="L188" s="6"/>
      <c r="M188" s="6"/>
      <c r="N188" s="6"/>
    </row>
    <row r="189" spans="1:14">
      <c r="A189">
        <v>194208</v>
      </c>
      <c r="B189" s="3">
        <v>1.83E-2</v>
      </c>
      <c r="C189" s="3">
        <v>2.5306000000000002E-2</v>
      </c>
      <c r="D189" s="10">
        <f t="shared" si="8"/>
        <v>7.0060000000000018E-3</v>
      </c>
      <c r="E189" s="8">
        <f t="shared" si="9"/>
        <v>1.8134570195482678E-2</v>
      </c>
      <c r="F189" s="8">
        <f t="shared" si="10"/>
        <v>2.4991104622557953E-2</v>
      </c>
      <c r="G189" s="6"/>
      <c r="H189" s="6"/>
      <c r="I189" s="6"/>
      <c r="J189" s="6"/>
      <c r="K189" s="6"/>
      <c r="L189" s="6"/>
      <c r="M189" s="6"/>
      <c r="N189" s="6"/>
    </row>
    <row r="190" spans="1:14">
      <c r="A190">
        <v>194209</v>
      </c>
      <c r="B190" s="3">
        <v>2.6399999999999996E-2</v>
      </c>
      <c r="C190" s="3">
        <v>5.9093E-2</v>
      </c>
      <c r="D190" s="10">
        <f t="shared" si="8"/>
        <v>3.2693E-2</v>
      </c>
      <c r="E190" s="8">
        <f t="shared" si="9"/>
        <v>2.6057534319289598E-2</v>
      </c>
      <c r="F190" s="8">
        <f t="shared" si="10"/>
        <v>5.7412881460317297E-2</v>
      </c>
      <c r="G190" s="6"/>
      <c r="H190" s="6"/>
      <c r="I190" s="6"/>
      <c r="J190" s="6"/>
      <c r="K190" s="6"/>
      <c r="L190" s="6"/>
      <c r="M190" s="6"/>
      <c r="N190" s="6"/>
    </row>
    <row r="191" spans="1:14">
      <c r="A191">
        <v>194210</v>
      </c>
      <c r="B191" s="3">
        <v>6.8500000000000005E-2</v>
      </c>
      <c r="C191" s="3">
        <v>0.14330100000000001</v>
      </c>
      <c r="D191" s="10">
        <f t="shared" si="8"/>
        <v>7.4801000000000006E-2</v>
      </c>
      <c r="E191" s="8">
        <f t="shared" si="9"/>
        <v>6.6255795777065266E-2</v>
      </c>
      <c r="F191" s="8">
        <f t="shared" si="10"/>
        <v>0.1339196922264736</v>
      </c>
      <c r="G191" s="6"/>
      <c r="H191" s="6"/>
      <c r="I191" s="6"/>
      <c r="J191" s="6"/>
      <c r="K191" s="6"/>
      <c r="L191" s="6"/>
      <c r="M191" s="6"/>
      <c r="N191" s="6"/>
    </row>
    <row r="192" spans="1:14">
      <c r="A192">
        <v>194211</v>
      </c>
      <c r="B192" s="3">
        <v>1.8E-3</v>
      </c>
      <c r="C192" s="3">
        <v>-4.0202999999999996E-2</v>
      </c>
      <c r="D192" s="10">
        <f t="shared" si="8"/>
        <v>-4.2002999999999999E-2</v>
      </c>
      <c r="E192" s="8">
        <f t="shared" si="9"/>
        <v>1.7983819413793973E-3</v>
      </c>
      <c r="F192" s="8">
        <f t="shared" si="10"/>
        <v>-4.103347521405408E-2</v>
      </c>
      <c r="G192" s="6"/>
      <c r="H192" s="6"/>
      <c r="I192" s="6"/>
      <c r="J192" s="6"/>
      <c r="K192" s="6"/>
      <c r="L192" s="6"/>
      <c r="M192" s="6"/>
      <c r="N192" s="6"/>
    </row>
    <row r="193" spans="1:14">
      <c r="A193">
        <v>194212</v>
      </c>
      <c r="B193" s="3">
        <v>5.1500000000000004E-2</v>
      </c>
      <c r="C193" s="3">
        <v>2.6672999999999999E-2</v>
      </c>
      <c r="D193" s="10">
        <f t="shared" si="8"/>
        <v>-2.4827000000000005E-2</v>
      </c>
      <c r="E193" s="8">
        <f t="shared" si="9"/>
        <v>5.0217716160617515E-2</v>
      </c>
      <c r="F193" s="8">
        <f t="shared" si="10"/>
        <v>2.6323477129515029E-2</v>
      </c>
      <c r="G193" s="6"/>
      <c r="H193" s="6"/>
      <c r="I193" s="6"/>
      <c r="J193" s="6"/>
      <c r="K193" s="6"/>
      <c r="L193" s="6"/>
      <c r="M193" s="6"/>
      <c r="N193" s="6"/>
    </row>
    <row r="194" spans="1:14">
      <c r="A194">
        <v>194301</v>
      </c>
      <c r="B194" s="3">
        <v>7.1599999999999997E-2</v>
      </c>
      <c r="C194" s="3">
        <v>0.23707899999999998</v>
      </c>
      <c r="D194" s="10">
        <f t="shared" si="8"/>
        <v>0.16547899999999999</v>
      </c>
      <c r="E194" s="8">
        <f t="shared" si="9"/>
        <v>6.9152858688316721E-2</v>
      </c>
      <c r="F194" s="8">
        <f t="shared" si="10"/>
        <v>0.21275295555867099</v>
      </c>
      <c r="G194" s="6"/>
      <c r="H194" s="6"/>
      <c r="I194" s="6"/>
      <c r="J194" s="6"/>
      <c r="K194" s="6"/>
      <c r="L194" s="6"/>
      <c r="M194" s="6"/>
      <c r="N194" s="6"/>
    </row>
    <row r="195" spans="1:14">
      <c r="A195">
        <v>194302</v>
      </c>
      <c r="B195" s="3">
        <v>6.1800000000000008E-2</v>
      </c>
      <c r="C195" s="3">
        <v>0.17258099999999998</v>
      </c>
      <c r="D195" s="10">
        <f t="shared" ref="D195:D258" si="11">C195-B195</f>
        <v>0.11078099999999998</v>
      </c>
      <c r="E195" s="8">
        <f t="shared" ref="E195:E258" si="12">LOG(B195+1, EXP(1))</f>
        <v>5.9965581167434133E-2</v>
      </c>
      <c r="F195" s="8">
        <f t="shared" ref="F195:F258" si="13">LOG(C195+1, EXP(1))</f>
        <v>0.15920730210781647</v>
      </c>
      <c r="G195" s="6"/>
      <c r="H195" s="6"/>
      <c r="I195" s="6"/>
      <c r="J195" s="6"/>
      <c r="K195" s="6"/>
      <c r="L195" s="6"/>
      <c r="M195" s="6"/>
      <c r="N195" s="6"/>
    </row>
    <row r="196" spans="1:14">
      <c r="A196">
        <v>194303</v>
      </c>
      <c r="B196" s="3">
        <v>6.0400000000000002E-2</v>
      </c>
      <c r="C196" s="3">
        <v>0.149645</v>
      </c>
      <c r="D196" s="10">
        <f t="shared" si="11"/>
        <v>8.9244999999999991E-2</v>
      </c>
      <c r="E196" s="8">
        <f t="shared" si="12"/>
        <v>5.8646195432733431E-2</v>
      </c>
      <c r="F196" s="8">
        <f t="shared" si="13"/>
        <v>0.13945319906667419</v>
      </c>
      <c r="G196" s="6"/>
      <c r="H196" s="6"/>
      <c r="I196" s="6"/>
      <c r="J196" s="6"/>
      <c r="K196" s="6"/>
      <c r="L196" s="6"/>
      <c r="M196" s="6"/>
      <c r="N196" s="6"/>
    </row>
    <row r="197" spans="1:14">
      <c r="A197">
        <v>194304</v>
      </c>
      <c r="B197" s="3">
        <v>8.4000000000000012E-3</v>
      </c>
      <c r="C197" s="3">
        <v>8.0820000000000003E-2</v>
      </c>
      <c r="D197" s="10">
        <f t="shared" si="11"/>
        <v>7.2419999999999998E-2</v>
      </c>
      <c r="E197" s="8">
        <f t="shared" si="12"/>
        <v>8.3649163316276715E-3</v>
      </c>
      <c r="F197" s="8">
        <f t="shared" si="13"/>
        <v>7.7720012303891167E-2</v>
      </c>
      <c r="G197" s="6"/>
      <c r="H197" s="6"/>
      <c r="I197" s="6"/>
      <c r="J197" s="6"/>
      <c r="K197" s="6"/>
      <c r="L197" s="6"/>
      <c r="M197" s="6"/>
      <c r="N197" s="6"/>
    </row>
    <row r="198" spans="1:14">
      <c r="A198">
        <v>194305</v>
      </c>
      <c r="B198" s="3">
        <v>5.7700000000000001E-2</v>
      </c>
      <c r="C198" s="3">
        <v>0.13230700000000001</v>
      </c>
      <c r="D198" s="10">
        <f t="shared" si="11"/>
        <v>7.4607000000000007E-2</v>
      </c>
      <c r="E198" s="8">
        <f t="shared" si="12"/>
        <v>5.609673935187022E-2</v>
      </c>
      <c r="F198" s="8">
        <f t="shared" si="13"/>
        <v>0.12425714442596301</v>
      </c>
      <c r="G198" s="6"/>
      <c r="H198" s="6"/>
      <c r="I198" s="6"/>
      <c r="J198" s="6"/>
      <c r="K198" s="6"/>
      <c r="L198" s="6"/>
      <c r="M198" s="6"/>
      <c r="N198" s="6"/>
    </row>
    <row r="199" spans="1:14">
      <c r="A199">
        <v>194306</v>
      </c>
      <c r="B199" s="3">
        <v>1.8500000000000003E-2</v>
      </c>
      <c r="C199" s="3">
        <v>4.921E-3</v>
      </c>
      <c r="D199" s="10">
        <f t="shared" si="11"/>
        <v>-1.3579000000000003E-2</v>
      </c>
      <c r="E199" s="8">
        <f t="shared" si="12"/>
        <v>1.8330956684723419E-2</v>
      </c>
      <c r="F199" s="8">
        <f t="shared" si="13"/>
        <v>4.9089314561754959E-3</v>
      </c>
      <c r="G199" s="6"/>
      <c r="H199" s="6"/>
      <c r="I199" s="6"/>
      <c r="J199" s="6"/>
      <c r="K199" s="6"/>
      <c r="L199" s="6"/>
      <c r="M199" s="6"/>
      <c r="N199" s="6"/>
    </row>
    <row r="200" spans="1:14">
      <c r="A200">
        <v>194307</v>
      </c>
      <c r="B200" s="3">
        <v>-4.7399999999999991E-2</v>
      </c>
      <c r="C200" s="3">
        <v>-9.0830999999999995E-2</v>
      </c>
      <c r="D200" s="10">
        <f t="shared" si="11"/>
        <v>-4.3431000000000004E-2</v>
      </c>
      <c r="E200" s="8">
        <f t="shared" si="12"/>
        <v>-4.856019061537703E-2</v>
      </c>
      <c r="F200" s="8">
        <f t="shared" si="13"/>
        <v>-9.5224283493518594E-2</v>
      </c>
      <c r="G200" s="6"/>
      <c r="H200" s="6"/>
      <c r="I200" s="6"/>
      <c r="J200" s="6"/>
      <c r="K200" s="6"/>
      <c r="L200" s="6"/>
      <c r="M200" s="6"/>
      <c r="N200" s="6"/>
    </row>
    <row r="201" spans="1:14">
      <c r="A201">
        <v>194308</v>
      </c>
      <c r="B201" s="3">
        <v>1.3300000000000001E-2</v>
      </c>
      <c r="C201" s="3">
        <v>7.9469999999999992E-3</v>
      </c>
      <c r="D201" s="10">
        <f t="shared" si="11"/>
        <v>-5.3530000000000019E-3</v>
      </c>
      <c r="E201" s="8">
        <f t="shared" si="12"/>
        <v>1.32123314721349E-2</v>
      </c>
      <c r="F201" s="8">
        <f t="shared" si="13"/>
        <v>7.9155889017541638E-3</v>
      </c>
      <c r="G201" s="6"/>
      <c r="H201" s="6"/>
      <c r="I201" s="6"/>
      <c r="J201" s="6"/>
      <c r="K201" s="6"/>
      <c r="L201" s="6"/>
      <c r="M201" s="6"/>
      <c r="N201" s="6"/>
    </row>
    <row r="202" spans="1:14">
      <c r="A202">
        <v>194309</v>
      </c>
      <c r="B202" s="3">
        <v>2.4299999999999999E-2</v>
      </c>
      <c r="C202" s="3">
        <v>5.4108000000000003E-2</v>
      </c>
      <c r="D202" s="10">
        <f t="shared" si="11"/>
        <v>2.9808000000000005E-2</v>
      </c>
      <c r="E202" s="8">
        <f t="shared" si="12"/>
        <v>2.4009452460351854E-2</v>
      </c>
      <c r="F202" s="8">
        <f t="shared" si="13"/>
        <v>5.269491166297624E-2</v>
      </c>
      <c r="G202" s="6"/>
      <c r="H202" s="6"/>
      <c r="I202" s="6"/>
      <c r="J202" s="6"/>
      <c r="K202" s="6"/>
      <c r="L202" s="6"/>
      <c r="M202" s="6"/>
      <c r="N202" s="6"/>
    </row>
    <row r="203" spans="1:14">
      <c r="A203">
        <v>194310</v>
      </c>
      <c r="B203" s="3">
        <v>-1.1199999999999998E-2</v>
      </c>
      <c r="C203" s="3">
        <v>7.5519999999999997E-3</v>
      </c>
      <c r="D203" s="10">
        <f t="shared" si="11"/>
        <v>1.8751999999999998E-2</v>
      </c>
      <c r="E203" s="8">
        <f t="shared" si="12"/>
        <v>-1.1263192278710714E-2</v>
      </c>
      <c r="F203" s="8">
        <f t="shared" si="13"/>
        <v>7.5236264100267437E-3</v>
      </c>
      <c r="G203" s="6"/>
      <c r="H203" s="6"/>
      <c r="I203" s="6"/>
      <c r="J203" s="6"/>
      <c r="K203" s="6"/>
      <c r="L203" s="6"/>
      <c r="M203" s="6"/>
      <c r="N203" s="6"/>
    </row>
    <row r="204" spans="1:14">
      <c r="A204">
        <v>194311</v>
      </c>
      <c r="B204" s="3">
        <v>-5.8799999999999998E-2</v>
      </c>
      <c r="C204" s="3">
        <v>-0.10574299999999999</v>
      </c>
      <c r="D204" s="10">
        <f t="shared" si="11"/>
        <v>-4.6942999999999992E-2</v>
      </c>
      <c r="E204" s="8">
        <f t="shared" si="12"/>
        <v>-6.0599622128929595E-2</v>
      </c>
      <c r="F204" s="8">
        <f t="shared" si="13"/>
        <v>-0.11176207308499723</v>
      </c>
      <c r="G204" s="6"/>
      <c r="H204" s="6"/>
      <c r="I204" s="6"/>
      <c r="J204" s="6"/>
      <c r="K204" s="6"/>
      <c r="L204" s="6"/>
      <c r="M204" s="6"/>
      <c r="N204" s="6"/>
    </row>
    <row r="205" spans="1:14">
      <c r="A205">
        <v>194312</v>
      </c>
      <c r="B205" s="3">
        <v>6.3900000000000012E-2</v>
      </c>
      <c r="C205" s="3">
        <v>0.12069800000000001</v>
      </c>
      <c r="D205" s="10">
        <f t="shared" si="11"/>
        <v>5.6798000000000001E-2</v>
      </c>
      <c r="E205" s="8">
        <f t="shared" si="12"/>
        <v>6.1941401540183363E-2</v>
      </c>
      <c r="F205" s="8">
        <f t="shared" si="13"/>
        <v>0.11395170547534143</v>
      </c>
      <c r="G205" s="6"/>
      <c r="H205" s="6"/>
      <c r="I205" s="6"/>
      <c r="J205" s="6"/>
      <c r="K205" s="6"/>
      <c r="L205" s="6"/>
      <c r="M205" s="6"/>
      <c r="N205" s="6"/>
    </row>
    <row r="206" spans="1:14">
      <c r="A206">
        <v>194401</v>
      </c>
      <c r="B206" s="3">
        <v>1.77E-2</v>
      </c>
      <c r="C206" s="3">
        <v>5.2701999999999999E-2</v>
      </c>
      <c r="D206" s="10">
        <f t="shared" si="11"/>
        <v>3.5001999999999998E-2</v>
      </c>
      <c r="E206" s="8">
        <f t="shared" si="12"/>
        <v>1.7545179215748864E-2</v>
      </c>
      <c r="F206" s="8">
        <f t="shared" si="13"/>
        <v>5.1360192149845357E-2</v>
      </c>
      <c r="G206" s="6"/>
      <c r="H206" s="6"/>
      <c r="I206" s="6"/>
      <c r="J206" s="6"/>
      <c r="K206" s="6"/>
      <c r="L206" s="6"/>
      <c r="M206" s="6"/>
      <c r="N206" s="6"/>
    </row>
    <row r="207" spans="1:14">
      <c r="A207">
        <v>194402</v>
      </c>
      <c r="B207" s="3">
        <v>4.0000000000000001E-3</v>
      </c>
      <c r="C207" s="3">
        <v>6.4290000000000007E-3</v>
      </c>
      <c r="D207" s="10">
        <f t="shared" si="11"/>
        <v>2.4290000000000006E-3</v>
      </c>
      <c r="E207" s="8">
        <f t="shared" si="12"/>
        <v>3.9920212695374567E-3</v>
      </c>
      <c r="F207" s="8">
        <f t="shared" si="13"/>
        <v>6.4084221291643541E-3</v>
      </c>
      <c r="G207" s="6"/>
      <c r="H207" s="6"/>
      <c r="I207" s="6"/>
      <c r="J207" s="6"/>
      <c r="K207" s="6"/>
      <c r="L207" s="6"/>
      <c r="M207" s="6"/>
      <c r="N207" s="6"/>
    </row>
    <row r="208" spans="1:14">
      <c r="A208">
        <v>194403</v>
      </c>
      <c r="B208" s="3">
        <v>2.4799999999999999E-2</v>
      </c>
      <c r="C208" s="3">
        <v>7.6668E-2</v>
      </c>
      <c r="D208" s="10">
        <f t="shared" si="11"/>
        <v>5.1867999999999997E-2</v>
      </c>
      <c r="E208" s="8">
        <f t="shared" si="12"/>
        <v>2.4497471600387372E-2</v>
      </c>
      <c r="F208" s="8">
        <f t="shared" si="13"/>
        <v>7.3871086955781512E-2</v>
      </c>
      <c r="G208" s="6"/>
      <c r="H208" s="6"/>
      <c r="I208" s="6"/>
      <c r="J208" s="6"/>
      <c r="K208" s="6"/>
      <c r="L208" s="6"/>
      <c r="M208" s="6"/>
      <c r="N208" s="6"/>
    </row>
    <row r="209" spans="1:14">
      <c r="A209">
        <v>194404</v>
      </c>
      <c r="B209" s="3">
        <v>-1.66E-2</v>
      </c>
      <c r="C209" s="3">
        <v>-4.0867000000000007E-2</v>
      </c>
      <c r="D209" s="10">
        <f t="shared" si="11"/>
        <v>-2.4267000000000007E-2</v>
      </c>
      <c r="E209" s="8">
        <f t="shared" si="12"/>
        <v>-1.6739324004297996E-2</v>
      </c>
      <c r="F209" s="8">
        <f t="shared" si="13"/>
        <v>-4.1725527583344413E-2</v>
      </c>
      <c r="G209" s="6"/>
      <c r="H209" s="6"/>
      <c r="I209" s="6"/>
      <c r="J209" s="6"/>
      <c r="K209" s="6"/>
      <c r="L209" s="6"/>
      <c r="M209" s="6"/>
      <c r="N209" s="6"/>
    </row>
    <row r="210" spans="1:14">
      <c r="A210">
        <v>194405</v>
      </c>
      <c r="B210" s="3">
        <v>5.1000000000000004E-2</v>
      </c>
      <c r="C210" s="3">
        <v>7.0391000000000009E-2</v>
      </c>
      <c r="D210" s="10">
        <f t="shared" si="11"/>
        <v>1.9391000000000005E-2</v>
      </c>
      <c r="E210" s="8">
        <f t="shared" si="12"/>
        <v>4.974209189481401E-2</v>
      </c>
      <c r="F210" s="8">
        <f t="shared" si="13"/>
        <v>6.8024002284730128E-2</v>
      </c>
      <c r="G210" s="6"/>
      <c r="H210" s="6"/>
      <c r="I210" s="6"/>
      <c r="J210" s="6"/>
      <c r="K210" s="6"/>
      <c r="L210" s="6"/>
      <c r="M210" s="6"/>
      <c r="N210" s="6"/>
    </row>
    <row r="211" spans="1:14">
      <c r="A211">
        <v>194406</v>
      </c>
      <c r="B211" s="3">
        <v>5.5200000000000006E-2</v>
      </c>
      <c r="C211" s="3">
        <v>0.10438800000000001</v>
      </c>
      <c r="D211" s="10">
        <f t="shared" si="11"/>
        <v>4.9188000000000003E-2</v>
      </c>
      <c r="E211" s="8">
        <f t="shared" si="12"/>
        <v>5.3730322420967709E-2</v>
      </c>
      <c r="F211" s="8">
        <f t="shared" si="13"/>
        <v>9.9291335386435364E-2</v>
      </c>
      <c r="G211" s="6"/>
      <c r="H211" s="6"/>
      <c r="I211" s="6"/>
      <c r="J211" s="6"/>
      <c r="K211" s="6"/>
      <c r="L211" s="6"/>
      <c r="M211" s="6"/>
      <c r="N211" s="6"/>
    </row>
    <row r="212" spans="1:14">
      <c r="A212">
        <v>194407</v>
      </c>
      <c r="B212" s="3">
        <v>-1.46E-2</v>
      </c>
      <c r="C212" s="3">
        <v>-1.4495000000000001E-2</v>
      </c>
      <c r="D212" s="10">
        <f t="shared" si="11"/>
        <v>1.0499999999999919E-4</v>
      </c>
      <c r="E212" s="8">
        <f t="shared" si="12"/>
        <v>-1.4707628872274288E-2</v>
      </c>
      <c r="F212" s="8">
        <f t="shared" si="13"/>
        <v>-1.4601078835515289E-2</v>
      </c>
      <c r="G212" s="6"/>
      <c r="H212" s="6"/>
      <c r="I212" s="6"/>
      <c r="J212" s="6"/>
      <c r="K212" s="6"/>
      <c r="L212" s="6"/>
      <c r="M212" s="6"/>
      <c r="N212" s="6"/>
    </row>
    <row r="213" spans="1:14">
      <c r="A213">
        <v>194408</v>
      </c>
      <c r="B213" s="3">
        <v>1.6E-2</v>
      </c>
      <c r="C213" s="3">
        <v>1.8145000000000001E-2</v>
      </c>
      <c r="D213" s="10">
        <f t="shared" si="11"/>
        <v>2.1450000000000011E-3</v>
      </c>
      <c r="E213" s="8">
        <f t="shared" si="12"/>
        <v>1.5873349156290163E-2</v>
      </c>
      <c r="F213" s="8">
        <f t="shared" si="13"/>
        <v>1.7982344134578287E-2</v>
      </c>
      <c r="G213" s="6"/>
      <c r="H213" s="6"/>
      <c r="I213" s="6"/>
      <c r="J213" s="6"/>
      <c r="K213" s="6"/>
      <c r="L213" s="6"/>
      <c r="M213" s="6"/>
      <c r="N213" s="6"/>
    </row>
    <row r="214" spans="1:14">
      <c r="A214">
        <v>194409</v>
      </c>
      <c r="B214" s="3">
        <v>2.9999999999999997E-4</v>
      </c>
      <c r="C214" s="3">
        <v>-1.6850000000000001E-3</v>
      </c>
      <c r="D214" s="10">
        <f t="shared" si="11"/>
        <v>-1.9850000000000002E-3</v>
      </c>
      <c r="E214" s="8">
        <f t="shared" si="12"/>
        <v>2.9995500899794244E-4</v>
      </c>
      <c r="F214" s="8">
        <f t="shared" si="13"/>
        <v>-1.6864212092161095E-3</v>
      </c>
      <c r="G214" s="6"/>
      <c r="H214" s="6"/>
      <c r="I214" s="6"/>
      <c r="J214" s="6"/>
      <c r="K214" s="6"/>
      <c r="L214" s="6"/>
      <c r="M214" s="6"/>
      <c r="N214" s="6"/>
    </row>
    <row r="215" spans="1:14">
      <c r="A215">
        <v>194410</v>
      </c>
      <c r="B215" s="3">
        <v>1.9E-3</v>
      </c>
      <c r="C215" s="3">
        <v>-4.6250000000000006E-3</v>
      </c>
      <c r="D215" s="10">
        <f t="shared" si="11"/>
        <v>-6.5250000000000004E-3</v>
      </c>
      <c r="E215" s="8">
        <f t="shared" si="12"/>
        <v>1.8981972830802655E-3</v>
      </c>
      <c r="F215" s="8">
        <f t="shared" si="13"/>
        <v>-4.6357284045281206E-3</v>
      </c>
      <c r="G215" s="6"/>
      <c r="H215" s="6"/>
      <c r="I215" s="6"/>
      <c r="J215" s="6"/>
      <c r="K215" s="6"/>
      <c r="L215" s="6"/>
      <c r="M215" s="6"/>
      <c r="N215" s="6"/>
    </row>
    <row r="216" spans="1:14">
      <c r="A216">
        <v>194411</v>
      </c>
      <c r="B216" s="3">
        <v>1.7399999999999999E-2</v>
      </c>
      <c r="C216" s="3">
        <v>3.7163000000000002E-2</v>
      </c>
      <c r="D216" s="10">
        <f t="shared" si="11"/>
        <v>1.9763000000000003E-2</v>
      </c>
      <c r="E216" s="8">
        <f t="shared" si="12"/>
        <v>1.7250353406527672E-2</v>
      </c>
      <c r="F216" s="8">
        <f t="shared" si="13"/>
        <v>3.6489101080400127E-2</v>
      </c>
      <c r="G216" s="6"/>
      <c r="H216" s="6"/>
      <c r="I216" s="6"/>
      <c r="J216" s="6"/>
      <c r="K216" s="6"/>
      <c r="L216" s="6"/>
      <c r="M216" s="6"/>
      <c r="N216" s="6"/>
    </row>
    <row r="217" spans="1:14">
      <c r="A217">
        <v>194412</v>
      </c>
      <c r="B217" s="3">
        <v>4.0500000000000001E-2</v>
      </c>
      <c r="C217" s="3">
        <v>0.106257</v>
      </c>
      <c r="D217" s="10">
        <f t="shared" si="11"/>
        <v>6.575700000000001E-2</v>
      </c>
      <c r="E217" s="8">
        <f t="shared" si="12"/>
        <v>3.9701366851552046E-2</v>
      </c>
      <c r="F217" s="8">
        <f t="shared" si="13"/>
        <v>0.10098224500359837</v>
      </c>
      <c r="G217" s="6"/>
      <c r="H217" s="6"/>
      <c r="I217" s="6"/>
      <c r="J217" s="6"/>
      <c r="K217" s="6"/>
      <c r="L217" s="6"/>
      <c r="M217" s="6"/>
      <c r="N217" s="6"/>
    </row>
    <row r="218" spans="1:14">
      <c r="A218">
        <v>194501</v>
      </c>
      <c r="B218" s="3">
        <v>2.0399999999999995E-2</v>
      </c>
      <c r="C218" s="3">
        <v>4.1302000000000005E-2</v>
      </c>
      <c r="D218" s="10">
        <f t="shared" si="11"/>
        <v>2.0902000000000011E-2</v>
      </c>
      <c r="E218" s="8">
        <f t="shared" si="12"/>
        <v>2.0194707285519253E-2</v>
      </c>
      <c r="F218" s="8">
        <f t="shared" si="13"/>
        <v>4.0471853227946657E-2</v>
      </c>
      <c r="G218" s="6"/>
      <c r="H218" s="6"/>
      <c r="I218" s="6"/>
      <c r="J218" s="6"/>
      <c r="K218" s="6"/>
      <c r="L218" s="6"/>
      <c r="M218" s="6"/>
      <c r="N218" s="6"/>
    </row>
    <row r="219" spans="1:14">
      <c r="A219">
        <v>194502</v>
      </c>
      <c r="B219" s="3">
        <v>6.25E-2</v>
      </c>
      <c r="C219" s="3">
        <v>0.10502</v>
      </c>
      <c r="D219" s="10">
        <f t="shared" si="11"/>
        <v>4.2520000000000002E-2</v>
      </c>
      <c r="E219" s="8">
        <f t="shared" si="12"/>
        <v>6.062462181643484E-2</v>
      </c>
      <c r="F219" s="8">
        <f t="shared" si="13"/>
        <v>9.9863434353432715E-2</v>
      </c>
      <c r="G219" s="6"/>
      <c r="H219" s="6"/>
      <c r="I219" s="6"/>
      <c r="J219" s="6"/>
      <c r="K219" s="6"/>
      <c r="L219" s="6"/>
      <c r="M219" s="6"/>
      <c r="N219" s="6"/>
    </row>
    <row r="220" spans="1:14">
      <c r="A220">
        <v>194503</v>
      </c>
      <c r="B220" s="3">
        <v>-3.8699999999999998E-2</v>
      </c>
      <c r="C220" s="3">
        <v>-6.3640000000000002E-2</v>
      </c>
      <c r="D220" s="10">
        <f t="shared" si="11"/>
        <v>-2.4940000000000004E-2</v>
      </c>
      <c r="E220" s="8">
        <f t="shared" si="12"/>
        <v>-3.9468743910366526E-2</v>
      </c>
      <c r="F220" s="8">
        <f t="shared" si="13"/>
        <v>-6.5755261065466905E-2</v>
      </c>
      <c r="G220" s="6"/>
      <c r="H220" s="6"/>
      <c r="I220" s="6"/>
      <c r="J220" s="6"/>
      <c r="K220" s="6"/>
      <c r="L220" s="6"/>
      <c r="M220" s="6"/>
      <c r="N220" s="6"/>
    </row>
    <row r="221" spans="1:14">
      <c r="A221">
        <v>194504</v>
      </c>
      <c r="B221" s="3">
        <v>7.8299999999999995E-2</v>
      </c>
      <c r="C221" s="3">
        <v>9.9806000000000006E-2</v>
      </c>
      <c r="D221" s="10">
        <f t="shared" si="11"/>
        <v>2.1506000000000011E-2</v>
      </c>
      <c r="E221" s="8">
        <f t="shared" si="12"/>
        <v>7.5385726905889655E-2</v>
      </c>
      <c r="F221" s="8">
        <f t="shared" si="13"/>
        <v>9.5133800614066372E-2</v>
      </c>
      <c r="G221" s="6"/>
      <c r="H221" s="6"/>
      <c r="I221" s="6"/>
      <c r="J221" s="6"/>
      <c r="K221" s="6"/>
      <c r="L221" s="6"/>
      <c r="M221" s="6"/>
      <c r="N221" s="6"/>
    </row>
    <row r="222" spans="1:14">
      <c r="A222">
        <v>194505</v>
      </c>
      <c r="B222" s="3">
        <v>1.7600000000000001E-2</v>
      </c>
      <c r="C222" s="3">
        <v>4.1159000000000001E-2</v>
      </c>
      <c r="D222" s="10">
        <f t="shared" si="11"/>
        <v>2.3559E-2</v>
      </c>
      <c r="E222" s="8">
        <f t="shared" si="12"/>
        <v>1.7446913603720703E-2</v>
      </c>
      <c r="F222" s="8">
        <f t="shared" si="13"/>
        <v>4.0334515721770291E-2</v>
      </c>
      <c r="G222" s="6"/>
      <c r="H222" s="6"/>
      <c r="I222" s="6"/>
      <c r="J222" s="6"/>
      <c r="K222" s="6"/>
      <c r="L222" s="6"/>
      <c r="M222" s="6"/>
      <c r="N222" s="6"/>
    </row>
    <row r="223" spans="1:14">
      <c r="A223">
        <v>194506</v>
      </c>
      <c r="B223" s="3">
        <v>4.1000000000000003E-3</v>
      </c>
      <c r="C223" s="3">
        <v>6.7503000000000007E-2</v>
      </c>
      <c r="D223" s="10">
        <f t="shared" si="11"/>
        <v>6.3403000000000001E-2</v>
      </c>
      <c r="E223" s="8">
        <f t="shared" si="12"/>
        <v>4.0916179032535575E-3</v>
      </c>
      <c r="F223" s="8">
        <f t="shared" si="13"/>
        <v>6.5322276421143396E-2</v>
      </c>
      <c r="G223" s="6"/>
      <c r="H223" s="6"/>
      <c r="I223" s="6"/>
      <c r="J223" s="6"/>
      <c r="K223" s="6"/>
      <c r="L223" s="6"/>
      <c r="M223" s="6"/>
      <c r="N223" s="6"/>
    </row>
    <row r="224" spans="1:14">
      <c r="A224">
        <v>194507</v>
      </c>
      <c r="B224" s="3">
        <v>-2.1400000000000002E-2</v>
      </c>
      <c r="C224" s="3">
        <v>-5.4734999999999999E-2</v>
      </c>
      <c r="D224" s="10">
        <f t="shared" si="11"/>
        <v>-3.3334999999999997E-2</v>
      </c>
      <c r="E224" s="8">
        <f t="shared" si="12"/>
        <v>-2.163230012711384E-2</v>
      </c>
      <c r="F224" s="8">
        <f t="shared" si="13"/>
        <v>-5.6289967519230072E-2</v>
      </c>
      <c r="G224" s="6"/>
      <c r="H224" s="6"/>
      <c r="I224" s="6"/>
      <c r="J224" s="6"/>
      <c r="K224" s="6"/>
      <c r="L224" s="6"/>
      <c r="M224" s="6"/>
      <c r="N224" s="6"/>
    </row>
    <row r="225" spans="1:14">
      <c r="A225">
        <v>194508</v>
      </c>
      <c r="B225" s="3">
        <v>6.2300000000000001E-2</v>
      </c>
      <c r="C225" s="3">
        <v>4.8129999999999999E-2</v>
      </c>
      <c r="D225" s="10">
        <f t="shared" si="11"/>
        <v>-1.4170000000000002E-2</v>
      </c>
      <c r="E225" s="8">
        <f t="shared" si="12"/>
        <v>6.0436368803830708E-2</v>
      </c>
      <c r="F225" s="8">
        <f t="shared" si="13"/>
        <v>4.7007624007332889E-2</v>
      </c>
      <c r="G225" s="6"/>
      <c r="H225" s="6"/>
      <c r="I225" s="6"/>
      <c r="J225" s="6"/>
      <c r="K225" s="6"/>
      <c r="L225" s="6"/>
      <c r="M225" s="6"/>
      <c r="N225" s="6"/>
    </row>
    <row r="226" spans="1:14">
      <c r="A226">
        <v>194509</v>
      </c>
      <c r="B226" s="3">
        <v>4.8000000000000001E-2</v>
      </c>
      <c r="C226" s="3">
        <v>6.3306000000000001E-2</v>
      </c>
      <c r="D226" s="10">
        <f t="shared" si="11"/>
        <v>1.5306E-2</v>
      </c>
      <c r="E226" s="8">
        <f t="shared" si="12"/>
        <v>4.6883585898850458E-2</v>
      </c>
      <c r="F226" s="8">
        <f t="shared" si="13"/>
        <v>6.1382922469102354E-2</v>
      </c>
      <c r="G226" s="6"/>
      <c r="H226" s="6"/>
      <c r="I226" s="6"/>
      <c r="J226" s="6"/>
      <c r="K226" s="6"/>
      <c r="L226" s="6"/>
      <c r="M226" s="6"/>
      <c r="N226" s="6"/>
    </row>
    <row r="227" spans="1:14">
      <c r="A227">
        <v>194510</v>
      </c>
      <c r="B227" s="3">
        <v>3.9199999999999999E-2</v>
      </c>
      <c r="C227" s="3">
        <v>7.1985000000000007E-2</v>
      </c>
      <c r="D227" s="10">
        <f t="shared" si="11"/>
        <v>3.2785000000000009E-2</v>
      </c>
      <c r="E227" s="8">
        <f t="shared" si="12"/>
        <v>3.8451186374252634E-2</v>
      </c>
      <c r="F227" s="8">
        <f t="shared" si="13"/>
        <v>6.9512070013400318E-2</v>
      </c>
      <c r="G227" s="6"/>
      <c r="H227" s="6"/>
      <c r="I227" s="6"/>
      <c r="J227" s="6"/>
      <c r="K227" s="6"/>
      <c r="L227" s="6"/>
      <c r="M227" s="6"/>
      <c r="N227" s="6"/>
    </row>
    <row r="228" spans="1:14">
      <c r="A228">
        <v>194511</v>
      </c>
      <c r="B228" s="3">
        <v>5.4099999999999995E-2</v>
      </c>
      <c r="C228" s="3">
        <v>0.11428000000000001</v>
      </c>
      <c r="D228" s="10">
        <f t="shared" si="11"/>
        <v>6.0180000000000011E-2</v>
      </c>
      <c r="E228" s="8">
        <f t="shared" si="12"/>
        <v>5.2687322279006493E-2</v>
      </c>
      <c r="F228" s="8">
        <f t="shared" si="13"/>
        <v>0.1082084564219552</v>
      </c>
      <c r="G228" s="6"/>
      <c r="H228" s="6"/>
      <c r="I228" s="6"/>
      <c r="J228" s="6"/>
      <c r="K228" s="6"/>
      <c r="L228" s="6"/>
      <c r="M228" s="6"/>
      <c r="N228" s="6"/>
    </row>
    <row r="229" spans="1:14">
      <c r="A229">
        <v>194512</v>
      </c>
      <c r="B229" s="3">
        <v>1.23E-2</v>
      </c>
      <c r="C229" s="3">
        <v>1.6691999999999999E-2</v>
      </c>
      <c r="D229" s="10">
        <f t="shared" si="11"/>
        <v>4.3919999999999983E-3</v>
      </c>
      <c r="E229" s="8">
        <f t="shared" si="12"/>
        <v>1.2224969622568948E-2</v>
      </c>
      <c r="F229" s="8">
        <f t="shared" si="13"/>
        <v>1.6554219673548358E-2</v>
      </c>
      <c r="G229" s="6"/>
      <c r="H229" s="6"/>
      <c r="I229" s="6"/>
      <c r="J229" s="6"/>
      <c r="K229" s="6"/>
      <c r="L229" s="6"/>
      <c r="M229" s="6"/>
      <c r="N229" s="6"/>
    </row>
    <row r="230" spans="1:14">
      <c r="A230">
        <v>194601</v>
      </c>
      <c r="B230" s="3">
        <v>6.2700000000000006E-2</v>
      </c>
      <c r="C230" s="3">
        <v>0.12251300000000001</v>
      </c>
      <c r="D230" s="10">
        <f t="shared" si="11"/>
        <v>5.9813000000000005E-2</v>
      </c>
      <c r="E230" s="8">
        <f t="shared" si="12"/>
        <v>6.08128393965124E-2</v>
      </c>
      <c r="F230" s="8">
        <f t="shared" si="13"/>
        <v>0.11556992185896921</v>
      </c>
      <c r="G230" s="6"/>
      <c r="H230" s="6"/>
      <c r="I230" s="6"/>
      <c r="J230" s="6"/>
      <c r="K230" s="6"/>
      <c r="L230" s="6"/>
      <c r="M230" s="6"/>
      <c r="N230" s="6"/>
    </row>
    <row r="231" spans="1:14">
      <c r="A231">
        <v>194602</v>
      </c>
      <c r="B231" s="3">
        <v>-5.7999999999999996E-2</v>
      </c>
      <c r="C231" s="3">
        <v>-7.3297000000000001E-2</v>
      </c>
      <c r="D231" s="10">
        <f t="shared" si="11"/>
        <v>-1.5297000000000005E-2</v>
      </c>
      <c r="E231" s="8">
        <f t="shared" si="12"/>
        <v>-5.9750004405774049E-2</v>
      </c>
      <c r="F231" s="8">
        <f t="shared" si="13"/>
        <v>-7.6122153101108772E-2</v>
      </c>
      <c r="G231" s="6"/>
      <c r="H231" s="6"/>
      <c r="I231" s="6"/>
      <c r="J231" s="6"/>
      <c r="K231" s="6"/>
      <c r="L231" s="6"/>
      <c r="M231" s="6"/>
      <c r="N231" s="6"/>
    </row>
    <row r="232" spans="1:14">
      <c r="A232">
        <v>194603</v>
      </c>
      <c r="B232" s="3">
        <v>5.9000000000000004E-2</v>
      </c>
      <c r="C232" s="3">
        <v>5.6932000000000003E-2</v>
      </c>
      <c r="D232" s="10">
        <f t="shared" si="11"/>
        <v>-2.0680000000000004E-3</v>
      </c>
      <c r="E232" s="8">
        <f t="shared" si="12"/>
        <v>5.7325066619269352E-2</v>
      </c>
      <c r="F232" s="8">
        <f t="shared" si="13"/>
        <v>5.5370371800667804E-2</v>
      </c>
      <c r="G232" s="6"/>
      <c r="H232" s="6"/>
      <c r="I232" s="6"/>
      <c r="J232" s="6"/>
      <c r="K232" s="6"/>
      <c r="L232" s="6"/>
      <c r="M232" s="6"/>
      <c r="N232" s="6"/>
    </row>
    <row r="233" spans="1:14">
      <c r="A233">
        <v>194604</v>
      </c>
      <c r="B233" s="3">
        <v>4.2600000000000006E-2</v>
      </c>
      <c r="C233" s="3">
        <v>6.3103999999999993E-2</v>
      </c>
      <c r="D233" s="10">
        <f t="shared" si="11"/>
        <v>2.0503999999999988E-2</v>
      </c>
      <c r="E233" s="8">
        <f t="shared" si="12"/>
        <v>4.1717593351868469E-2</v>
      </c>
      <c r="F233" s="8">
        <f t="shared" si="13"/>
        <v>6.1192930886474671E-2</v>
      </c>
      <c r="G233" s="6"/>
      <c r="H233" s="6"/>
      <c r="I233" s="6"/>
      <c r="J233" s="6"/>
      <c r="K233" s="6"/>
      <c r="L233" s="6"/>
      <c r="M233" s="6"/>
      <c r="N233" s="6"/>
    </row>
    <row r="234" spans="1:14">
      <c r="A234">
        <v>194605</v>
      </c>
      <c r="B234" s="3">
        <v>3.9599999999999996E-2</v>
      </c>
      <c r="C234" s="3">
        <v>5.8390000000000004E-2</v>
      </c>
      <c r="D234" s="10">
        <f t="shared" si="11"/>
        <v>1.8790000000000008E-2</v>
      </c>
      <c r="E234" s="8">
        <f t="shared" si="12"/>
        <v>3.8836023785198216E-2</v>
      </c>
      <c r="F234" s="8">
        <f t="shared" si="13"/>
        <v>5.6748885550240137E-2</v>
      </c>
      <c r="G234" s="6"/>
      <c r="H234" s="6"/>
      <c r="I234" s="6"/>
      <c r="J234" s="6"/>
      <c r="K234" s="6"/>
      <c r="L234" s="6"/>
      <c r="M234" s="6"/>
      <c r="N234" s="6"/>
    </row>
    <row r="235" spans="1:14">
      <c r="A235">
        <v>194606</v>
      </c>
      <c r="B235" s="3">
        <v>-3.8600000000000002E-2</v>
      </c>
      <c r="C235" s="3">
        <v>-5.9473999999999999E-2</v>
      </c>
      <c r="D235" s="10">
        <f t="shared" si="11"/>
        <v>-2.0873999999999997E-2</v>
      </c>
      <c r="E235" s="8">
        <f t="shared" si="12"/>
        <v>-3.9364723522276698E-2</v>
      </c>
      <c r="F235" s="8">
        <f t="shared" si="13"/>
        <v>-6.1315985753414237E-2</v>
      </c>
      <c r="G235" s="6"/>
      <c r="H235" s="6"/>
      <c r="I235" s="6"/>
      <c r="J235" s="6"/>
      <c r="K235" s="6"/>
      <c r="L235" s="6"/>
      <c r="M235" s="6"/>
      <c r="N235" s="6"/>
    </row>
    <row r="236" spans="1:14">
      <c r="A236">
        <v>194607</v>
      </c>
      <c r="B236" s="3">
        <v>-2.6600000000000002E-2</v>
      </c>
      <c r="C236" s="3">
        <v>-5.0231999999999999E-2</v>
      </c>
      <c r="D236" s="10">
        <f t="shared" si="11"/>
        <v>-2.3631999999999997E-2</v>
      </c>
      <c r="E236" s="8">
        <f t="shared" si="12"/>
        <v>-2.6960181582783078E-2</v>
      </c>
      <c r="F236" s="8">
        <f t="shared" si="13"/>
        <v>-5.1537534738112657E-2</v>
      </c>
      <c r="G236" s="6"/>
      <c r="H236" s="6"/>
      <c r="I236" s="6"/>
      <c r="J236" s="6"/>
      <c r="K236" s="6"/>
      <c r="L236" s="6"/>
      <c r="M236" s="6"/>
      <c r="N236" s="6"/>
    </row>
    <row r="237" spans="1:14">
      <c r="A237">
        <v>194608</v>
      </c>
      <c r="B237" s="3">
        <v>-6.4100000000000004E-2</v>
      </c>
      <c r="C237" s="3">
        <v>-7.508200000000001E-2</v>
      </c>
      <c r="D237" s="10">
        <f t="shared" si="11"/>
        <v>-1.0982000000000006E-2</v>
      </c>
      <c r="E237" s="8">
        <f t="shared" si="12"/>
        <v>-6.6246645818926309E-2</v>
      </c>
      <c r="F237" s="8">
        <f t="shared" si="13"/>
        <v>-7.8050194047884172E-2</v>
      </c>
      <c r="G237" s="6"/>
      <c r="H237" s="6"/>
      <c r="I237" s="6"/>
      <c r="J237" s="6"/>
      <c r="K237" s="6"/>
      <c r="L237" s="6"/>
      <c r="M237" s="6"/>
      <c r="N237" s="6"/>
    </row>
    <row r="238" spans="1:14">
      <c r="A238">
        <v>194609</v>
      </c>
      <c r="B238" s="3">
        <v>-0.1014</v>
      </c>
      <c r="C238" s="3">
        <v>-0.15775600000000001</v>
      </c>
      <c r="D238" s="10">
        <f t="shared" si="11"/>
        <v>-5.6356000000000003E-2</v>
      </c>
      <c r="E238" s="8">
        <f t="shared" si="12"/>
        <v>-0.10691728234607753</v>
      </c>
      <c r="F238" s="8">
        <f t="shared" si="13"/>
        <v>-0.17168552049645008</v>
      </c>
      <c r="G238" s="6"/>
      <c r="H238" s="6"/>
      <c r="I238" s="6"/>
      <c r="J238" s="6"/>
      <c r="K238" s="6"/>
      <c r="L238" s="6"/>
      <c r="M238" s="6"/>
      <c r="N238" s="6"/>
    </row>
    <row r="239" spans="1:14">
      <c r="A239">
        <v>194610</v>
      </c>
      <c r="B239" s="3">
        <v>-1.41E-2</v>
      </c>
      <c r="C239" s="3">
        <v>7.5890000000000003E-3</v>
      </c>
      <c r="D239" s="10">
        <f t="shared" si="11"/>
        <v>2.1689E-2</v>
      </c>
      <c r="E239" s="8">
        <f t="shared" si="12"/>
        <v>-1.4200349401141401E-2</v>
      </c>
      <c r="F239" s="8">
        <f t="shared" si="13"/>
        <v>7.5603484061592448E-3</v>
      </c>
      <c r="G239" s="6"/>
      <c r="H239" s="6"/>
      <c r="I239" s="6"/>
      <c r="J239" s="6"/>
      <c r="K239" s="6"/>
      <c r="L239" s="6"/>
      <c r="M239" s="6"/>
      <c r="N239" s="6"/>
    </row>
    <row r="240" spans="1:14">
      <c r="A240">
        <v>194611</v>
      </c>
      <c r="B240" s="3">
        <v>1.9999999999999998E-4</v>
      </c>
      <c r="C240" s="3">
        <v>1.3003000000000001E-2</v>
      </c>
      <c r="D240" s="10">
        <f t="shared" si="11"/>
        <v>1.2803E-2</v>
      </c>
      <c r="E240" s="8">
        <f t="shared" si="12"/>
        <v>1.9998000266624471E-4</v>
      </c>
      <c r="F240" s="8">
        <f t="shared" si="13"/>
        <v>1.2919186762654775E-2</v>
      </c>
      <c r="G240" s="6"/>
      <c r="H240" s="6"/>
      <c r="I240" s="6"/>
      <c r="J240" s="6"/>
      <c r="K240" s="6"/>
      <c r="L240" s="6"/>
      <c r="M240" s="6"/>
      <c r="N240" s="6"/>
    </row>
    <row r="241" spans="1:14">
      <c r="A241">
        <v>194612</v>
      </c>
      <c r="B241" s="3">
        <v>4.99E-2</v>
      </c>
      <c r="C241" s="3">
        <v>4.3375999999999998E-2</v>
      </c>
      <c r="D241" s="10">
        <f t="shared" si="11"/>
        <v>-6.524000000000002E-3</v>
      </c>
      <c r="E241" s="8">
        <f t="shared" si="12"/>
        <v>4.8694921538758602E-2</v>
      </c>
      <c r="F241" s="8">
        <f t="shared" si="13"/>
        <v>4.2461609616482252E-2</v>
      </c>
      <c r="G241" s="6"/>
      <c r="H241" s="6"/>
      <c r="I241" s="6"/>
      <c r="J241" s="6"/>
      <c r="K241" s="6"/>
      <c r="L241" s="6"/>
      <c r="M241" s="6"/>
      <c r="N241" s="6"/>
    </row>
    <row r="242" spans="1:14">
      <c r="A242">
        <v>194701</v>
      </c>
      <c r="B242" s="3">
        <v>1.2800000000000001E-2</v>
      </c>
      <c r="C242" s="3">
        <v>3.2753000000000004E-2</v>
      </c>
      <c r="D242" s="10">
        <f t="shared" si="11"/>
        <v>1.9953000000000005E-2</v>
      </c>
      <c r="E242" s="8">
        <f t="shared" si="12"/>
        <v>1.2718772407774612E-2</v>
      </c>
      <c r="F242" s="8">
        <f t="shared" si="13"/>
        <v>3.2228052156167745E-2</v>
      </c>
      <c r="G242" s="6"/>
      <c r="H242" s="6"/>
      <c r="I242" s="6"/>
      <c r="J242" s="6"/>
      <c r="K242" s="6"/>
      <c r="L242" s="6"/>
      <c r="M242" s="6"/>
      <c r="N242" s="6"/>
    </row>
    <row r="243" spans="1:14">
      <c r="A243">
        <v>194702</v>
      </c>
      <c r="B243" s="3">
        <v>-1.0500000000000001E-2</v>
      </c>
      <c r="C243" s="3">
        <v>8.7299999999999999E-3</v>
      </c>
      <c r="D243" s="10">
        <f t="shared" si="11"/>
        <v>1.9230000000000001E-2</v>
      </c>
      <c r="E243" s="8">
        <f t="shared" si="12"/>
        <v>-1.0555513939516587E-2</v>
      </c>
      <c r="F243" s="8">
        <f t="shared" si="13"/>
        <v>8.6921138875056189E-3</v>
      </c>
      <c r="G243" s="6"/>
      <c r="H243" s="6"/>
      <c r="I243" s="6"/>
      <c r="J243" s="6"/>
      <c r="K243" s="6"/>
      <c r="L243" s="6"/>
      <c r="M243" s="6"/>
      <c r="N243" s="6"/>
    </row>
    <row r="244" spans="1:14">
      <c r="A244">
        <v>194703</v>
      </c>
      <c r="B244" s="3">
        <v>-1.6399999999999998E-2</v>
      </c>
      <c r="C244" s="3">
        <v>-2.3984999999999999E-2</v>
      </c>
      <c r="D244" s="10">
        <f t="shared" si="11"/>
        <v>-7.5850000000000015E-3</v>
      </c>
      <c r="E244" s="8">
        <f t="shared" si="12"/>
        <v>-1.653596864009952E-2</v>
      </c>
      <c r="F244" s="8">
        <f t="shared" si="13"/>
        <v>-2.4277323834685186E-2</v>
      </c>
      <c r="G244" s="6"/>
      <c r="H244" s="6"/>
      <c r="I244" s="6"/>
      <c r="J244" s="6"/>
      <c r="K244" s="6"/>
      <c r="L244" s="6"/>
      <c r="M244" s="6"/>
      <c r="N244" s="6"/>
    </row>
    <row r="245" spans="1:14">
      <c r="A245">
        <v>194704</v>
      </c>
      <c r="B245" s="3">
        <v>-4.7699999999999992E-2</v>
      </c>
      <c r="C245" s="3">
        <v>-8.0950000000000008E-2</v>
      </c>
      <c r="D245" s="10">
        <f t="shared" si="11"/>
        <v>-3.3250000000000016E-2</v>
      </c>
      <c r="E245" s="8">
        <f t="shared" si="12"/>
        <v>-4.8875167782136686E-2</v>
      </c>
      <c r="F245" s="8">
        <f t="shared" si="13"/>
        <v>-8.4414751142363756E-2</v>
      </c>
      <c r="G245" s="6"/>
      <c r="H245" s="6"/>
      <c r="I245" s="6"/>
      <c r="J245" s="6"/>
      <c r="K245" s="6"/>
      <c r="L245" s="6"/>
      <c r="M245" s="6"/>
      <c r="N245" s="6"/>
    </row>
    <row r="246" spans="1:14">
      <c r="A246">
        <v>194705</v>
      </c>
      <c r="B246" s="3">
        <v>-9.3999999999999986E-3</v>
      </c>
      <c r="C246" s="3">
        <v>-3.6097000000000004E-2</v>
      </c>
      <c r="D246" s="10">
        <f t="shared" si="11"/>
        <v>-2.6697000000000005E-2</v>
      </c>
      <c r="E246" s="8">
        <f t="shared" si="12"/>
        <v>-9.444458827999689E-3</v>
      </c>
      <c r="F246" s="8">
        <f t="shared" si="13"/>
        <v>-3.676461184100447E-2</v>
      </c>
      <c r="G246" s="6"/>
      <c r="H246" s="6"/>
      <c r="I246" s="6"/>
      <c r="J246" s="6"/>
      <c r="K246" s="6"/>
      <c r="L246" s="6"/>
      <c r="M246" s="6"/>
      <c r="N246" s="6"/>
    </row>
    <row r="247" spans="1:14">
      <c r="A247">
        <v>194706</v>
      </c>
      <c r="B247" s="3">
        <v>5.3200000000000004E-2</v>
      </c>
      <c r="C247" s="3">
        <v>5.0277000000000002E-2</v>
      </c>
      <c r="D247" s="10">
        <f t="shared" si="11"/>
        <v>-2.923000000000002E-3</v>
      </c>
      <c r="E247" s="8">
        <f t="shared" si="12"/>
        <v>5.1833148640017201E-2</v>
      </c>
      <c r="F247" s="8">
        <f t="shared" si="13"/>
        <v>4.9053938901627785E-2</v>
      </c>
      <c r="G247" s="6"/>
      <c r="H247" s="6"/>
      <c r="I247" s="6"/>
      <c r="J247" s="6"/>
      <c r="K247" s="6"/>
      <c r="L247" s="6"/>
      <c r="M247" s="6"/>
      <c r="N247" s="6"/>
    </row>
    <row r="248" spans="1:14">
      <c r="A248">
        <v>194707</v>
      </c>
      <c r="B248" s="3">
        <v>4.1700000000000001E-2</v>
      </c>
      <c r="C248" s="3">
        <v>7.0484000000000005E-2</v>
      </c>
      <c r="D248" s="10">
        <f t="shared" si="11"/>
        <v>2.8784000000000004E-2</v>
      </c>
      <c r="E248" s="8">
        <f t="shared" si="12"/>
        <v>4.0853994008266122E-2</v>
      </c>
      <c r="F248" s="8">
        <f t="shared" si="13"/>
        <v>6.8110882649121698E-2</v>
      </c>
      <c r="G248" s="6"/>
      <c r="H248" s="6"/>
      <c r="I248" s="6"/>
      <c r="J248" s="6"/>
      <c r="K248" s="6"/>
      <c r="L248" s="6"/>
      <c r="M248" s="6"/>
      <c r="N248" s="6"/>
    </row>
    <row r="249" spans="1:14">
      <c r="A249">
        <v>194708</v>
      </c>
      <c r="B249" s="3">
        <v>-1.7100000000000001E-2</v>
      </c>
      <c r="C249" s="3">
        <v>-1.1507E-2</v>
      </c>
      <c r="D249" s="10">
        <f t="shared" si="11"/>
        <v>5.5930000000000007E-3</v>
      </c>
      <c r="E249" s="8">
        <f t="shared" si="12"/>
        <v>-1.7247893409553391E-2</v>
      </c>
      <c r="F249" s="8">
        <f t="shared" si="13"/>
        <v>-1.1573717833058966E-2</v>
      </c>
      <c r="G249" s="6"/>
      <c r="H249" s="6"/>
      <c r="I249" s="6"/>
      <c r="J249" s="6"/>
      <c r="K249" s="6"/>
      <c r="L249" s="6"/>
      <c r="M249" s="6"/>
      <c r="N249" s="6"/>
    </row>
    <row r="250" spans="1:14">
      <c r="A250">
        <v>194709</v>
      </c>
      <c r="B250" s="3">
        <v>-4.8000000000000004E-3</v>
      </c>
      <c r="C250" s="3">
        <v>2.6373000000000001E-2</v>
      </c>
      <c r="D250" s="10">
        <f t="shared" si="11"/>
        <v>3.1172999999999999E-2</v>
      </c>
      <c r="E250" s="8">
        <f t="shared" si="12"/>
        <v>-4.8115569972220816E-3</v>
      </c>
      <c r="F250" s="8">
        <f t="shared" si="13"/>
        <v>2.6031228439388064E-2</v>
      </c>
      <c r="G250" s="6"/>
      <c r="H250" s="6"/>
      <c r="I250" s="6"/>
      <c r="J250" s="6"/>
      <c r="K250" s="6"/>
      <c r="L250" s="6"/>
      <c r="M250" s="6"/>
      <c r="N250" s="6"/>
    </row>
    <row r="251" spans="1:14">
      <c r="A251">
        <v>194710</v>
      </c>
      <c r="B251" s="3">
        <v>2.5300000000000003E-2</v>
      </c>
      <c r="C251" s="3">
        <v>2.9041000000000001E-2</v>
      </c>
      <c r="D251" s="10">
        <f t="shared" si="11"/>
        <v>3.7409999999999978E-3</v>
      </c>
      <c r="E251" s="8">
        <f t="shared" si="12"/>
        <v>2.49852526939086E-2</v>
      </c>
      <c r="F251" s="8">
        <f t="shared" si="13"/>
        <v>2.8627300567373538E-2</v>
      </c>
      <c r="G251" s="6"/>
      <c r="H251" s="6"/>
      <c r="I251" s="6"/>
      <c r="J251" s="6"/>
      <c r="K251" s="6"/>
      <c r="L251" s="6"/>
      <c r="M251" s="6"/>
      <c r="N251" s="6"/>
    </row>
    <row r="252" spans="1:14">
      <c r="A252">
        <v>194711</v>
      </c>
      <c r="B252" s="3">
        <v>-1.9099999999999999E-2</v>
      </c>
      <c r="C252" s="3">
        <v>-2.5478000000000001E-2</v>
      </c>
      <c r="D252" s="10">
        <f t="shared" si="11"/>
        <v>-6.3780000000000017E-3</v>
      </c>
      <c r="E252" s="8">
        <f t="shared" si="12"/>
        <v>-1.92847614118671E-2</v>
      </c>
      <c r="F252" s="8">
        <f t="shared" si="13"/>
        <v>-2.5808184609512563E-2</v>
      </c>
      <c r="G252" s="6"/>
      <c r="H252" s="6"/>
      <c r="I252" s="6"/>
      <c r="J252" s="6"/>
      <c r="K252" s="6"/>
      <c r="L252" s="6"/>
      <c r="M252" s="6"/>
      <c r="N252" s="6"/>
    </row>
    <row r="253" spans="1:14">
      <c r="A253">
        <v>194712</v>
      </c>
      <c r="B253" s="3">
        <v>3.0800000000000001E-2</v>
      </c>
      <c r="C253" s="3">
        <v>3.0769000000000001E-2</v>
      </c>
      <c r="D253" s="10">
        <f t="shared" si="11"/>
        <v>-3.0999999999999778E-5</v>
      </c>
      <c r="E253" s="8">
        <f t="shared" si="12"/>
        <v>3.0335199796072885E-2</v>
      </c>
      <c r="F253" s="8">
        <f t="shared" si="13"/>
        <v>3.0305125614706916E-2</v>
      </c>
      <c r="G253" s="6"/>
      <c r="H253" s="6"/>
      <c r="I253" s="6"/>
      <c r="J253" s="6"/>
      <c r="K253" s="6"/>
      <c r="L253" s="6"/>
      <c r="M253" s="6"/>
      <c r="N253" s="6"/>
    </row>
    <row r="254" spans="1:14">
      <c r="A254">
        <v>194801</v>
      </c>
      <c r="B254" s="3">
        <v>-3.8600000000000002E-2</v>
      </c>
      <c r="C254" s="3">
        <v>-1.7240000000000001E-3</v>
      </c>
      <c r="D254" s="10">
        <f t="shared" si="11"/>
        <v>3.6875999999999999E-2</v>
      </c>
      <c r="E254" s="8">
        <f t="shared" si="12"/>
        <v>-3.9364723522276698E-2</v>
      </c>
      <c r="F254" s="8">
        <f t="shared" si="13"/>
        <v>-1.7254877982219301E-3</v>
      </c>
      <c r="G254" s="6"/>
      <c r="H254" s="6"/>
      <c r="I254" s="6"/>
      <c r="J254" s="6"/>
      <c r="K254" s="6"/>
      <c r="L254" s="6"/>
      <c r="M254" s="6"/>
      <c r="N254" s="6"/>
    </row>
    <row r="255" spans="1:14">
      <c r="A255">
        <v>194802</v>
      </c>
      <c r="B255" s="3">
        <v>-4.3099999999999999E-2</v>
      </c>
      <c r="C255" s="3">
        <v>-5.8110000000000002E-2</v>
      </c>
      <c r="D255" s="10">
        <f t="shared" si="11"/>
        <v>-1.5010000000000003E-2</v>
      </c>
      <c r="E255" s="8">
        <f t="shared" si="12"/>
        <v>-4.40563861969199E-2</v>
      </c>
      <c r="F255" s="8">
        <f t="shared" si="13"/>
        <v>-5.9866784048030183E-2</v>
      </c>
      <c r="G255" s="6"/>
      <c r="H255" s="6"/>
      <c r="I255" s="6"/>
      <c r="J255" s="6"/>
      <c r="K255" s="6"/>
      <c r="L255" s="6"/>
      <c r="M255" s="6"/>
      <c r="N255" s="6"/>
    </row>
    <row r="256" spans="1:14">
      <c r="A256">
        <v>194803</v>
      </c>
      <c r="B256" s="3">
        <v>8.1600000000000006E-2</v>
      </c>
      <c r="C256" s="3">
        <v>0.12234</v>
      </c>
      <c r="D256" s="10">
        <f t="shared" si="11"/>
        <v>4.0739999999999998E-2</v>
      </c>
      <c r="E256" s="8">
        <f t="shared" si="12"/>
        <v>7.8441426306562492E-2</v>
      </c>
      <c r="F256" s="8">
        <f t="shared" si="13"/>
        <v>0.11541579149912588</v>
      </c>
      <c r="G256" s="6"/>
      <c r="H256" s="6"/>
      <c r="I256" s="6"/>
      <c r="J256" s="6"/>
      <c r="K256" s="6"/>
      <c r="L256" s="6"/>
      <c r="M256" s="6"/>
      <c r="N256" s="6"/>
    </row>
    <row r="257" spans="1:14">
      <c r="A257">
        <v>194804</v>
      </c>
      <c r="B257" s="3">
        <v>3.73E-2</v>
      </c>
      <c r="C257" s="3">
        <v>4.6859999999999999E-2</v>
      </c>
      <c r="D257" s="10">
        <f t="shared" si="11"/>
        <v>9.5599999999999991E-3</v>
      </c>
      <c r="E257" s="8">
        <f t="shared" si="12"/>
        <v>3.6621183455645412E-2</v>
      </c>
      <c r="F257" s="8">
        <f t="shared" si="13"/>
        <v>4.5795207570433247E-2</v>
      </c>
      <c r="G257" s="6"/>
      <c r="H257" s="6"/>
      <c r="I257" s="6"/>
      <c r="J257" s="6"/>
      <c r="K257" s="6"/>
      <c r="L257" s="6"/>
      <c r="M257" s="6"/>
      <c r="N257" s="6"/>
    </row>
    <row r="258" spans="1:14">
      <c r="A258">
        <v>194805</v>
      </c>
      <c r="B258" s="3">
        <v>7.3800000000000004E-2</v>
      </c>
      <c r="C258" s="3">
        <v>7.4827000000000005E-2</v>
      </c>
      <c r="D258" s="10">
        <f t="shared" si="11"/>
        <v>1.0270000000000001E-3</v>
      </c>
      <c r="E258" s="8">
        <f t="shared" si="12"/>
        <v>7.1203759006332148E-2</v>
      </c>
      <c r="F258" s="8">
        <f t="shared" si="13"/>
        <v>7.2159718396408626E-2</v>
      </c>
      <c r="G258" s="6"/>
      <c r="H258" s="6"/>
      <c r="I258" s="6"/>
      <c r="J258" s="6"/>
      <c r="K258" s="6"/>
      <c r="L258" s="6"/>
      <c r="M258" s="6"/>
      <c r="N258" s="6"/>
    </row>
    <row r="259" spans="1:14">
      <c r="A259">
        <v>194806</v>
      </c>
      <c r="B259" s="3">
        <v>-1.0000000000000009E-4</v>
      </c>
      <c r="C259" s="3">
        <v>4.4479999999999997E-3</v>
      </c>
      <c r="D259" s="10">
        <f t="shared" ref="D259:D322" si="14">C259-B259</f>
        <v>4.548E-3</v>
      </c>
      <c r="E259" s="8">
        <f t="shared" ref="E259:E322" si="15">LOG(B259+1, EXP(1))</f>
        <v>-1.0000500033334732E-4</v>
      </c>
      <c r="F259" s="8">
        <f t="shared" ref="F259:F322" si="16">LOG(C259+1, EXP(1))</f>
        <v>4.4381368846094444E-3</v>
      </c>
      <c r="G259" s="6"/>
      <c r="H259" s="6"/>
      <c r="I259" s="6"/>
      <c r="J259" s="6"/>
      <c r="K259" s="6"/>
      <c r="L259" s="6"/>
      <c r="M259" s="6"/>
      <c r="N259" s="6"/>
    </row>
    <row r="260" spans="1:14">
      <c r="A260">
        <v>194807</v>
      </c>
      <c r="B260" s="3">
        <v>-5.0099999999999999E-2</v>
      </c>
      <c r="C260" s="3">
        <v>-5.4276999999999999E-2</v>
      </c>
      <c r="D260" s="10">
        <f t="shared" si="14"/>
        <v>-4.1770000000000002E-3</v>
      </c>
      <c r="E260" s="8">
        <f t="shared" si="15"/>
        <v>-5.1398563086000326E-2</v>
      </c>
      <c r="F260" s="8">
        <f t="shared" si="16"/>
        <v>-5.580556464733917E-2</v>
      </c>
      <c r="G260" s="6"/>
      <c r="H260" s="6"/>
      <c r="I260" s="6"/>
      <c r="J260" s="6"/>
      <c r="K260" s="6"/>
      <c r="L260" s="6"/>
      <c r="M260" s="6"/>
      <c r="N260" s="6"/>
    </row>
    <row r="261" spans="1:14">
      <c r="A261">
        <v>194808</v>
      </c>
      <c r="B261" s="3">
        <v>3.3999999999999998E-3</v>
      </c>
      <c r="C261" s="3">
        <v>-3.6470000000000001E-3</v>
      </c>
      <c r="D261" s="10">
        <f t="shared" si="14"/>
        <v>-7.0469999999999994E-3</v>
      </c>
      <c r="E261" s="8">
        <f t="shared" si="15"/>
        <v>3.394233068015617E-3</v>
      </c>
      <c r="F261" s="8">
        <f t="shared" si="16"/>
        <v>-3.6536665179629419E-3</v>
      </c>
      <c r="G261" s="6"/>
      <c r="H261" s="6"/>
      <c r="I261" s="6"/>
      <c r="J261" s="6"/>
      <c r="K261" s="6"/>
      <c r="L261" s="6"/>
      <c r="M261" s="6"/>
      <c r="N261" s="6"/>
    </row>
    <row r="262" spans="1:14">
      <c r="A262">
        <v>194809</v>
      </c>
      <c r="B262" s="3">
        <v>-2.9300000000000003E-2</v>
      </c>
      <c r="C262" s="3">
        <v>-5.4005999999999998E-2</v>
      </c>
      <c r="D262" s="10">
        <f t="shared" si="14"/>
        <v>-2.4705999999999995E-2</v>
      </c>
      <c r="E262" s="8">
        <f t="shared" si="15"/>
        <v>-2.9737818263956432E-2</v>
      </c>
      <c r="F262" s="8">
        <f t="shared" si="16"/>
        <v>-5.5519052445087064E-2</v>
      </c>
      <c r="G262" s="6"/>
      <c r="H262" s="6"/>
      <c r="I262" s="6"/>
      <c r="J262" s="6"/>
      <c r="K262" s="6"/>
      <c r="L262" s="6"/>
      <c r="M262" s="6"/>
      <c r="N262" s="6"/>
    </row>
    <row r="263" spans="1:14">
      <c r="A263">
        <v>194810</v>
      </c>
      <c r="B263" s="3">
        <v>0.06</v>
      </c>
      <c r="C263" s="3">
        <v>5.3752000000000001E-2</v>
      </c>
      <c r="D263" s="10">
        <f t="shared" si="14"/>
        <v>-6.2479999999999966E-3</v>
      </c>
      <c r="E263" s="8">
        <f t="shared" si="15"/>
        <v>5.8268908123975824E-2</v>
      </c>
      <c r="F263" s="8">
        <f t="shared" si="16"/>
        <v>5.2357128315519655E-2</v>
      </c>
      <c r="G263" s="6"/>
      <c r="H263" s="6"/>
      <c r="I263" s="6"/>
      <c r="J263" s="6"/>
      <c r="K263" s="6"/>
      <c r="L263" s="6"/>
      <c r="M263" s="6"/>
      <c r="N263" s="6"/>
    </row>
    <row r="264" spans="1:14">
      <c r="A264">
        <v>194811</v>
      </c>
      <c r="B264" s="3">
        <v>-9.2600000000000016E-2</v>
      </c>
      <c r="C264" s="3">
        <v>-0.12909000000000001</v>
      </c>
      <c r="D264" s="10">
        <f t="shared" si="14"/>
        <v>-3.6489999999999995E-2</v>
      </c>
      <c r="E264" s="8">
        <f t="shared" si="15"/>
        <v>-9.7171911752273549E-2</v>
      </c>
      <c r="F264" s="8">
        <f t="shared" si="16"/>
        <v>-0.1382166369748101</v>
      </c>
      <c r="G264" s="6"/>
      <c r="H264" s="6"/>
      <c r="I264" s="6"/>
      <c r="J264" s="6"/>
      <c r="K264" s="6"/>
      <c r="L264" s="6"/>
      <c r="M264" s="6"/>
      <c r="N264" s="6"/>
    </row>
    <row r="265" spans="1:14">
      <c r="A265">
        <v>194812</v>
      </c>
      <c r="B265" s="3">
        <v>3.3000000000000002E-2</v>
      </c>
      <c r="C265" s="3">
        <v>1.2690000000000002E-3</v>
      </c>
      <c r="D265" s="10">
        <f t="shared" si="14"/>
        <v>-3.1731000000000002E-2</v>
      </c>
      <c r="E265" s="8">
        <f t="shared" si="15"/>
        <v>3.2467190137501413E-2</v>
      </c>
      <c r="F265" s="8">
        <f t="shared" si="16"/>
        <v>1.2681955000350094E-3</v>
      </c>
      <c r="G265" s="6"/>
      <c r="H265" s="6"/>
      <c r="I265" s="6"/>
      <c r="J265" s="6"/>
      <c r="K265" s="6"/>
      <c r="L265" s="6"/>
      <c r="M265" s="6"/>
      <c r="N265" s="6"/>
    </row>
    <row r="266" spans="1:14">
      <c r="A266">
        <v>194901</v>
      </c>
      <c r="B266" s="3">
        <v>3.3E-3</v>
      </c>
      <c r="C266" s="3">
        <v>2.9558000000000001E-2</v>
      </c>
      <c r="D266" s="10">
        <f t="shared" si="14"/>
        <v>2.6258E-2</v>
      </c>
      <c r="E266" s="8">
        <f t="shared" si="15"/>
        <v>3.2945669494301114E-3</v>
      </c>
      <c r="F266" s="8">
        <f t="shared" si="16"/>
        <v>2.912958392694897E-2</v>
      </c>
      <c r="G266" s="6"/>
      <c r="H266" s="6"/>
      <c r="I266" s="6"/>
      <c r="J266" s="6"/>
      <c r="K266" s="6"/>
      <c r="L266" s="6"/>
      <c r="M266" s="6"/>
      <c r="N266" s="6"/>
    </row>
    <row r="267" spans="1:14">
      <c r="A267">
        <v>194902</v>
      </c>
      <c r="B267" s="3">
        <v>-2.8400000000000002E-2</v>
      </c>
      <c r="C267" s="3">
        <v>-5.5692000000000005E-2</v>
      </c>
      <c r="D267" s="10">
        <f t="shared" si="14"/>
        <v>-2.7292000000000004E-2</v>
      </c>
      <c r="E267" s="8">
        <f t="shared" si="15"/>
        <v>-2.88110818541196E-2</v>
      </c>
      <c r="F267" s="8">
        <f t="shared" si="16"/>
        <v>-5.7302894865064527E-2</v>
      </c>
      <c r="G267" s="6"/>
      <c r="H267" s="6"/>
      <c r="I267" s="6"/>
      <c r="J267" s="6"/>
      <c r="K267" s="6"/>
      <c r="L267" s="6"/>
      <c r="M267" s="6"/>
      <c r="N267" s="6"/>
    </row>
    <row r="268" spans="1:14">
      <c r="A268">
        <v>194903</v>
      </c>
      <c r="B268" s="3">
        <v>4.1399999999999999E-2</v>
      </c>
      <c r="C268" s="3">
        <v>8.1509999999999999E-2</v>
      </c>
      <c r="D268" s="10">
        <f t="shared" si="14"/>
        <v>4.011E-2</v>
      </c>
      <c r="E268" s="8">
        <f t="shared" si="15"/>
        <v>4.0565961746661751E-2</v>
      </c>
      <c r="F268" s="8">
        <f t="shared" si="16"/>
        <v>7.8358212785241937E-2</v>
      </c>
      <c r="G268" s="6"/>
      <c r="H268" s="6"/>
      <c r="I268" s="6"/>
      <c r="J268" s="6"/>
      <c r="K268" s="6"/>
      <c r="L268" s="6"/>
      <c r="M268" s="6"/>
      <c r="N268" s="6"/>
    </row>
    <row r="269" spans="1:14">
      <c r="A269">
        <v>194904</v>
      </c>
      <c r="B269" s="3">
        <v>-1.78E-2</v>
      </c>
      <c r="C269" s="3">
        <v>-3.3838E-2</v>
      </c>
      <c r="D269" s="10">
        <f t="shared" si="14"/>
        <v>-1.6038E-2</v>
      </c>
      <c r="E269" s="8">
        <f t="shared" si="15"/>
        <v>-1.796032537699287E-2</v>
      </c>
      <c r="F269" s="8">
        <f t="shared" si="16"/>
        <v>-3.4423756966650593E-2</v>
      </c>
      <c r="G269" s="6"/>
      <c r="H269" s="6"/>
      <c r="I269" s="6"/>
      <c r="J269" s="6"/>
      <c r="K269" s="6"/>
      <c r="L269" s="6"/>
      <c r="M269" s="6"/>
      <c r="N269" s="6"/>
    </row>
    <row r="270" spans="1:14">
      <c r="A270">
        <v>194905</v>
      </c>
      <c r="B270" s="3">
        <v>-2.8399999999999998E-2</v>
      </c>
      <c r="C270" s="3">
        <v>-5.1082000000000002E-2</v>
      </c>
      <c r="D270" s="10">
        <f t="shared" si="14"/>
        <v>-2.2682000000000004E-2</v>
      </c>
      <c r="E270" s="8">
        <f t="shared" si="15"/>
        <v>-2.88110818541196E-2</v>
      </c>
      <c r="F270" s="8">
        <f t="shared" si="16"/>
        <v>-5.2432890849427892E-2</v>
      </c>
      <c r="G270" s="6"/>
      <c r="H270" s="6"/>
      <c r="I270" s="6"/>
      <c r="J270" s="6"/>
      <c r="K270" s="6"/>
      <c r="L270" s="6"/>
      <c r="M270" s="6"/>
      <c r="N270" s="6"/>
    </row>
    <row r="271" spans="1:14">
      <c r="A271">
        <v>194906</v>
      </c>
      <c r="B271" s="3">
        <v>2E-3</v>
      </c>
      <c r="C271" s="3">
        <v>-1.1187000000000001E-2</v>
      </c>
      <c r="D271" s="10">
        <f t="shared" si="14"/>
        <v>-1.3187000000000001E-2</v>
      </c>
      <c r="E271" s="8">
        <f t="shared" si="15"/>
        <v>1.9980026626730579E-3</v>
      </c>
      <c r="F271" s="8">
        <f t="shared" si="16"/>
        <v>-1.1250045115944058E-2</v>
      </c>
      <c r="G271" s="6"/>
      <c r="H271" s="6"/>
      <c r="I271" s="6"/>
      <c r="J271" s="6"/>
      <c r="K271" s="6"/>
      <c r="L271" s="6"/>
      <c r="M271" s="6"/>
      <c r="N271" s="6"/>
    </row>
    <row r="272" spans="1:14">
      <c r="A272">
        <v>194907</v>
      </c>
      <c r="B272" s="3">
        <v>5.6299999999999996E-2</v>
      </c>
      <c r="C272" s="3">
        <v>5.7225999999999999E-2</v>
      </c>
      <c r="D272" s="10">
        <f t="shared" si="14"/>
        <v>9.2600000000000321E-4</v>
      </c>
      <c r="E272" s="8">
        <f t="shared" si="15"/>
        <v>5.4772235846979482E-2</v>
      </c>
      <c r="F272" s="8">
        <f t="shared" si="16"/>
        <v>5.5648496710816599E-2</v>
      </c>
      <c r="G272" s="6"/>
      <c r="H272" s="6"/>
      <c r="I272" s="6"/>
      <c r="J272" s="6"/>
      <c r="K272" s="6"/>
      <c r="L272" s="6"/>
      <c r="M272" s="6"/>
      <c r="N272" s="6"/>
    </row>
    <row r="273" spans="1:14">
      <c r="A273">
        <v>194908</v>
      </c>
      <c r="B273" s="3">
        <v>2.69E-2</v>
      </c>
      <c r="C273" s="3">
        <v>2.0828000000000003E-2</v>
      </c>
      <c r="D273" s="10">
        <f t="shared" si="14"/>
        <v>-6.0719999999999975E-3</v>
      </c>
      <c r="E273" s="8">
        <f t="shared" si="15"/>
        <v>2.6544555222112211E-2</v>
      </c>
      <c r="F273" s="8">
        <f t="shared" si="16"/>
        <v>2.0614062699292137E-2</v>
      </c>
      <c r="G273" s="6"/>
      <c r="H273" s="6"/>
      <c r="I273" s="6"/>
      <c r="J273" s="6"/>
      <c r="K273" s="6"/>
      <c r="L273" s="6"/>
      <c r="M273" s="6"/>
      <c r="N273" s="6"/>
    </row>
    <row r="274" spans="1:14">
      <c r="A274">
        <v>194909</v>
      </c>
      <c r="B274" s="3">
        <v>3.1799999999999995E-2</v>
      </c>
      <c r="C274" s="3">
        <v>4.0586999999999998E-2</v>
      </c>
      <c r="D274" s="10">
        <f t="shared" si="14"/>
        <v>8.7870000000000031E-3</v>
      </c>
      <c r="E274" s="8">
        <f t="shared" si="15"/>
        <v>3.1304849828412529E-2</v>
      </c>
      <c r="F274" s="8">
        <f t="shared" si="16"/>
        <v>3.9784977003410792E-2</v>
      </c>
      <c r="G274" s="6"/>
      <c r="H274" s="6"/>
      <c r="I274" s="6"/>
      <c r="J274" s="6"/>
      <c r="K274" s="6"/>
      <c r="L274" s="6"/>
      <c r="M274" s="6"/>
      <c r="N274" s="6"/>
    </row>
    <row r="275" spans="1:14">
      <c r="A275">
        <v>194910</v>
      </c>
      <c r="B275" s="3">
        <v>3.2300000000000002E-2</v>
      </c>
      <c r="C275" s="3">
        <v>4.1292999999999996E-2</v>
      </c>
      <c r="D275" s="10">
        <f t="shared" si="14"/>
        <v>8.9929999999999941E-3</v>
      </c>
      <c r="E275" s="8">
        <f t="shared" si="15"/>
        <v>3.1789322489407336E-2</v>
      </c>
      <c r="F275" s="8">
        <f t="shared" si="16"/>
        <v>4.0463210164845109E-2</v>
      </c>
      <c r="G275" s="6"/>
      <c r="H275" s="6"/>
      <c r="I275" s="6"/>
      <c r="J275" s="6"/>
      <c r="K275" s="6"/>
      <c r="L275" s="6"/>
      <c r="M275" s="6"/>
      <c r="N275" s="6"/>
    </row>
    <row r="276" spans="1:14">
      <c r="A276">
        <v>194911</v>
      </c>
      <c r="B276" s="3">
        <v>1.9000000000000003E-2</v>
      </c>
      <c r="C276" s="3">
        <v>2.5799999999999998E-4</v>
      </c>
      <c r="D276" s="10">
        <f t="shared" si="14"/>
        <v>-1.8742000000000002E-2</v>
      </c>
      <c r="E276" s="8">
        <f t="shared" si="15"/>
        <v>1.8821754240587667E-2</v>
      </c>
      <c r="F276" s="8">
        <f t="shared" si="16"/>
        <v>2.5796672372348803E-4</v>
      </c>
      <c r="G276" s="6"/>
      <c r="H276" s="6"/>
      <c r="I276" s="6"/>
      <c r="J276" s="6"/>
      <c r="K276" s="6"/>
      <c r="L276" s="6"/>
      <c r="M276" s="6"/>
      <c r="N276" s="6"/>
    </row>
    <row r="277" spans="1:14">
      <c r="A277">
        <v>194912</v>
      </c>
      <c r="B277" s="3">
        <v>5.2199999999999996E-2</v>
      </c>
      <c r="C277" s="3">
        <v>8.8109999999999994E-2</v>
      </c>
      <c r="D277" s="10">
        <f t="shared" si="14"/>
        <v>3.5909999999999997E-2</v>
      </c>
      <c r="E277" s="8">
        <f t="shared" si="15"/>
        <v>5.088321031456982E-2</v>
      </c>
      <c r="F277" s="8">
        <f t="shared" si="16"/>
        <v>8.4442246264369372E-2</v>
      </c>
      <c r="G277" s="6"/>
      <c r="H277" s="6"/>
      <c r="I277" s="6"/>
      <c r="J277" s="6"/>
      <c r="K277" s="6"/>
      <c r="L277" s="6"/>
      <c r="M277" s="6"/>
      <c r="N277" s="6"/>
    </row>
    <row r="278" spans="1:14">
      <c r="A278">
        <v>195001</v>
      </c>
      <c r="B278" s="3">
        <v>1.7899999999999999E-2</v>
      </c>
      <c r="C278" s="3">
        <v>4.6280999999999996E-2</v>
      </c>
      <c r="D278" s="10">
        <f t="shared" si="14"/>
        <v>2.8380999999999997E-2</v>
      </c>
      <c r="E278" s="8">
        <f t="shared" si="15"/>
        <v>1.7741681476157126E-2</v>
      </c>
      <c r="F278" s="8">
        <f t="shared" si="16"/>
        <v>4.5241972012228862E-2</v>
      </c>
      <c r="G278" s="6"/>
      <c r="H278" s="6"/>
      <c r="I278" s="6"/>
      <c r="J278" s="6"/>
      <c r="K278" s="6"/>
      <c r="L278" s="6"/>
      <c r="M278" s="6"/>
      <c r="N278" s="6"/>
    </row>
    <row r="279" spans="1:14">
      <c r="A279">
        <v>195002</v>
      </c>
      <c r="B279" s="3">
        <v>1.5700000000000002E-2</v>
      </c>
      <c r="C279" s="3">
        <v>5.7599999999999995E-3</v>
      </c>
      <c r="D279" s="10">
        <f t="shared" si="14"/>
        <v>-9.9400000000000027E-3</v>
      </c>
      <c r="E279" s="8">
        <f t="shared" si="15"/>
        <v>1.5578029963318462E-2</v>
      </c>
      <c r="F279" s="8">
        <f t="shared" si="16"/>
        <v>5.7434746270657129E-3</v>
      </c>
      <c r="G279" s="6"/>
      <c r="H279" s="6"/>
      <c r="I279" s="6"/>
      <c r="J279" s="6"/>
      <c r="K279" s="6"/>
      <c r="L279" s="6"/>
      <c r="M279" s="6"/>
      <c r="N279" s="6"/>
    </row>
    <row r="280" spans="1:14">
      <c r="A280">
        <v>195003</v>
      </c>
      <c r="B280" s="3">
        <v>1.3600000000000001E-2</v>
      </c>
      <c r="C280" s="3">
        <v>-2.0218E-2</v>
      </c>
      <c r="D280" s="10">
        <f t="shared" si="14"/>
        <v>-3.3818000000000001E-2</v>
      </c>
      <c r="E280" s="8">
        <f t="shared" si="15"/>
        <v>1.3508350024792299E-2</v>
      </c>
      <c r="F280" s="8">
        <f t="shared" si="16"/>
        <v>-2.0425181042555304E-2</v>
      </c>
      <c r="G280" s="6"/>
      <c r="H280" s="6"/>
      <c r="I280" s="6"/>
      <c r="J280" s="6"/>
      <c r="K280" s="6"/>
      <c r="L280" s="6"/>
      <c r="M280" s="6"/>
      <c r="N280" s="6"/>
    </row>
    <row r="281" spans="1:14">
      <c r="A281">
        <v>195004</v>
      </c>
      <c r="B281" s="3">
        <v>4.0300000000000002E-2</v>
      </c>
      <c r="C281" s="3">
        <v>7.3815999999999993E-2</v>
      </c>
      <c r="D281" s="10">
        <f t="shared" si="14"/>
        <v>3.351599999999999E-2</v>
      </c>
      <c r="E281" s="8">
        <f t="shared" si="15"/>
        <v>3.950913309471249E-2</v>
      </c>
      <c r="F281" s="8">
        <f t="shared" si="16"/>
        <v>7.1218659249206187E-2</v>
      </c>
      <c r="G281" s="6"/>
      <c r="H281" s="6"/>
      <c r="I281" s="6"/>
      <c r="J281" s="6"/>
      <c r="K281" s="6"/>
      <c r="L281" s="6"/>
      <c r="M281" s="6"/>
      <c r="N281" s="6"/>
    </row>
    <row r="282" spans="1:14">
      <c r="A282">
        <v>195005</v>
      </c>
      <c r="B282" s="3">
        <v>4.4099999999999993E-2</v>
      </c>
      <c r="C282" s="3">
        <v>3.0579000000000002E-2</v>
      </c>
      <c r="D282" s="10">
        <f t="shared" si="14"/>
        <v>-1.3520999999999991E-2</v>
      </c>
      <c r="E282" s="8">
        <f t="shared" si="15"/>
        <v>4.3155270313927629E-2</v>
      </c>
      <c r="F282" s="8">
        <f t="shared" si="16"/>
        <v>3.0120780224662923E-2</v>
      </c>
      <c r="G282" s="6"/>
      <c r="H282" s="6"/>
      <c r="I282" s="6"/>
      <c r="J282" s="6"/>
      <c r="K282" s="6"/>
      <c r="L282" s="6"/>
      <c r="M282" s="6"/>
      <c r="N282" s="6"/>
    </row>
    <row r="283" spans="1:14">
      <c r="A283">
        <v>195006</v>
      </c>
      <c r="B283" s="3">
        <v>-5.8400000000000007E-2</v>
      </c>
      <c r="C283" s="3">
        <v>-8.9044000000000012E-2</v>
      </c>
      <c r="D283" s="10">
        <f t="shared" si="14"/>
        <v>-3.0644000000000005E-2</v>
      </c>
      <c r="E283" s="8">
        <f t="shared" si="15"/>
        <v>-6.0174723036070098E-2</v>
      </c>
      <c r="F283" s="8">
        <f t="shared" si="16"/>
        <v>-9.3260681461589084E-2</v>
      </c>
      <c r="G283" s="6"/>
      <c r="H283" s="6"/>
      <c r="I283" s="6"/>
      <c r="J283" s="6"/>
      <c r="K283" s="6"/>
      <c r="L283" s="6"/>
      <c r="M283" s="6"/>
      <c r="N283" s="6"/>
    </row>
    <row r="284" spans="1:14">
      <c r="A284">
        <v>195007</v>
      </c>
      <c r="B284" s="3">
        <v>1.4600000000000002E-2</v>
      </c>
      <c r="C284" s="3">
        <v>0.116038</v>
      </c>
      <c r="D284" s="10">
        <f t="shared" si="14"/>
        <v>0.101438</v>
      </c>
      <c r="E284" s="8">
        <f t="shared" si="15"/>
        <v>1.4494446150452511E-2</v>
      </c>
      <c r="F284" s="8">
        <f t="shared" si="16"/>
        <v>0.10978491355863655</v>
      </c>
      <c r="G284" s="6"/>
      <c r="H284" s="6"/>
      <c r="I284" s="6"/>
      <c r="J284" s="6"/>
      <c r="K284" s="6"/>
      <c r="L284" s="6"/>
      <c r="M284" s="6"/>
      <c r="N284" s="6"/>
    </row>
    <row r="285" spans="1:14">
      <c r="A285">
        <v>195008</v>
      </c>
      <c r="B285" s="3">
        <v>4.9499999999999995E-2</v>
      </c>
      <c r="C285" s="3">
        <v>5.0418999999999999E-2</v>
      </c>
      <c r="D285" s="10">
        <f t="shared" si="14"/>
        <v>9.1900000000000315E-4</v>
      </c>
      <c r="E285" s="8">
        <f t="shared" si="15"/>
        <v>4.8313860278550724E-2</v>
      </c>
      <c r="F285" s="8">
        <f t="shared" si="16"/>
        <v>4.9189132190153459E-2</v>
      </c>
      <c r="G285" s="6"/>
      <c r="H285" s="6"/>
      <c r="I285" s="6"/>
      <c r="J285" s="6"/>
      <c r="K285" s="6"/>
      <c r="L285" s="6"/>
      <c r="M285" s="6"/>
      <c r="N285" s="6"/>
    </row>
    <row r="286" spans="1:14">
      <c r="A286">
        <v>195009</v>
      </c>
      <c r="B286" s="3">
        <v>4.9099999999999991E-2</v>
      </c>
      <c r="C286" s="3">
        <v>4.9267000000000005E-2</v>
      </c>
      <c r="D286" s="10">
        <f t="shared" si="14"/>
        <v>1.6700000000001436E-4</v>
      </c>
      <c r="E286" s="8">
        <f t="shared" si="15"/>
        <v>4.7932653755302722E-2</v>
      </c>
      <c r="F286" s="8">
        <f t="shared" si="16"/>
        <v>4.8091825149394044E-2</v>
      </c>
      <c r="G286" s="6"/>
      <c r="H286" s="6"/>
      <c r="I286" s="6"/>
      <c r="J286" s="6"/>
      <c r="K286" s="6"/>
      <c r="L286" s="6"/>
      <c r="M286" s="6"/>
      <c r="N286" s="6"/>
    </row>
    <row r="287" spans="1:14">
      <c r="A287">
        <v>195010</v>
      </c>
      <c r="B287" s="3">
        <v>-5.9999999999999995E-4</v>
      </c>
      <c r="C287" s="3">
        <v>3.019E-3</v>
      </c>
      <c r="D287" s="10">
        <f t="shared" si="14"/>
        <v>3.6189999999999998E-3</v>
      </c>
      <c r="E287" s="8">
        <f t="shared" si="15"/>
        <v>-6.0018007203246058E-4</v>
      </c>
      <c r="F287" s="8">
        <f t="shared" si="16"/>
        <v>3.0144519708675296E-3</v>
      </c>
      <c r="G287" s="6"/>
      <c r="H287" s="6"/>
      <c r="I287" s="6"/>
      <c r="J287" s="6"/>
      <c r="K287" s="6"/>
      <c r="L287" s="6"/>
      <c r="M287" s="6"/>
      <c r="N287" s="6"/>
    </row>
    <row r="288" spans="1:14">
      <c r="A288">
        <v>195011</v>
      </c>
      <c r="B288" s="3">
        <v>2.8699999999999996E-2</v>
      </c>
      <c r="C288" s="3">
        <v>5.0140999999999998E-2</v>
      </c>
      <c r="D288" s="10">
        <f t="shared" si="14"/>
        <v>2.1441000000000002E-2</v>
      </c>
      <c r="E288" s="8">
        <f t="shared" si="15"/>
        <v>2.8295869154847251E-2</v>
      </c>
      <c r="F288" s="8">
        <f t="shared" si="16"/>
        <v>4.892444086819827E-2</v>
      </c>
      <c r="G288" s="6"/>
      <c r="H288" s="6"/>
      <c r="I288" s="6"/>
      <c r="J288" s="6"/>
      <c r="K288" s="6"/>
      <c r="L288" s="6"/>
      <c r="M288" s="6"/>
      <c r="N288" s="6"/>
    </row>
    <row r="289" spans="1:14">
      <c r="A289">
        <v>195012</v>
      </c>
      <c r="B289" s="3">
        <v>5.6500000000000002E-2</v>
      </c>
      <c r="C289" s="3">
        <v>0.12476000000000001</v>
      </c>
      <c r="D289" s="10">
        <f t="shared" si="14"/>
        <v>6.8260000000000015E-2</v>
      </c>
      <c r="E289" s="8">
        <f t="shared" si="15"/>
        <v>5.4961558073974334E-2</v>
      </c>
      <c r="F289" s="8">
        <f t="shared" si="16"/>
        <v>0.11756967956425769</v>
      </c>
      <c r="G289" s="6"/>
      <c r="H289" s="6"/>
      <c r="I289" s="6"/>
      <c r="J289" s="6"/>
      <c r="K289" s="6"/>
      <c r="L289" s="6"/>
      <c r="M289" s="6"/>
      <c r="N289" s="6"/>
    </row>
    <row r="290" spans="1:14">
      <c r="A290">
        <v>195101</v>
      </c>
      <c r="B290" s="3">
        <v>5.8299999999999998E-2</v>
      </c>
      <c r="C290" s="3">
        <v>0.106312</v>
      </c>
      <c r="D290" s="10">
        <f t="shared" si="14"/>
        <v>4.8012000000000006E-2</v>
      </c>
      <c r="E290" s="8">
        <f t="shared" si="15"/>
        <v>5.6663847117541764E-2</v>
      </c>
      <c r="F290" s="8">
        <f t="shared" si="16"/>
        <v>0.10103196096726888</v>
      </c>
      <c r="G290" s="6"/>
      <c r="H290" s="6"/>
      <c r="I290" s="6"/>
      <c r="J290" s="6"/>
      <c r="K290" s="6"/>
      <c r="L290" s="6"/>
      <c r="M290" s="6"/>
      <c r="N290" s="6"/>
    </row>
    <row r="291" spans="1:14">
      <c r="A291">
        <v>195102</v>
      </c>
      <c r="B291" s="3">
        <v>1.5100000000000001E-2</v>
      </c>
      <c r="C291" s="3">
        <v>-2.098E-3</v>
      </c>
      <c r="D291" s="10">
        <f t="shared" si="14"/>
        <v>-1.7198000000000001E-2</v>
      </c>
      <c r="E291" s="8">
        <f t="shared" si="15"/>
        <v>1.4987129808248238E-2</v>
      </c>
      <c r="F291" s="8">
        <f t="shared" si="16"/>
        <v>-2.1002038850401147E-3</v>
      </c>
      <c r="G291" s="6"/>
      <c r="H291" s="6"/>
      <c r="I291" s="6"/>
      <c r="J291" s="6"/>
      <c r="K291" s="6"/>
      <c r="L291" s="6"/>
      <c r="M291" s="6"/>
      <c r="N291" s="6"/>
    </row>
    <row r="292" spans="1:14">
      <c r="A292">
        <v>195103</v>
      </c>
      <c r="B292" s="3">
        <v>-2.0400000000000001E-2</v>
      </c>
      <c r="C292" s="3">
        <v>-5.6967999999999998E-2</v>
      </c>
      <c r="D292" s="10">
        <f t="shared" si="14"/>
        <v>-3.6567999999999996E-2</v>
      </c>
      <c r="E292" s="8">
        <f t="shared" si="15"/>
        <v>-2.061095390412435E-2</v>
      </c>
      <c r="F292" s="8">
        <f t="shared" si="16"/>
        <v>-5.8655062672047294E-2</v>
      </c>
      <c r="G292" s="6"/>
      <c r="H292" s="6"/>
      <c r="I292" s="6"/>
      <c r="J292" s="6"/>
      <c r="K292" s="6"/>
      <c r="L292" s="6"/>
      <c r="M292" s="6"/>
      <c r="N292" s="6"/>
    </row>
    <row r="293" spans="1:14">
      <c r="A293">
        <v>195104</v>
      </c>
      <c r="B293" s="3">
        <v>4.99E-2</v>
      </c>
      <c r="C293" s="3">
        <v>6.4513000000000001E-2</v>
      </c>
      <c r="D293" s="10">
        <f t="shared" si="14"/>
        <v>1.4613000000000001E-2</v>
      </c>
      <c r="E293" s="8">
        <f t="shared" si="15"/>
        <v>4.8694921538758602E-2</v>
      </c>
      <c r="F293" s="8">
        <f t="shared" si="16"/>
        <v>6.2517417583074608E-2</v>
      </c>
      <c r="G293" s="6"/>
      <c r="H293" s="6"/>
      <c r="I293" s="6"/>
      <c r="J293" s="6"/>
      <c r="K293" s="6"/>
      <c r="L293" s="6"/>
      <c r="M293" s="6"/>
      <c r="N293" s="6"/>
    </row>
    <row r="294" spans="1:14">
      <c r="A294">
        <v>195105</v>
      </c>
      <c r="B294" s="3">
        <v>-2.2199999999999998E-2</v>
      </c>
      <c r="C294" s="3">
        <v>-3.3139000000000002E-2</v>
      </c>
      <c r="D294" s="10">
        <f t="shared" si="14"/>
        <v>-1.0939000000000004E-2</v>
      </c>
      <c r="E294" s="8">
        <f t="shared" si="15"/>
        <v>-2.2450128837591871E-2</v>
      </c>
      <c r="F294" s="8">
        <f t="shared" si="16"/>
        <v>-3.3700537397646536E-2</v>
      </c>
      <c r="G294" s="6"/>
      <c r="H294" s="6"/>
      <c r="I294" s="6"/>
      <c r="J294" s="6"/>
      <c r="K294" s="6"/>
      <c r="L294" s="6"/>
      <c r="M294" s="6"/>
      <c r="N294" s="6"/>
    </row>
    <row r="295" spans="1:14">
      <c r="A295">
        <v>195106</v>
      </c>
      <c r="B295" s="3">
        <v>-2.5000000000000001E-2</v>
      </c>
      <c r="C295" s="3">
        <v>-7.1986999999999995E-2</v>
      </c>
      <c r="D295" s="10">
        <f t="shared" si="14"/>
        <v>-4.6986999999999994E-2</v>
      </c>
      <c r="E295" s="8">
        <f t="shared" si="15"/>
        <v>-2.5317807984289897E-2</v>
      </c>
      <c r="F295" s="8">
        <f t="shared" si="16"/>
        <v>-7.4709537673366661E-2</v>
      </c>
      <c r="G295" s="6"/>
      <c r="H295" s="6"/>
      <c r="I295" s="6"/>
      <c r="J295" s="6"/>
      <c r="K295" s="6"/>
      <c r="L295" s="6"/>
      <c r="M295" s="6"/>
      <c r="N295" s="6"/>
    </row>
    <row r="296" spans="1:14">
      <c r="A296">
        <v>195107</v>
      </c>
      <c r="B296" s="3">
        <v>7.0699999999999999E-2</v>
      </c>
      <c r="C296" s="3">
        <v>6.7645999999999998E-2</v>
      </c>
      <c r="D296" s="10">
        <f t="shared" si="14"/>
        <v>-3.0540000000000012E-3</v>
      </c>
      <c r="E296" s="8">
        <f t="shared" si="15"/>
        <v>6.8312640182087284E-2</v>
      </c>
      <c r="F296" s="8">
        <f t="shared" si="16"/>
        <v>6.545622491861483E-2</v>
      </c>
      <c r="G296" s="6"/>
      <c r="H296" s="6"/>
      <c r="I296" s="6"/>
      <c r="J296" s="6"/>
      <c r="K296" s="6"/>
      <c r="L296" s="6"/>
      <c r="M296" s="6"/>
      <c r="N296" s="6"/>
    </row>
    <row r="297" spans="1:14">
      <c r="A297">
        <v>195108</v>
      </c>
      <c r="B297" s="3">
        <v>4.3999999999999997E-2</v>
      </c>
      <c r="C297" s="3">
        <v>5.0422000000000002E-2</v>
      </c>
      <c r="D297" s="10">
        <f t="shared" si="14"/>
        <v>6.4220000000000041E-3</v>
      </c>
      <c r="E297" s="8">
        <f t="shared" si="15"/>
        <v>4.3059489460447013E-2</v>
      </c>
      <c r="F297" s="8">
        <f t="shared" si="16"/>
        <v>4.919198818925094E-2</v>
      </c>
      <c r="G297" s="6"/>
      <c r="H297" s="6"/>
      <c r="I297" s="6"/>
      <c r="J297" s="6"/>
      <c r="K297" s="6"/>
      <c r="L297" s="6"/>
      <c r="M297" s="6"/>
      <c r="N297" s="6"/>
    </row>
    <row r="298" spans="1:14">
      <c r="A298">
        <v>195109</v>
      </c>
      <c r="B298" s="3">
        <v>8.199999999999999E-3</v>
      </c>
      <c r="C298" s="3">
        <v>2.7886000000000001E-2</v>
      </c>
      <c r="D298" s="10">
        <f t="shared" si="14"/>
        <v>1.9686000000000002E-2</v>
      </c>
      <c r="E298" s="8">
        <f t="shared" si="15"/>
        <v>8.166562666393401E-3</v>
      </c>
      <c r="F298" s="8">
        <f t="shared" si="16"/>
        <v>2.7504265942040536E-2</v>
      </c>
      <c r="G298" s="6"/>
      <c r="H298" s="6"/>
      <c r="I298" s="6"/>
      <c r="J298" s="6"/>
      <c r="K298" s="6"/>
      <c r="L298" s="6"/>
      <c r="M298" s="6"/>
      <c r="N298" s="6"/>
    </row>
    <row r="299" spans="1:14">
      <c r="A299">
        <v>195110</v>
      </c>
      <c r="B299" s="3">
        <v>-2.3699999999999995E-2</v>
      </c>
      <c r="C299" s="3">
        <v>-3.3423000000000001E-2</v>
      </c>
      <c r="D299" s="10">
        <f t="shared" si="14"/>
        <v>-9.7230000000000059E-3</v>
      </c>
      <c r="E299" s="8">
        <f t="shared" si="15"/>
        <v>-2.3985362750511198E-2</v>
      </c>
      <c r="F299" s="8">
        <f t="shared" si="16"/>
        <v>-3.3994314598717892E-2</v>
      </c>
      <c r="G299" s="6"/>
      <c r="H299" s="6"/>
      <c r="I299" s="6"/>
      <c r="J299" s="6"/>
      <c r="K299" s="6"/>
      <c r="L299" s="6"/>
      <c r="M299" s="6"/>
      <c r="N299" s="6"/>
    </row>
    <row r="300" spans="1:14">
      <c r="A300">
        <v>195111</v>
      </c>
      <c r="B300" s="3">
        <v>6.7999999999999996E-3</v>
      </c>
      <c r="C300" s="3">
        <v>3.4770000000000001E-3</v>
      </c>
      <c r="D300" s="10">
        <f t="shared" si="14"/>
        <v>-3.3229999999999996E-3</v>
      </c>
      <c r="E300" s="8">
        <f t="shared" si="15"/>
        <v>6.7769842790236694E-3</v>
      </c>
      <c r="F300" s="8">
        <f t="shared" si="16"/>
        <v>3.4709692108262293E-3</v>
      </c>
      <c r="G300" s="6"/>
      <c r="H300" s="6"/>
      <c r="I300" s="6"/>
      <c r="J300" s="6"/>
      <c r="K300" s="6"/>
      <c r="L300" s="6"/>
      <c r="M300" s="6"/>
      <c r="N300" s="6"/>
    </row>
    <row r="301" spans="1:14">
      <c r="A301">
        <v>195112</v>
      </c>
      <c r="B301" s="3">
        <v>3.4500000000000003E-2</v>
      </c>
      <c r="C301" s="3">
        <v>5.9109999999999996E-3</v>
      </c>
      <c r="D301" s="10">
        <f t="shared" si="14"/>
        <v>-2.8589000000000003E-2</v>
      </c>
      <c r="E301" s="8">
        <f t="shared" si="15"/>
        <v>3.3918218203460644E-2</v>
      </c>
      <c r="F301" s="8">
        <f t="shared" si="16"/>
        <v>5.8935985790276443E-3</v>
      </c>
      <c r="G301" s="6"/>
      <c r="H301" s="6"/>
      <c r="I301" s="6"/>
      <c r="J301" s="6"/>
      <c r="K301" s="6"/>
      <c r="L301" s="6"/>
      <c r="M301" s="6"/>
      <c r="N301" s="6"/>
    </row>
    <row r="302" spans="1:14">
      <c r="A302">
        <v>195201</v>
      </c>
      <c r="B302" s="3">
        <v>1.6E-2</v>
      </c>
      <c r="C302" s="3">
        <v>1.4296999999999999E-2</v>
      </c>
      <c r="D302" s="10">
        <f t="shared" si="14"/>
        <v>-1.7030000000000014E-3</v>
      </c>
      <c r="E302" s="8">
        <f t="shared" si="15"/>
        <v>1.5873349156290163E-2</v>
      </c>
      <c r="F302" s="8">
        <f t="shared" si="16"/>
        <v>1.4195761690617875E-2</v>
      </c>
      <c r="G302" s="6"/>
      <c r="H302" s="6"/>
      <c r="I302" s="6"/>
      <c r="J302" s="6"/>
      <c r="K302" s="6"/>
      <c r="L302" s="6"/>
      <c r="M302" s="6"/>
      <c r="N302" s="6"/>
    </row>
    <row r="303" spans="1:14">
      <c r="A303">
        <v>195202</v>
      </c>
      <c r="B303" s="3">
        <v>-2.5000000000000001E-2</v>
      </c>
      <c r="C303" s="3">
        <v>-1.9656E-2</v>
      </c>
      <c r="D303" s="10">
        <f t="shared" si="14"/>
        <v>5.3440000000000015E-3</v>
      </c>
      <c r="E303" s="8">
        <f t="shared" si="15"/>
        <v>-2.5317807984289897E-2</v>
      </c>
      <c r="F303" s="8">
        <f t="shared" si="16"/>
        <v>-1.9851748502606428E-2</v>
      </c>
      <c r="G303" s="6"/>
      <c r="H303" s="6"/>
      <c r="I303" s="6"/>
      <c r="J303" s="6"/>
      <c r="K303" s="6"/>
      <c r="L303" s="6"/>
      <c r="M303" s="6"/>
      <c r="N303" s="6"/>
    </row>
    <row r="304" spans="1:14">
      <c r="A304">
        <v>195203</v>
      </c>
      <c r="B304" s="3">
        <v>4.5500000000000006E-2</v>
      </c>
      <c r="C304" s="3">
        <v>3.3327000000000002E-2</v>
      </c>
      <c r="D304" s="10">
        <f t="shared" si="14"/>
        <v>-1.2173000000000003E-2</v>
      </c>
      <c r="E304" s="8">
        <f t="shared" si="15"/>
        <v>4.4495239886551304E-2</v>
      </c>
      <c r="F304" s="8">
        <f t="shared" si="16"/>
        <v>3.2783693771950312E-2</v>
      </c>
      <c r="G304" s="6"/>
      <c r="H304" s="6"/>
      <c r="I304" s="6"/>
      <c r="J304" s="6"/>
      <c r="K304" s="6"/>
      <c r="L304" s="6"/>
      <c r="M304" s="6"/>
      <c r="N304" s="6"/>
    </row>
    <row r="305" spans="1:14">
      <c r="A305">
        <v>195204</v>
      </c>
      <c r="B305" s="3">
        <v>-4.8499999999999995E-2</v>
      </c>
      <c r="C305" s="3">
        <v>-4.1123E-2</v>
      </c>
      <c r="D305" s="10">
        <f t="shared" si="14"/>
        <v>7.3769999999999947E-3</v>
      </c>
      <c r="E305" s="8">
        <f t="shared" si="15"/>
        <v>-4.971559224593286E-2</v>
      </c>
      <c r="F305" s="8">
        <f t="shared" si="16"/>
        <v>-4.1992470927247956E-2</v>
      </c>
      <c r="G305" s="6"/>
      <c r="H305" s="6"/>
      <c r="I305" s="6"/>
      <c r="J305" s="6"/>
      <c r="K305" s="6"/>
      <c r="L305" s="6"/>
      <c r="M305" s="6"/>
      <c r="N305" s="6"/>
    </row>
    <row r="306" spans="1:14">
      <c r="A306">
        <v>195205</v>
      </c>
      <c r="B306" s="3">
        <v>3.3300000000000003E-2</v>
      </c>
      <c r="C306" s="3">
        <v>2.7052999999999997E-2</v>
      </c>
      <c r="D306" s="10">
        <f t="shared" si="14"/>
        <v>-6.247000000000006E-3</v>
      </c>
      <c r="E306" s="8">
        <f t="shared" si="15"/>
        <v>3.275756423817229E-2</v>
      </c>
      <c r="F306" s="8">
        <f t="shared" si="16"/>
        <v>2.669353623607218E-2</v>
      </c>
      <c r="G306" s="6"/>
      <c r="H306" s="6"/>
      <c r="I306" s="6"/>
      <c r="J306" s="6"/>
      <c r="K306" s="6"/>
      <c r="L306" s="6"/>
      <c r="M306" s="6"/>
      <c r="N306" s="6"/>
    </row>
    <row r="307" spans="1:14">
      <c r="A307">
        <v>195206</v>
      </c>
      <c r="B307" s="3">
        <v>3.9800000000000002E-2</v>
      </c>
      <c r="C307" s="3">
        <v>3.3298999999999995E-2</v>
      </c>
      <c r="D307" s="10">
        <f t="shared" si="14"/>
        <v>-6.5010000000000068E-3</v>
      </c>
      <c r="E307" s="8">
        <f t="shared" si="15"/>
        <v>3.9028386967478401E-2</v>
      </c>
      <c r="F307" s="8">
        <f t="shared" si="16"/>
        <v>3.2756596464549891E-2</v>
      </c>
      <c r="G307" s="6"/>
      <c r="H307" s="6"/>
      <c r="I307" s="6"/>
      <c r="J307" s="6"/>
      <c r="K307" s="6"/>
      <c r="L307" s="6"/>
      <c r="M307" s="6"/>
      <c r="N307" s="6"/>
    </row>
    <row r="308" spans="1:14">
      <c r="A308">
        <v>195207</v>
      </c>
      <c r="B308" s="3">
        <v>1.06E-2</v>
      </c>
      <c r="C308" s="3">
        <v>-1.7460000000000002E-3</v>
      </c>
      <c r="D308" s="10">
        <f t="shared" si="14"/>
        <v>-1.2345999999999999E-2</v>
      </c>
      <c r="E308" s="8">
        <f t="shared" si="15"/>
        <v>1.0544213875671097E-2</v>
      </c>
      <c r="F308" s="8">
        <f t="shared" si="16"/>
        <v>-1.7475260345629498E-3</v>
      </c>
      <c r="G308" s="6"/>
      <c r="H308" s="6"/>
      <c r="I308" s="6"/>
      <c r="J308" s="6"/>
      <c r="K308" s="6"/>
      <c r="L308" s="6"/>
      <c r="M308" s="6"/>
      <c r="N308" s="6"/>
    </row>
    <row r="309" spans="1:14">
      <c r="A309">
        <v>195208</v>
      </c>
      <c r="B309" s="3">
        <v>-6.0999999999999995E-3</v>
      </c>
      <c r="C309" s="3">
        <v>2.2659999999999998E-3</v>
      </c>
      <c r="D309" s="10">
        <f t="shared" si="14"/>
        <v>8.3659999999999984E-3</v>
      </c>
      <c r="E309" s="8">
        <f t="shared" si="15"/>
        <v>-6.1186810081771768E-3</v>
      </c>
      <c r="F309" s="8">
        <f t="shared" si="16"/>
        <v>2.2634364938729631E-3</v>
      </c>
      <c r="G309" s="6"/>
      <c r="H309" s="6"/>
      <c r="I309" s="6"/>
      <c r="J309" s="6"/>
      <c r="K309" s="6"/>
      <c r="L309" s="6"/>
      <c r="M309" s="6"/>
      <c r="N309" s="6"/>
    </row>
    <row r="310" spans="1:14">
      <c r="A310">
        <v>195209</v>
      </c>
      <c r="B310" s="3">
        <v>-1.8699999999999998E-2</v>
      </c>
      <c r="C310" s="3">
        <v>-2.1911999999999997E-2</v>
      </c>
      <c r="D310" s="10">
        <f t="shared" si="14"/>
        <v>-3.2119999999999996E-3</v>
      </c>
      <c r="E310" s="8">
        <f t="shared" si="15"/>
        <v>-1.8877055769689184E-2</v>
      </c>
      <c r="F310" s="8">
        <f t="shared" si="16"/>
        <v>-2.2155633445134413E-2</v>
      </c>
      <c r="G310" s="6"/>
      <c r="H310" s="6"/>
      <c r="I310" s="6"/>
      <c r="J310" s="6"/>
      <c r="K310" s="6"/>
      <c r="L310" s="6"/>
      <c r="M310" s="6"/>
      <c r="N310" s="6"/>
    </row>
    <row r="311" spans="1:14">
      <c r="A311">
        <v>195210</v>
      </c>
      <c r="B311" s="3">
        <v>-5.1999999999999998E-3</v>
      </c>
      <c r="C311" s="3">
        <v>-1.9705E-2</v>
      </c>
      <c r="D311" s="10">
        <f t="shared" si="14"/>
        <v>-1.4505000000000001E-2</v>
      </c>
      <c r="E311" s="8">
        <f t="shared" si="15"/>
        <v>-5.2135670528874337E-3</v>
      </c>
      <c r="F311" s="8">
        <f t="shared" si="16"/>
        <v>-1.9901732206909124E-2</v>
      </c>
      <c r="G311" s="6"/>
      <c r="H311" s="6"/>
      <c r="I311" s="6"/>
      <c r="J311" s="6"/>
      <c r="K311" s="6"/>
      <c r="L311" s="6"/>
      <c r="M311" s="6"/>
      <c r="N311" s="6"/>
    </row>
    <row r="312" spans="1:14">
      <c r="A312">
        <v>195211</v>
      </c>
      <c r="B312" s="3">
        <v>6.0400000000000002E-2</v>
      </c>
      <c r="C312" s="3">
        <v>6.0762000000000004E-2</v>
      </c>
      <c r="D312" s="10">
        <f t="shared" si="14"/>
        <v>3.6200000000000121E-4</v>
      </c>
      <c r="E312" s="8">
        <f t="shared" si="15"/>
        <v>5.8646195432733431E-2</v>
      </c>
      <c r="F312" s="8">
        <f t="shared" si="16"/>
        <v>5.8987517786720935E-2</v>
      </c>
      <c r="G312" s="6"/>
      <c r="H312" s="6"/>
      <c r="I312" s="6"/>
      <c r="J312" s="6"/>
      <c r="K312" s="6"/>
      <c r="L312" s="6"/>
      <c r="M312" s="6"/>
      <c r="N312" s="6"/>
    </row>
    <row r="313" spans="1:14">
      <c r="A313">
        <v>195212</v>
      </c>
      <c r="B313" s="3">
        <v>3.0900000000000004E-2</v>
      </c>
      <c r="C313" s="3">
        <v>1.7298999999999998E-2</v>
      </c>
      <c r="D313" s="10">
        <f t="shared" si="14"/>
        <v>-1.3601000000000005E-2</v>
      </c>
      <c r="E313" s="8">
        <f t="shared" si="15"/>
        <v>3.0432207120201914E-2</v>
      </c>
      <c r="F313" s="8">
        <f t="shared" si="16"/>
        <v>1.7151075822882049E-2</v>
      </c>
      <c r="G313" s="6"/>
      <c r="H313" s="6"/>
      <c r="I313" s="6"/>
      <c r="J313" s="6"/>
      <c r="K313" s="6"/>
      <c r="L313" s="6"/>
      <c r="M313" s="6"/>
      <c r="N313" s="6"/>
    </row>
    <row r="314" spans="1:14">
      <c r="A314">
        <v>195301</v>
      </c>
      <c r="B314" s="3">
        <v>-1.8000000000000002E-3</v>
      </c>
      <c r="C314" s="3">
        <v>3.9666E-2</v>
      </c>
      <c r="D314" s="10">
        <f t="shared" si="14"/>
        <v>4.1466000000000003E-2</v>
      </c>
      <c r="E314" s="8">
        <f t="shared" si="15"/>
        <v>-1.8016219466282088E-3</v>
      </c>
      <c r="F314" s="8">
        <f t="shared" si="16"/>
        <v>3.8899507726187076E-2</v>
      </c>
      <c r="G314" s="6"/>
      <c r="H314" s="6"/>
      <c r="I314" s="6"/>
      <c r="J314" s="6"/>
      <c r="K314" s="6"/>
      <c r="L314" s="6"/>
      <c r="M314" s="6"/>
      <c r="N314" s="6"/>
    </row>
    <row r="315" spans="1:14">
      <c r="A315">
        <v>195302</v>
      </c>
      <c r="B315" s="3">
        <v>-1.2999999999999999E-3</v>
      </c>
      <c r="C315" s="3">
        <v>1.7434000000000002E-2</v>
      </c>
      <c r="D315" s="10">
        <f t="shared" si="14"/>
        <v>1.8734000000000001E-2</v>
      </c>
      <c r="E315" s="8">
        <f t="shared" si="15"/>
        <v>-1.3008457330480696E-3</v>
      </c>
      <c r="F315" s="8">
        <f t="shared" si="16"/>
        <v>1.7283771365931764E-2</v>
      </c>
      <c r="G315" s="6"/>
      <c r="H315" s="6"/>
      <c r="I315" s="6"/>
      <c r="J315" s="6"/>
      <c r="K315" s="6"/>
      <c r="L315" s="6"/>
      <c r="M315" s="6"/>
      <c r="N315" s="6"/>
    </row>
    <row r="316" spans="1:14">
      <c r="A316">
        <v>195303</v>
      </c>
      <c r="B316" s="3">
        <v>-1.2500000000000001E-2</v>
      </c>
      <c r="C316" s="3">
        <v>-2.0623999999999997E-2</v>
      </c>
      <c r="D316" s="10">
        <f t="shared" si="14"/>
        <v>-8.1239999999999958E-3</v>
      </c>
      <c r="E316" s="8">
        <f t="shared" si="15"/>
        <v>-1.2578782206860073E-2</v>
      </c>
      <c r="F316" s="8">
        <f t="shared" si="16"/>
        <v>-2.0839644813023958E-2</v>
      </c>
      <c r="G316" s="6"/>
      <c r="H316" s="6"/>
      <c r="I316" s="6"/>
      <c r="J316" s="6"/>
      <c r="K316" s="6"/>
      <c r="L316" s="6"/>
      <c r="M316" s="6"/>
      <c r="N316" s="6"/>
    </row>
    <row r="317" spans="1:14">
      <c r="A317">
        <v>195304</v>
      </c>
      <c r="B317" s="3">
        <v>-2.6699999999999998E-2</v>
      </c>
      <c r="C317" s="3">
        <v>-1.0692999999999999E-2</v>
      </c>
      <c r="D317" s="10">
        <f t="shared" si="14"/>
        <v>1.6007E-2</v>
      </c>
      <c r="E317" s="8">
        <f t="shared" si="15"/>
        <v>-2.7062919549689073E-2</v>
      </c>
      <c r="F317" s="8">
        <f t="shared" si="16"/>
        <v>-1.0750580967894784E-2</v>
      </c>
      <c r="G317" s="6"/>
      <c r="H317" s="6"/>
      <c r="I317" s="6"/>
      <c r="J317" s="6"/>
      <c r="K317" s="6"/>
      <c r="L317" s="6"/>
      <c r="M317" s="6"/>
      <c r="N317" s="6"/>
    </row>
    <row r="318" spans="1:14">
      <c r="A318">
        <v>195305</v>
      </c>
      <c r="B318" s="3">
        <v>6.9000000000000008E-3</v>
      </c>
      <c r="C318" s="3">
        <v>7.1020000000000007E-3</v>
      </c>
      <c r="D318" s="10">
        <f t="shared" si="14"/>
        <v>2.0199999999999992E-4</v>
      </c>
      <c r="E318" s="8">
        <f t="shared" si="15"/>
        <v>6.8763039394320637E-3</v>
      </c>
      <c r="F318" s="8">
        <f t="shared" si="16"/>
        <v>7.0768995700991487E-3</v>
      </c>
      <c r="G318" s="6"/>
      <c r="H318" s="6"/>
      <c r="I318" s="6"/>
      <c r="J318" s="6"/>
      <c r="K318" s="6"/>
      <c r="L318" s="6"/>
      <c r="M318" s="6"/>
      <c r="N318" s="6"/>
    </row>
    <row r="319" spans="1:14">
      <c r="A319">
        <v>195306</v>
      </c>
      <c r="B319" s="3">
        <v>-1.7100000000000001E-2</v>
      </c>
      <c r="C319" s="3">
        <v>-3.9948999999999998E-2</v>
      </c>
      <c r="D319" s="10">
        <f t="shared" si="14"/>
        <v>-2.2848999999999998E-2</v>
      </c>
      <c r="E319" s="8">
        <f t="shared" si="15"/>
        <v>-1.7247893409553391E-2</v>
      </c>
      <c r="F319" s="8">
        <f t="shared" si="16"/>
        <v>-4.0768870931337978E-2</v>
      </c>
      <c r="G319" s="6"/>
      <c r="H319" s="6"/>
      <c r="I319" s="6"/>
      <c r="J319" s="6"/>
      <c r="K319" s="6"/>
      <c r="L319" s="6"/>
      <c r="M319" s="6"/>
      <c r="N319" s="6"/>
    </row>
    <row r="320" spans="1:14">
      <c r="A320">
        <v>195307</v>
      </c>
      <c r="B320" s="3">
        <v>2.5499999999999998E-2</v>
      </c>
      <c r="C320" s="3">
        <v>1.5137000000000001E-2</v>
      </c>
      <c r="D320" s="10">
        <f t="shared" si="14"/>
        <v>-1.0362999999999997E-2</v>
      </c>
      <c r="E320" s="8">
        <f t="shared" si="15"/>
        <v>2.5180298530298326E-2</v>
      </c>
      <c r="F320" s="8">
        <f t="shared" si="16"/>
        <v>1.5023578754853153E-2</v>
      </c>
      <c r="G320" s="6"/>
      <c r="H320" s="6"/>
      <c r="I320" s="6"/>
      <c r="J320" s="6"/>
      <c r="K320" s="6"/>
      <c r="L320" s="6"/>
      <c r="M320" s="6"/>
      <c r="N320" s="6"/>
    </row>
    <row r="321" spans="1:14">
      <c r="A321">
        <v>195308</v>
      </c>
      <c r="B321" s="3">
        <v>-4.3499999999999997E-2</v>
      </c>
      <c r="C321" s="3">
        <v>-6.3306000000000001E-2</v>
      </c>
      <c r="D321" s="10">
        <f t="shared" si="14"/>
        <v>-1.9806000000000004E-2</v>
      </c>
      <c r="E321" s="8">
        <f t="shared" si="15"/>
        <v>-4.4474490101829467E-2</v>
      </c>
      <c r="F321" s="8">
        <f t="shared" si="16"/>
        <v>-6.539862425356488E-2</v>
      </c>
      <c r="G321" s="6"/>
      <c r="H321" s="6"/>
      <c r="I321" s="6"/>
      <c r="J321" s="6"/>
      <c r="K321" s="6"/>
      <c r="L321" s="6"/>
      <c r="M321" s="6"/>
      <c r="N321" s="6"/>
    </row>
    <row r="322" spans="1:14">
      <c r="A322">
        <v>195309</v>
      </c>
      <c r="B322" s="3">
        <v>3.5999999999999999E-3</v>
      </c>
      <c r="C322" s="3">
        <v>-2.2911999999999998E-2</v>
      </c>
      <c r="D322" s="10">
        <f t="shared" si="14"/>
        <v>-2.6511999999999997E-2</v>
      </c>
      <c r="E322" s="8">
        <f t="shared" si="15"/>
        <v>3.5935355101302181E-3</v>
      </c>
      <c r="F322" s="8">
        <f t="shared" si="16"/>
        <v>-2.317855934765993E-2</v>
      </c>
      <c r="G322" s="6"/>
      <c r="H322" s="6"/>
      <c r="I322" s="6"/>
      <c r="J322" s="6"/>
      <c r="K322" s="6"/>
      <c r="L322" s="6"/>
      <c r="M322" s="6"/>
      <c r="N322" s="6"/>
    </row>
    <row r="323" spans="1:14">
      <c r="A323">
        <v>195310</v>
      </c>
      <c r="B323" s="3">
        <v>4.7299999999999995E-2</v>
      </c>
      <c r="C323" s="3">
        <v>3.0779000000000001E-2</v>
      </c>
      <c r="D323" s="10">
        <f t="shared" ref="D323:D386" si="17">C323-B323</f>
        <v>-1.6520999999999994E-2</v>
      </c>
      <c r="E323" s="8">
        <f t="shared" ref="E323:E386" si="18">LOG(B323+1, EXP(1))</f>
        <v>4.621542379696289E-2</v>
      </c>
      <c r="F323" s="8">
        <f t="shared" ref="F323:F386" si="19">LOG(C323+1, EXP(1))</f>
        <v>3.0314827062356862E-2</v>
      </c>
      <c r="G323" s="6"/>
      <c r="H323" s="6"/>
      <c r="I323" s="6"/>
      <c r="J323" s="6"/>
      <c r="K323" s="6"/>
      <c r="L323" s="6"/>
      <c r="M323" s="6"/>
      <c r="N323" s="6"/>
    </row>
    <row r="324" spans="1:14">
      <c r="A324">
        <v>195311</v>
      </c>
      <c r="B324" s="3">
        <v>2.9100000000000001E-2</v>
      </c>
      <c r="C324" s="3">
        <v>1.2857E-2</v>
      </c>
      <c r="D324" s="10">
        <f t="shared" si="17"/>
        <v>-1.6243E-2</v>
      </c>
      <c r="E324" s="8">
        <f t="shared" si="18"/>
        <v>2.868463385990886E-2</v>
      </c>
      <c r="F324" s="8">
        <f t="shared" si="19"/>
        <v>1.2775050444989222E-2</v>
      </c>
      <c r="G324" s="6"/>
      <c r="H324" s="6"/>
      <c r="I324" s="6"/>
      <c r="J324" s="6"/>
      <c r="K324" s="6"/>
      <c r="L324" s="6"/>
      <c r="M324" s="6"/>
      <c r="N324" s="6"/>
    </row>
    <row r="325" spans="1:14">
      <c r="A325">
        <v>195312</v>
      </c>
      <c r="B325" s="3">
        <v>1.6000000000000001E-3</v>
      </c>
      <c r="C325" s="3">
        <v>-2.7595999999999999E-2</v>
      </c>
      <c r="D325" s="10">
        <f t="shared" si="17"/>
        <v>-2.9196E-2</v>
      </c>
      <c r="E325" s="8">
        <f t="shared" si="18"/>
        <v>1.5987213636970735E-3</v>
      </c>
      <c r="F325" s="8">
        <f t="shared" si="19"/>
        <v>-2.7983923015103968E-2</v>
      </c>
      <c r="G325" s="6"/>
      <c r="H325" s="6"/>
      <c r="I325" s="6"/>
      <c r="J325" s="6"/>
      <c r="K325" s="6"/>
      <c r="L325" s="6"/>
      <c r="M325" s="6"/>
      <c r="N325" s="6"/>
    </row>
    <row r="326" spans="1:14">
      <c r="A326">
        <v>195401</v>
      </c>
      <c r="B326" s="3">
        <v>5.2400000000000002E-2</v>
      </c>
      <c r="C326" s="3">
        <v>8.1997E-2</v>
      </c>
      <c r="D326" s="10">
        <f t="shared" si="17"/>
        <v>2.9596999999999998E-2</v>
      </c>
      <c r="E326" s="8">
        <f t="shared" si="18"/>
        <v>5.1073270184000617E-2</v>
      </c>
      <c r="F326" s="8">
        <f t="shared" si="19"/>
        <v>7.8808407777192849E-2</v>
      </c>
      <c r="G326" s="6"/>
      <c r="H326" s="6"/>
      <c r="I326" s="6"/>
      <c r="J326" s="6"/>
      <c r="K326" s="6"/>
      <c r="L326" s="6"/>
      <c r="M326" s="6"/>
      <c r="N326" s="6"/>
    </row>
    <row r="327" spans="1:14">
      <c r="A327">
        <v>195402</v>
      </c>
      <c r="B327" s="3">
        <v>1.7399999999999999E-2</v>
      </c>
      <c r="C327" s="3">
        <v>1.4079999999999999E-2</v>
      </c>
      <c r="D327" s="10">
        <f t="shared" si="17"/>
        <v>-3.32E-3</v>
      </c>
      <c r="E327" s="8">
        <f t="shared" si="18"/>
        <v>1.7250353406527672E-2</v>
      </c>
      <c r="F327" s="8">
        <f t="shared" si="19"/>
        <v>1.3981797520418964E-2</v>
      </c>
      <c r="G327" s="6"/>
      <c r="H327" s="6"/>
      <c r="I327" s="6"/>
      <c r="J327" s="6"/>
      <c r="K327" s="6"/>
      <c r="L327" s="6"/>
      <c r="M327" s="6"/>
      <c r="N327" s="6"/>
    </row>
    <row r="328" spans="1:14">
      <c r="A328">
        <v>195403</v>
      </c>
      <c r="B328" s="3">
        <v>3.73E-2</v>
      </c>
      <c r="C328" s="3">
        <v>2.1357000000000001E-2</v>
      </c>
      <c r="D328" s="10">
        <f t="shared" si="17"/>
        <v>-1.5942999999999999E-2</v>
      </c>
      <c r="E328" s="8">
        <f t="shared" si="18"/>
        <v>3.6621183455645412E-2</v>
      </c>
      <c r="F328" s="8">
        <f t="shared" si="19"/>
        <v>2.1132135265520886E-2</v>
      </c>
      <c r="G328" s="6"/>
      <c r="H328" s="6"/>
      <c r="I328" s="6"/>
      <c r="J328" s="6"/>
      <c r="K328" s="6"/>
      <c r="L328" s="6"/>
      <c r="M328" s="6"/>
      <c r="N328" s="6"/>
    </row>
    <row r="329" spans="1:14">
      <c r="A329">
        <v>195404</v>
      </c>
      <c r="B329" s="3">
        <v>4.3599999999999993E-2</v>
      </c>
      <c r="C329" s="3">
        <v>3.9769999999999996E-3</v>
      </c>
      <c r="D329" s="10">
        <f t="shared" si="17"/>
        <v>-3.9622999999999992E-2</v>
      </c>
      <c r="E329" s="8">
        <f t="shared" si="18"/>
        <v>4.2676274280436396E-2</v>
      </c>
      <c r="F329" s="8">
        <f t="shared" si="19"/>
        <v>3.9691126406028497E-3</v>
      </c>
      <c r="G329" s="6"/>
      <c r="H329" s="6"/>
      <c r="I329" s="6"/>
      <c r="J329" s="6"/>
      <c r="K329" s="6"/>
      <c r="L329" s="6"/>
      <c r="M329" s="6"/>
      <c r="N329" s="6"/>
    </row>
    <row r="330" spans="1:14">
      <c r="A330">
        <v>195405</v>
      </c>
      <c r="B330" s="3">
        <v>3.1399999999999997E-2</v>
      </c>
      <c r="C330" s="3">
        <v>5.1166999999999997E-2</v>
      </c>
      <c r="D330" s="10">
        <f t="shared" si="17"/>
        <v>1.9767E-2</v>
      </c>
      <c r="E330" s="8">
        <f t="shared" si="18"/>
        <v>3.091710263472161E-2</v>
      </c>
      <c r="F330" s="8">
        <f t="shared" si="19"/>
        <v>4.990097556138412E-2</v>
      </c>
      <c r="G330" s="6"/>
      <c r="H330" s="6"/>
      <c r="I330" s="6"/>
      <c r="J330" s="6"/>
      <c r="K330" s="6"/>
      <c r="L330" s="6"/>
      <c r="M330" s="6"/>
      <c r="N330" s="6"/>
    </row>
    <row r="331" spans="1:14">
      <c r="A331">
        <v>195406</v>
      </c>
      <c r="B331" s="3">
        <v>1.1300000000000001E-2</v>
      </c>
      <c r="C331" s="3">
        <v>1.3752E-2</v>
      </c>
      <c r="D331" s="10">
        <f t="shared" si="17"/>
        <v>2.4519999999999993E-3</v>
      </c>
      <c r="E331" s="8">
        <f t="shared" si="18"/>
        <v>1.1236631925987768E-2</v>
      </c>
      <c r="F331" s="8">
        <f t="shared" si="19"/>
        <v>1.3658299318535801E-2</v>
      </c>
      <c r="G331" s="6"/>
      <c r="H331" s="6"/>
      <c r="I331" s="6"/>
      <c r="J331" s="6"/>
      <c r="K331" s="6"/>
      <c r="L331" s="6"/>
      <c r="M331" s="6"/>
      <c r="N331" s="6"/>
    </row>
    <row r="332" spans="1:14">
      <c r="A332">
        <v>195407</v>
      </c>
      <c r="B332" s="3">
        <v>5.04E-2</v>
      </c>
      <c r="C332" s="3">
        <v>9.1081999999999996E-2</v>
      </c>
      <c r="D332" s="10">
        <f t="shared" si="17"/>
        <v>4.0681999999999996E-2</v>
      </c>
      <c r="E332" s="8">
        <f t="shared" si="18"/>
        <v>4.917104400644938E-2</v>
      </c>
      <c r="F332" s="8">
        <f t="shared" si="19"/>
        <v>8.7169864429832003E-2</v>
      </c>
      <c r="G332" s="6"/>
      <c r="H332" s="6"/>
      <c r="I332" s="6"/>
      <c r="J332" s="6"/>
      <c r="K332" s="6"/>
      <c r="L332" s="6"/>
      <c r="M332" s="6"/>
      <c r="N332" s="6"/>
    </row>
    <row r="333" spans="1:14">
      <c r="A333">
        <v>195408</v>
      </c>
      <c r="B333" s="3">
        <v>-2.29E-2</v>
      </c>
      <c r="C333" s="3">
        <v>-8.8699999999999994E-3</v>
      </c>
      <c r="D333" s="10">
        <f t="shared" si="17"/>
        <v>1.4030000000000001E-2</v>
      </c>
      <c r="E333" s="8">
        <f t="shared" si="18"/>
        <v>-2.3166278031839585E-2</v>
      </c>
      <c r="F333" s="8">
        <f t="shared" si="19"/>
        <v>-8.9095726299443078E-3</v>
      </c>
      <c r="G333" s="6"/>
      <c r="H333" s="6"/>
      <c r="I333" s="6"/>
      <c r="J333" s="6"/>
      <c r="K333" s="6"/>
      <c r="L333" s="6"/>
      <c r="M333" s="6"/>
      <c r="N333" s="6"/>
    </row>
    <row r="334" spans="1:14">
      <c r="A334">
        <v>195409</v>
      </c>
      <c r="B334" s="3">
        <v>6.4799999999999996E-2</v>
      </c>
      <c r="C334" s="3">
        <v>4.6674E-2</v>
      </c>
      <c r="D334" s="10">
        <f t="shared" si="17"/>
        <v>-1.8125999999999996E-2</v>
      </c>
      <c r="E334" s="8">
        <f t="shared" si="18"/>
        <v>6.278698809876479E-2</v>
      </c>
      <c r="F334" s="8">
        <f t="shared" si="19"/>
        <v>4.5617517596934665E-2</v>
      </c>
      <c r="G334" s="6"/>
      <c r="H334" s="6"/>
      <c r="I334" s="6"/>
      <c r="J334" s="6"/>
      <c r="K334" s="6"/>
      <c r="L334" s="6"/>
      <c r="M334" s="6"/>
      <c r="N334" s="6"/>
    </row>
    <row r="335" spans="1:14">
      <c r="A335">
        <v>195410</v>
      </c>
      <c r="B335" s="3">
        <v>-1.6E-2</v>
      </c>
      <c r="C335" s="3">
        <v>-7.1370000000000001E-3</v>
      </c>
      <c r="D335" s="10">
        <f t="shared" si="17"/>
        <v>8.8629999999999994E-3</v>
      </c>
      <c r="E335" s="8">
        <f t="shared" si="18"/>
        <v>-1.6129381929883644E-2</v>
      </c>
      <c r="F335" s="8">
        <f t="shared" si="19"/>
        <v>-7.1625902154376373E-3</v>
      </c>
      <c r="G335" s="6"/>
      <c r="H335" s="6"/>
      <c r="I335" s="6"/>
      <c r="J335" s="6"/>
      <c r="K335" s="6"/>
      <c r="L335" s="6"/>
      <c r="M335" s="6"/>
      <c r="N335" s="6"/>
    </row>
    <row r="336" spans="1:14">
      <c r="A336">
        <v>195411</v>
      </c>
      <c r="B336" s="3">
        <v>9.4400000000000012E-2</v>
      </c>
      <c r="C336" s="3">
        <v>9.6613000000000004E-2</v>
      </c>
      <c r="D336" s="10">
        <f t="shared" si="17"/>
        <v>2.2129999999999928E-3</v>
      </c>
      <c r="E336" s="8">
        <f t="shared" si="18"/>
        <v>9.0206267886148994E-2</v>
      </c>
      <c r="F336" s="8">
        <f t="shared" si="19"/>
        <v>9.2226338741544678E-2</v>
      </c>
      <c r="G336" s="6"/>
      <c r="H336" s="6"/>
      <c r="I336" s="6"/>
      <c r="J336" s="6"/>
      <c r="K336" s="6"/>
      <c r="L336" s="6"/>
      <c r="M336" s="6"/>
      <c r="N336" s="6"/>
    </row>
    <row r="337" spans="1:14">
      <c r="A337">
        <v>195412</v>
      </c>
      <c r="B337" s="3">
        <v>5.5600000000000004E-2</v>
      </c>
      <c r="C337" s="3">
        <v>0.11390499999999999</v>
      </c>
      <c r="D337" s="10">
        <f t="shared" si="17"/>
        <v>5.8304999999999989E-2</v>
      </c>
      <c r="E337" s="8">
        <f t="shared" si="18"/>
        <v>5.4109325647032039E-2</v>
      </c>
      <c r="F337" s="8">
        <f t="shared" si="19"/>
        <v>0.1078718595922121</v>
      </c>
      <c r="G337" s="6"/>
      <c r="H337" s="6"/>
      <c r="I337" s="6"/>
      <c r="J337" s="6"/>
      <c r="K337" s="6"/>
      <c r="L337" s="6"/>
      <c r="M337" s="6"/>
      <c r="N337" s="6"/>
    </row>
    <row r="338" spans="1:14">
      <c r="A338">
        <v>195501</v>
      </c>
      <c r="B338" s="3">
        <v>6.7999999999999996E-3</v>
      </c>
      <c r="C338" s="3">
        <v>2.3861E-2</v>
      </c>
      <c r="D338" s="10">
        <f t="shared" si="17"/>
        <v>1.7061E-2</v>
      </c>
      <c r="E338" s="8">
        <f t="shared" si="18"/>
        <v>6.7769842790236694E-3</v>
      </c>
      <c r="F338" s="8">
        <f t="shared" si="19"/>
        <v>2.3580775216011408E-2</v>
      </c>
      <c r="G338" s="6"/>
      <c r="H338" s="6"/>
      <c r="I338" s="6"/>
      <c r="J338" s="6"/>
      <c r="K338" s="6"/>
      <c r="L338" s="6"/>
      <c r="M338" s="6"/>
      <c r="N338" s="6"/>
    </row>
    <row r="339" spans="1:14">
      <c r="A339">
        <v>195502</v>
      </c>
      <c r="B339" s="3">
        <v>3.1099999999999999E-2</v>
      </c>
      <c r="C339" s="3">
        <v>4.6344999999999997E-2</v>
      </c>
      <c r="D339" s="10">
        <f t="shared" si="17"/>
        <v>1.5244999999999998E-2</v>
      </c>
      <c r="E339" s="8">
        <f t="shared" si="18"/>
        <v>3.0626193541760747E-2</v>
      </c>
      <c r="F339" s="8">
        <f t="shared" si="19"/>
        <v>4.5303139177331482E-2</v>
      </c>
      <c r="G339" s="6"/>
      <c r="H339" s="6"/>
      <c r="I339" s="6"/>
      <c r="J339" s="6"/>
      <c r="K339" s="6"/>
      <c r="L339" s="6"/>
      <c r="M339" s="6"/>
      <c r="N339" s="6"/>
    </row>
    <row r="340" spans="1:14">
      <c r="A340">
        <v>195503</v>
      </c>
      <c r="B340" s="3">
        <v>-5.9999999999999995E-4</v>
      </c>
      <c r="C340" s="3">
        <v>6.7530000000000003E-3</v>
      </c>
      <c r="D340" s="10">
        <f t="shared" si="17"/>
        <v>7.3530000000000002E-3</v>
      </c>
      <c r="E340" s="8">
        <f t="shared" si="18"/>
        <v>-6.0018007203246058E-4</v>
      </c>
      <c r="F340" s="8">
        <f t="shared" si="19"/>
        <v>6.7303006307576994E-3</v>
      </c>
      <c r="G340" s="6"/>
      <c r="H340" s="6"/>
      <c r="I340" s="6"/>
      <c r="J340" s="6"/>
      <c r="K340" s="6"/>
      <c r="L340" s="6"/>
      <c r="M340" s="6"/>
      <c r="N340" s="6"/>
    </row>
    <row r="341" spans="1:14">
      <c r="A341">
        <v>195504</v>
      </c>
      <c r="B341" s="3">
        <v>3.2099999999999997E-2</v>
      </c>
      <c r="C341" s="3">
        <v>2.6442E-2</v>
      </c>
      <c r="D341" s="10">
        <f t="shared" si="17"/>
        <v>-5.6579999999999964E-3</v>
      </c>
      <c r="E341" s="8">
        <f t="shared" si="18"/>
        <v>3.1595561589750583E-2</v>
      </c>
      <c r="F341" s="8">
        <f t="shared" si="19"/>
        <v>2.6098453201508453E-2</v>
      </c>
      <c r="G341" s="6"/>
      <c r="H341" s="6"/>
      <c r="I341" s="6"/>
      <c r="J341" s="6"/>
      <c r="K341" s="6"/>
      <c r="L341" s="6"/>
      <c r="M341" s="6"/>
      <c r="N341" s="6"/>
    </row>
    <row r="342" spans="1:14">
      <c r="A342">
        <v>195505</v>
      </c>
      <c r="B342" s="3">
        <v>1.0700000000000001E-2</v>
      </c>
      <c r="C342" s="3">
        <v>4.058E-3</v>
      </c>
      <c r="D342" s="10">
        <f t="shared" si="17"/>
        <v>-6.6420000000000012E-3</v>
      </c>
      <c r="E342" s="8">
        <f t="shared" si="18"/>
        <v>1.064316009847976E-2</v>
      </c>
      <c r="F342" s="8">
        <f t="shared" si="19"/>
        <v>4.0497885252800897E-3</v>
      </c>
      <c r="G342" s="6"/>
      <c r="H342" s="6"/>
      <c r="I342" s="6"/>
      <c r="J342" s="6"/>
      <c r="K342" s="6"/>
      <c r="L342" s="6"/>
      <c r="M342" s="6"/>
      <c r="N342" s="6"/>
    </row>
    <row r="343" spans="1:14">
      <c r="A343">
        <v>195506</v>
      </c>
      <c r="B343" s="3">
        <v>6.649999999999999E-2</v>
      </c>
      <c r="C343" s="3">
        <v>3.5314999999999999E-2</v>
      </c>
      <c r="D343" s="10">
        <f t="shared" si="17"/>
        <v>-3.1184999999999991E-2</v>
      </c>
      <c r="E343" s="8">
        <f t="shared" si="18"/>
        <v>6.4382258929268216E-2</v>
      </c>
      <c r="F343" s="8">
        <f t="shared" si="19"/>
        <v>3.4705728239014577E-2</v>
      </c>
      <c r="G343" s="6"/>
      <c r="H343" s="6"/>
      <c r="I343" s="6"/>
      <c r="J343" s="6"/>
      <c r="K343" s="6"/>
      <c r="L343" s="6"/>
      <c r="M343" s="6"/>
      <c r="N343" s="6"/>
    </row>
    <row r="344" spans="1:14">
      <c r="A344">
        <v>195507</v>
      </c>
      <c r="B344" s="3">
        <v>0.02</v>
      </c>
      <c r="C344" s="3">
        <v>1.306E-2</v>
      </c>
      <c r="D344" s="10">
        <f t="shared" si="17"/>
        <v>-6.94E-3</v>
      </c>
      <c r="E344" s="8">
        <f t="shared" si="18"/>
        <v>1.980262729617973E-2</v>
      </c>
      <c r="F344" s="8">
        <f t="shared" si="19"/>
        <v>1.2975453522390294E-2</v>
      </c>
      <c r="G344" s="6"/>
      <c r="H344" s="6"/>
      <c r="I344" s="6"/>
      <c r="J344" s="6"/>
      <c r="K344" s="6"/>
      <c r="L344" s="6"/>
      <c r="M344" s="6"/>
      <c r="N344" s="6"/>
    </row>
    <row r="345" spans="1:14">
      <c r="A345">
        <v>195508</v>
      </c>
      <c r="B345" s="3">
        <v>3.7000000000000002E-3</v>
      </c>
      <c r="C345" s="3">
        <v>2.6590000000000003E-3</v>
      </c>
      <c r="D345" s="10">
        <f t="shared" si="17"/>
        <v>-1.0409999999999998E-3</v>
      </c>
      <c r="E345" s="8">
        <f t="shared" si="18"/>
        <v>3.6931718376176067E-3</v>
      </c>
      <c r="F345" s="8">
        <f t="shared" si="19"/>
        <v>2.6554711136550003E-3</v>
      </c>
      <c r="G345" s="6"/>
      <c r="H345" s="6"/>
      <c r="I345" s="6"/>
      <c r="J345" s="6"/>
      <c r="K345" s="6"/>
      <c r="L345" s="6"/>
      <c r="M345" s="6"/>
      <c r="N345" s="6"/>
    </row>
    <row r="346" spans="1:14">
      <c r="A346">
        <v>195509</v>
      </c>
      <c r="B346" s="3">
        <v>-2E-3</v>
      </c>
      <c r="C346" s="3">
        <v>-3.441E-3</v>
      </c>
      <c r="D346" s="10">
        <f t="shared" si="17"/>
        <v>-1.441E-3</v>
      </c>
      <c r="E346" s="8">
        <f t="shared" si="18"/>
        <v>-2.0020026706730793E-3</v>
      </c>
      <c r="F346" s="8">
        <f t="shared" si="19"/>
        <v>-3.4469338566777432E-3</v>
      </c>
      <c r="G346" s="6"/>
      <c r="H346" s="6"/>
      <c r="I346" s="6"/>
      <c r="J346" s="6"/>
      <c r="K346" s="6"/>
      <c r="L346" s="6"/>
      <c r="M346" s="6"/>
      <c r="N346" s="6"/>
    </row>
    <row r="347" spans="1:14">
      <c r="A347">
        <v>195510</v>
      </c>
      <c r="B347" s="3">
        <v>-2.5000000000000001E-2</v>
      </c>
      <c r="C347" s="3">
        <v>-1.2685999999999999E-2</v>
      </c>
      <c r="D347" s="10">
        <f t="shared" si="17"/>
        <v>1.2314000000000002E-2</v>
      </c>
      <c r="E347" s="8">
        <f t="shared" si="18"/>
        <v>-2.5317807984289897E-2</v>
      </c>
      <c r="F347" s="8">
        <f t="shared" si="19"/>
        <v>-1.2767154378163318E-2</v>
      </c>
      <c r="G347" s="6"/>
      <c r="H347" s="6"/>
      <c r="I347" s="6"/>
      <c r="J347" s="6"/>
      <c r="K347" s="6"/>
      <c r="L347" s="6"/>
      <c r="M347" s="6"/>
      <c r="N347" s="6"/>
    </row>
    <row r="348" spans="1:14">
      <c r="A348">
        <v>195511</v>
      </c>
      <c r="B348" s="3">
        <v>7.2000000000000008E-2</v>
      </c>
      <c r="C348" s="3">
        <v>5.2656999999999995E-2</v>
      </c>
      <c r="D348" s="10">
        <f t="shared" si="17"/>
        <v>-1.9343000000000013E-2</v>
      </c>
      <c r="E348" s="8">
        <f t="shared" si="18"/>
        <v>6.9526062648610304E-2</v>
      </c>
      <c r="F348" s="8">
        <f t="shared" si="19"/>
        <v>5.1317444095943937E-2</v>
      </c>
      <c r="G348" s="6"/>
      <c r="H348" s="6"/>
      <c r="I348" s="6"/>
      <c r="J348" s="6"/>
      <c r="K348" s="6"/>
      <c r="L348" s="6"/>
      <c r="M348" s="6"/>
      <c r="N348" s="6"/>
    </row>
    <row r="349" spans="1:14">
      <c r="A349">
        <v>195512</v>
      </c>
      <c r="B349" s="3">
        <v>1.67E-2</v>
      </c>
      <c r="C349" s="3">
        <v>2.5600999999999999E-2</v>
      </c>
      <c r="D349" s="10">
        <f t="shared" si="17"/>
        <v>8.9009999999999992E-3</v>
      </c>
      <c r="E349" s="8">
        <f t="shared" si="18"/>
        <v>1.656208829897823E-2</v>
      </c>
      <c r="F349" s="8">
        <f t="shared" si="19"/>
        <v>2.5278782222794737E-2</v>
      </c>
      <c r="G349" s="6"/>
      <c r="H349" s="6"/>
      <c r="I349" s="6"/>
      <c r="J349" s="6"/>
      <c r="K349" s="6"/>
      <c r="L349" s="6"/>
      <c r="M349" s="6"/>
      <c r="N349" s="6"/>
    </row>
    <row r="350" spans="1:14">
      <c r="A350">
        <v>195601</v>
      </c>
      <c r="B350" s="3">
        <v>-2.8099999999999997E-2</v>
      </c>
      <c r="C350" s="3">
        <v>-1.7034000000000001E-2</v>
      </c>
      <c r="D350" s="10">
        <f t="shared" si="17"/>
        <v>1.1065999999999996E-2</v>
      </c>
      <c r="E350" s="8">
        <f t="shared" si="18"/>
        <v>-2.8502360472712152E-2</v>
      </c>
      <c r="F350" s="8">
        <f t="shared" si="19"/>
        <v>-1.7180747429079841E-2</v>
      </c>
      <c r="G350" s="6"/>
      <c r="H350" s="6"/>
      <c r="I350" s="6"/>
      <c r="J350" s="6"/>
      <c r="K350" s="6"/>
      <c r="L350" s="6"/>
      <c r="M350" s="6"/>
      <c r="N350" s="6"/>
    </row>
    <row r="351" spans="1:14">
      <c r="A351">
        <v>195602</v>
      </c>
      <c r="B351" s="3">
        <v>3.9599999999999996E-2</v>
      </c>
      <c r="C351" s="3">
        <v>2.3803999999999999E-2</v>
      </c>
      <c r="D351" s="10">
        <f t="shared" si="17"/>
        <v>-1.5795999999999998E-2</v>
      </c>
      <c r="E351" s="8">
        <f t="shared" si="18"/>
        <v>3.8836023785198216E-2</v>
      </c>
      <c r="F351" s="8">
        <f t="shared" si="19"/>
        <v>2.3525102046801898E-2</v>
      </c>
      <c r="G351" s="6"/>
      <c r="H351" s="6"/>
      <c r="I351" s="6"/>
      <c r="J351" s="6"/>
      <c r="K351" s="6"/>
      <c r="L351" s="6"/>
      <c r="M351" s="6"/>
      <c r="N351" s="6"/>
    </row>
    <row r="352" spans="1:14">
      <c r="A352">
        <v>195603</v>
      </c>
      <c r="B352" s="3">
        <v>6.7900000000000002E-2</v>
      </c>
      <c r="C352" s="3">
        <v>5.1882000000000005E-2</v>
      </c>
      <c r="D352" s="10">
        <f t="shared" si="17"/>
        <v>-1.6017999999999998E-2</v>
      </c>
      <c r="E352" s="8">
        <f t="shared" si="18"/>
        <v>6.5694103195362522E-2</v>
      </c>
      <c r="F352" s="8">
        <f t="shared" si="19"/>
        <v>5.0580940723915786E-2</v>
      </c>
      <c r="G352" s="6"/>
      <c r="H352" s="6"/>
      <c r="I352" s="6"/>
      <c r="J352" s="6"/>
      <c r="K352" s="6"/>
      <c r="L352" s="6"/>
      <c r="M352" s="6"/>
      <c r="N352" s="6"/>
    </row>
    <row r="353" spans="1:14">
      <c r="A353">
        <v>195604</v>
      </c>
      <c r="B353" s="3">
        <v>4.7000000000000002E-3</v>
      </c>
      <c r="C353" s="3">
        <v>9.3799999999999992E-4</v>
      </c>
      <c r="D353" s="10">
        <f t="shared" si="17"/>
        <v>-3.7620000000000002E-3</v>
      </c>
      <c r="E353" s="8">
        <f t="shared" si="18"/>
        <v>4.6889894861314695E-3</v>
      </c>
      <c r="F353" s="8">
        <f t="shared" si="19"/>
        <v>9.3756035290460977E-4</v>
      </c>
      <c r="G353" s="6"/>
      <c r="H353" s="6"/>
      <c r="I353" s="6"/>
      <c r="J353" s="6"/>
      <c r="K353" s="6"/>
      <c r="L353" s="6"/>
      <c r="M353" s="6"/>
      <c r="N353" s="6"/>
    </row>
    <row r="354" spans="1:14">
      <c r="A354">
        <v>195605</v>
      </c>
      <c r="B354" s="3">
        <v>-4.9699999999999994E-2</v>
      </c>
      <c r="C354" s="3">
        <v>-4.5065000000000001E-2</v>
      </c>
      <c r="D354" s="10">
        <f t="shared" si="17"/>
        <v>4.6349999999999933E-3</v>
      </c>
      <c r="E354" s="8">
        <f t="shared" si="18"/>
        <v>-5.0977554764867462E-2</v>
      </c>
      <c r="F354" s="8">
        <f t="shared" si="19"/>
        <v>-4.6112003645011293E-2</v>
      </c>
      <c r="G354" s="6"/>
      <c r="H354" s="6"/>
      <c r="I354" s="6"/>
      <c r="J354" s="6"/>
      <c r="K354" s="6"/>
      <c r="L354" s="6"/>
      <c r="M354" s="6"/>
      <c r="N354" s="6"/>
    </row>
    <row r="355" spans="1:14">
      <c r="A355">
        <v>195606</v>
      </c>
      <c r="B355" s="3">
        <v>3.6799999999999999E-2</v>
      </c>
      <c r="C355" s="3">
        <v>1.3162E-2</v>
      </c>
      <c r="D355" s="10">
        <f t="shared" si="17"/>
        <v>-2.3637999999999999E-2</v>
      </c>
      <c r="E355" s="8">
        <f t="shared" si="18"/>
        <v>3.6139046615873138E-2</v>
      </c>
      <c r="F355" s="8">
        <f t="shared" si="19"/>
        <v>1.3076133507195496E-2</v>
      </c>
      <c r="G355" s="6"/>
      <c r="H355" s="6"/>
      <c r="I355" s="6"/>
      <c r="J355" s="6"/>
      <c r="K355" s="6"/>
      <c r="L355" s="6"/>
      <c r="M355" s="6"/>
      <c r="N355" s="6"/>
    </row>
    <row r="356" spans="1:14">
      <c r="A356">
        <v>195607</v>
      </c>
      <c r="B356" s="3">
        <v>5.0599999999999999E-2</v>
      </c>
      <c r="C356" s="3">
        <v>3.4705E-2</v>
      </c>
      <c r="D356" s="10">
        <f t="shared" si="17"/>
        <v>-1.5894999999999999E-2</v>
      </c>
      <c r="E356" s="8">
        <f t="shared" si="18"/>
        <v>4.9361429537724093E-2</v>
      </c>
      <c r="F356" s="8">
        <f t="shared" si="19"/>
        <v>3.4116361935638675E-2</v>
      </c>
      <c r="G356" s="6"/>
      <c r="H356" s="6"/>
      <c r="I356" s="6"/>
      <c r="J356" s="6"/>
      <c r="K356" s="6"/>
      <c r="L356" s="6"/>
      <c r="M356" s="6"/>
      <c r="N356" s="6"/>
    </row>
    <row r="357" spans="1:14">
      <c r="A357">
        <v>195608</v>
      </c>
      <c r="B357" s="3">
        <v>-3.0100000000000002E-2</v>
      </c>
      <c r="C357" s="3">
        <v>-2.1439E-2</v>
      </c>
      <c r="D357" s="10">
        <f t="shared" si="17"/>
        <v>8.661000000000002E-3</v>
      </c>
      <c r="E357" s="8">
        <f t="shared" si="18"/>
        <v>-3.0562305582639979E-2</v>
      </c>
      <c r="F357" s="8">
        <f t="shared" si="19"/>
        <v>-2.1672153772271465E-2</v>
      </c>
      <c r="G357" s="6"/>
      <c r="H357" s="6"/>
      <c r="I357" s="6"/>
      <c r="J357" s="6"/>
      <c r="K357" s="6"/>
      <c r="L357" s="6"/>
      <c r="M357" s="6"/>
      <c r="N357" s="6"/>
    </row>
    <row r="358" spans="1:14">
      <c r="A358">
        <v>195609</v>
      </c>
      <c r="B358" s="3">
        <v>-4.9599999999999998E-2</v>
      </c>
      <c r="C358" s="3">
        <v>-2.1312999999999999E-2</v>
      </c>
      <c r="D358" s="10">
        <f t="shared" si="17"/>
        <v>2.8287E-2</v>
      </c>
      <c r="E358" s="8">
        <f t="shared" si="18"/>
        <v>-5.0872330373756547E-2</v>
      </c>
      <c r="F358" s="8">
        <f t="shared" si="19"/>
        <v>-2.154340156491295E-2</v>
      </c>
      <c r="G358" s="6"/>
      <c r="H358" s="6"/>
      <c r="I358" s="6"/>
      <c r="J358" s="6"/>
      <c r="K358" s="6"/>
      <c r="L358" s="6"/>
      <c r="M358" s="6"/>
      <c r="N358" s="6"/>
    </row>
    <row r="359" spans="1:14">
      <c r="A359">
        <v>195610</v>
      </c>
      <c r="B359" s="3">
        <v>7.7000000000000002E-3</v>
      </c>
      <c r="C359" s="3">
        <v>4.0569999999999998E-3</v>
      </c>
      <c r="D359" s="10">
        <f t="shared" si="17"/>
        <v>-3.6430000000000004E-3</v>
      </c>
      <c r="E359" s="8">
        <f t="shared" si="18"/>
        <v>7.6705063042197402E-3</v>
      </c>
      <c r="F359" s="8">
        <f t="shared" si="19"/>
        <v>4.0487925663833958E-3</v>
      </c>
      <c r="G359" s="6"/>
      <c r="H359" s="6"/>
      <c r="I359" s="6"/>
      <c r="J359" s="6"/>
      <c r="K359" s="6"/>
      <c r="L359" s="6"/>
      <c r="M359" s="6"/>
      <c r="N359" s="6"/>
    </row>
    <row r="360" spans="1:14">
      <c r="A360">
        <v>195611</v>
      </c>
      <c r="B360" s="3">
        <v>5.6000000000000008E-3</v>
      </c>
      <c r="C360" s="3">
        <v>2.2515999999999998E-2</v>
      </c>
      <c r="D360" s="10">
        <f t="shared" si="17"/>
        <v>1.6915999999999997E-2</v>
      </c>
      <c r="E360" s="8">
        <f t="shared" si="18"/>
        <v>5.5843782939006634E-3</v>
      </c>
      <c r="F360" s="8">
        <f t="shared" si="19"/>
        <v>2.2266256734152681E-2</v>
      </c>
      <c r="G360" s="6"/>
      <c r="H360" s="6"/>
      <c r="I360" s="6"/>
      <c r="J360" s="6"/>
      <c r="K360" s="6"/>
      <c r="L360" s="6"/>
      <c r="M360" s="6"/>
      <c r="N360" s="6"/>
    </row>
    <row r="361" spans="1:14">
      <c r="A361">
        <v>195612</v>
      </c>
      <c r="B361" s="3">
        <v>3.4000000000000002E-2</v>
      </c>
      <c r="C361" s="3">
        <v>2.2078E-2</v>
      </c>
      <c r="D361" s="10">
        <f t="shared" si="17"/>
        <v>-1.1922000000000002E-2</v>
      </c>
      <c r="E361" s="8">
        <f t="shared" si="18"/>
        <v>3.3434776086237419E-2</v>
      </c>
      <c r="F361" s="8">
        <f t="shared" si="19"/>
        <v>2.1837809808552659E-2</v>
      </c>
      <c r="G361" s="6"/>
      <c r="H361" s="6"/>
      <c r="I361" s="6"/>
      <c r="J361" s="6"/>
      <c r="K361" s="6"/>
      <c r="L361" s="6"/>
      <c r="M361" s="6"/>
      <c r="N361" s="6"/>
    </row>
    <row r="362" spans="1:14">
      <c r="A362">
        <v>195701</v>
      </c>
      <c r="B362" s="3">
        <v>-3.3099999999999997E-2</v>
      </c>
      <c r="C362" s="3">
        <v>2.0202000000000001E-2</v>
      </c>
      <c r="D362" s="10">
        <f t="shared" si="17"/>
        <v>5.3302000000000002E-2</v>
      </c>
      <c r="E362" s="8">
        <f t="shared" si="18"/>
        <v>-3.3660201492635211E-2</v>
      </c>
      <c r="F362" s="8">
        <f t="shared" si="19"/>
        <v>2.0000646904689182E-2</v>
      </c>
      <c r="G362" s="6"/>
      <c r="H362" s="6"/>
      <c r="I362" s="6"/>
      <c r="J362" s="6"/>
      <c r="K362" s="6"/>
      <c r="L362" s="6"/>
      <c r="M362" s="6"/>
      <c r="N362" s="6"/>
    </row>
    <row r="363" spans="1:14">
      <c r="A363">
        <v>195702</v>
      </c>
      <c r="B363" s="3">
        <v>-1.8200000000000001E-2</v>
      </c>
      <c r="C363" s="3">
        <v>-2.7094999999999998E-2</v>
      </c>
      <c r="D363" s="10">
        <f t="shared" si="17"/>
        <v>-8.8949999999999967E-3</v>
      </c>
      <c r="E363" s="8">
        <f t="shared" si="18"/>
        <v>-1.8367657358184929E-2</v>
      </c>
      <c r="F363" s="8">
        <f t="shared" si="19"/>
        <v>-2.7468837739626616E-2</v>
      </c>
      <c r="G363" s="6"/>
      <c r="H363" s="6"/>
      <c r="I363" s="6"/>
      <c r="J363" s="6"/>
      <c r="K363" s="6"/>
      <c r="L363" s="6"/>
      <c r="M363" s="6"/>
      <c r="N363" s="6"/>
    </row>
    <row r="364" spans="1:14">
      <c r="A364">
        <v>195703</v>
      </c>
      <c r="B364" s="3">
        <v>2.3599999999999999E-2</v>
      </c>
      <c r="C364" s="3">
        <v>2.2445E-2</v>
      </c>
      <c r="D364" s="10">
        <f t="shared" si="17"/>
        <v>-1.1549999999999998E-3</v>
      </c>
      <c r="E364" s="8">
        <f t="shared" si="18"/>
        <v>2.3325825303496757E-2</v>
      </c>
      <c r="F364" s="8">
        <f t="shared" si="19"/>
        <v>2.2196817757048997E-2</v>
      </c>
      <c r="G364" s="6"/>
      <c r="H364" s="6"/>
      <c r="I364" s="6"/>
      <c r="J364" s="6"/>
      <c r="K364" s="6"/>
      <c r="L364" s="6"/>
      <c r="M364" s="6"/>
      <c r="N364" s="6"/>
    </row>
    <row r="365" spans="1:14">
      <c r="A365">
        <v>195704</v>
      </c>
      <c r="B365" s="3">
        <v>4.5100000000000001E-2</v>
      </c>
      <c r="C365" s="3">
        <v>2.3319999999999997E-2</v>
      </c>
      <c r="D365" s="10">
        <f t="shared" si="17"/>
        <v>-2.1780000000000004E-2</v>
      </c>
      <c r="E365" s="8">
        <f t="shared" si="18"/>
        <v>4.4112574618320875E-2</v>
      </c>
      <c r="F365" s="8">
        <f t="shared" si="19"/>
        <v>2.3052243530152915E-2</v>
      </c>
      <c r="G365" s="6"/>
      <c r="H365" s="6"/>
      <c r="I365" s="6"/>
      <c r="J365" s="6"/>
      <c r="K365" s="6"/>
      <c r="L365" s="6"/>
      <c r="M365" s="6"/>
      <c r="N365" s="6"/>
    </row>
    <row r="366" spans="1:14">
      <c r="A366">
        <v>195705</v>
      </c>
      <c r="B366" s="3">
        <v>3.7100000000000001E-2</v>
      </c>
      <c r="C366" s="3">
        <v>1.7131E-2</v>
      </c>
      <c r="D366" s="10">
        <f t="shared" si="17"/>
        <v>-1.9969000000000001E-2</v>
      </c>
      <c r="E366" s="8">
        <f t="shared" si="18"/>
        <v>3.6428356613551406E-2</v>
      </c>
      <c r="F366" s="8">
        <f t="shared" si="19"/>
        <v>1.6985918997253425E-2</v>
      </c>
      <c r="G366" s="6"/>
      <c r="H366" s="6"/>
      <c r="I366" s="6"/>
      <c r="J366" s="6"/>
      <c r="K366" s="6"/>
      <c r="L366" s="6"/>
      <c r="M366" s="6"/>
      <c r="N366" s="6"/>
    </row>
    <row r="367" spans="1:14">
      <c r="A367">
        <v>195706</v>
      </c>
      <c r="B367" s="3">
        <v>-5.0000000000000001E-3</v>
      </c>
      <c r="C367" s="3">
        <v>7.2719999999999998E-3</v>
      </c>
      <c r="D367" s="10">
        <f t="shared" si="17"/>
        <v>1.2272E-2</v>
      </c>
      <c r="E367" s="8">
        <f t="shared" si="18"/>
        <v>-5.0125418235442863E-3</v>
      </c>
      <c r="F367" s="8">
        <f t="shared" si="19"/>
        <v>7.2456864988458443E-3</v>
      </c>
      <c r="G367" s="6"/>
      <c r="H367" s="6"/>
      <c r="I367" s="6"/>
      <c r="J367" s="6"/>
      <c r="K367" s="6"/>
      <c r="L367" s="6"/>
      <c r="M367" s="6"/>
      <c r="N367" s="6"/>
    </row>
    <row r="368" spans="1:14">
      <c r="A368">
        <v>195707</v>
      </c>
      <c r="B368" s="3">
        <v>9.5999999999999992E-3</v>
      </c>
      <c r="C368" s="3">
        <v>4.2559999999999994E-3</v>
      </c>
      <c r="D368" s="10">
        <f t="shared" si="17"/>
        <v>-5.3439999999999998E-3</v>
      </c>
      <c r="E368" s="8">
        <f t="shared" si="18"/>
        <v>9.5542128048117115E-3</v>
      </c>
      <c r="F368" s="8">
        <f t="shared" si="19"/>
        <v>4.246968847323021E-3</v>
      </c>
      <c r="G368" s="6"/>
      <c r="H368" s="6"/>
      <c r="I368" s="6"/>
      <c r="J368" s="6"/>
      <c r="K368" s="6"/>
      <c r="L368" s="6"/>
      <c r="M368" s="6"/>
      <c r="N368" s="6"/>
    </row>
    <row r="369" spans="1:14">
      <c r="A369">
        <v>195708</v>
      </c>
      <c r="B369" s="3">
        <v>-4.8600000000000004E-2</v>
      </c>
      <c r="C369" s="3">
        <v>-5.1912E-2</v>
      </c>
      <c r="D369" s="10">
        <f t="shared" si="17"/>
        <v>-3.3119999999999955E-3</v>
      </c>
      <c r="E369" s="8">
        <f t="shared" si="18"/>
        <v>-4.9820694983955922E-2</v>
      </c>
      <c r="F369" s="8">
        <f t="shared" si="19"/>
        <v>-5.3307954031055545E-2</v>
      </c>
      <c r="G369" s="6"/>
      <c r="H369" s="6"/>
      <c r="I369" s="6"/>
      <c r="J369" s="6"/>
      <c r="K369" s="6"/>
      <c r="L369" s="6"/>
      <c r="M369" s="6"/>
      <c r="N369" s="6"/>
    </row>
    <row r="370" spans="1:14">
      <c r="A370">
        <v>195709</v>
      </c>
      <c r="B370" s="3">
        <v>-5.7200000000000008E-2</v>
      </c>
      <c r="C370" s="3">
        <v>-5.0457999999999996E-2</v>
      </c>
      <c r="D370" s="10">
        <f t="shared" si="17"/>
        <v>6.7420000000000119E-3</v>
      </c>
      <c r="E370" s="8">
        <f t="shared" si="18"/>
        <v>-5.8901107920161032E-2</v>
      </c>
      <c r="F370" s="8">
        <f t="shared" si="19"/>
        <v>-5.1775515900815507E-2</v>
      </c>
      <c r="G370" s="6"/>
      <c r="H370" s="6"/>
      <c r="I370" s="6"/>
      <c r="J370" s="6"/>
      <c r="K370" s="6"/>
      <c r="L370" s="6"/>
      <c r="M370" s="6"/>
      <c r="N370" s="6"/>
    </row>
    <row r="371" spans="1:14">
      <c r="A371">
        <v>195710</v>
      </c>
      <c r="B371" s="3">
        <v>-4.0300000000000002E-2</v>
      </c>
      <c r="C371" s="3">
        <v>-8.2616999999999996E-2</v>
      </c>
      <c r="D371" s="10">
        <f t="shared" si="17"/>
        <v>-4.2316999999999994E-2</v>
      </c>
      <c r="E371" s="8">
        <f t="shared" si="18"/>
        <v>-4.1134543358555042E-2</v>
      </c>
      <c r="F371" s="8">
        <f t="shared" si="19"/>
        <v>-8.6230227620801042E-2</v>
      </c>
      <c r="G371" s="6"/>
      <c r="H371" s="6"/>
      <c r="I371" s="6"/>
      <c r="J371" s="6"/>
      <c r="K371" s="6"/>
      <c r="L371" s="6"/>
      <c r="M371" s="6"/>
      <c r="N371" s="6"/>
    </row>
    <row r="372" spans="1:14">
      <c r="A372">
        <v>195711</v>
      </c>
      <c r="B372" s="3">
        <v>2.58E-2</v>
      </c>
      <c r="C372" s="3">
        <v>1.0946000000000001E-2</v>
      </c>
      <c r="D372" s="10">
        <f t="shared" si="17"/>
        <v>-1.4853999999999999E-2</v>
      </c>
      <c r="E372" s="8">
        <f t="shared" si="18"/>
        <v>2.5472795973031068E-2</v>
      </c>
      <c r="F372" s="8">
        <f t="shared" si="19"/>
        <v>1.088652614892986E-2</v>
      </c>
      <c r="G372" s="6"/>
      <c r="H372" s="6"/>
      <c r="I372" s="6"/>
      <c r="J372" s="6"/>
      <c r="K372" s="6"/>
      <c r="L372" s="6"/>
      <c r="M372" s="6"/>
      <c r="N372" s="6"/>
    </row>
    <row r="373" spans="1:14">
      <c r="A373">
        <v>195712</v>
      </c>
      <c r="B373" s="3">
        <v>-3.6699999999999997E-2</v>
      </c>
      <c r="C373" s="3">
        <v>-5.8678000000000001E-2</v>
      </c>
      <c r="D373" s="10">
        <f t="shared" si="17"/>
        <v>-2.1978000000000004E-2</v>
      </c>
      <c r="E373" s="8">
        <f t="shared" si="18"/>
        <v>-3.7390389218559063E-2</v>
      </c>
      <c r="F373" s="8">
        <f t="shared" si="19"/>
        <v>-6.0470008769648004E-2</v>
      </c>
      <c r="G373" s="6"/>
      <c r="H373" s="6"/>
      <c r="I373" s="6"/>
      <c r="J373" s="6"/>
      <c r="K373" s="6"/>
      <c r="L373" s="6"/>
      <c r="M373" s="6"/>
      <c r="N373" s="6"/>
    </row>
    <row r="374" spans="1:14">
      <c r="A374">
        <v>195801</v>
      </c>
      <c r="B374" s="3">
        <v>4.9400000000000006E-2</v>
      </c>
      <c r="C374" s="3">
        <v>0.11917799999999999</v>
      </c>
      <c r="D374" s="10">
        <f t="shared" si="17"/>
        <v>6.9777999999999979E-2</v>
      </c>
      <c r="E374" s="8">
        <f t="shared" si="18"/>
        <v>4.8218572270474443E-2</v>
      </c>
      <c r="F374" s="8">
        <f t="shared" si="19"/>
        <v>0.1125944872781509</v>
      </c>
      <c r="G374" s="6"/>
      <c r="H374" s="6"/>
      <c r="I374" s="6"/>
      <c r="J374" s="6"/>
      <c r="K374" s="6"/>
      <c r="L374" s="6"/>
      <c r="M374" s="6"/>
      <c r="N374" s="6"/>
    </row>
    <row r="375" spans="1:14">
      <c r="A375">
        <v>195802</v>
      </c>
      <c r="B375" s="3">
        <v>-1.3999999999999999E-2</v>
      </c>
      <c r="C375" s="3">
        <v>-5.0170000000000006E-3</v>
      </c>
      <c r="D375" s="10">
        <f t="shared" si="17"/>
        <v>8.9829999999999979E-3</v>
      </c>
      <c r="E375" s="8">
        <f t="shared" si="18"/>
        <v>-1.4098924379501648E-2</v>
      </c>
      <c r="F375" s="8">
        <f t="shared" si="19"/>
        <v>-5.0296273966375822E-3</v>
      </c>
      <c r="G375" s="6"/>
      <c r="H375" s="6"/>
      <c r="I375" s="6"/>
      <c r="J375" s="6"/>
      <c r="K375" s="6"/>
      <c r="L375" s="6"/>
      <c r="M375" s="6"/>
      <c r="N375" s="6"/>
    </row>
    <row r="376" spans="1:14">
      <c r="A376">
        <v>195803</v>
      </c>
      <c r="B376" s="3">
        <v>3.3599999999999998E-2</v>
      </c>
      <c r="C376" s="3">
        <v>3.1135000000000003E-2</v>
      </c>
      <c r="D376" s="10">
        <f t="shared" si="17"/>
        <v>-2.464999999999995E-3</v>
      </c>
      <c r="E376" s="8">
        <f t="shared" si="18"/>
        <v>3.304785404620042E-2</v>
      </c>
      <c r="F376" s="8">
        <f t="shared" si="19"/>
        <v>3.066013729696165E-2</v>
      </c>
      <c r="G376" s="6"/>
      <c r="H376" s="6"/>
      <c r="I376" s="6"/>
      <c r="J376" s="6"/>
      <c r="K376" s="6"/>
      <c r="L376" s="6"/>
      <c r="M376" s="6"/>
      <c r="N376" s="6"/>
    </row>
    <row r="377" spans="1:14">
      <c r="A377">
        <v>195804</v>
      </c>
      <c r="B377" s="3">
        <v>3.1699999999999999E-2</v>
      </c>
      <c r="C377" s="3">
        <v>4.3223999999999999E-2</v>
      </c>
      <c r="D377" s="10">
        <f t="shared" si="17"/>
        <v>1.1524E-2</v>
      </c>
      <c r="E377" s="8">
        <f t="shared" si="18"/>
        <v>3.1207927124193222E-2</v>
      </c>
      <c r="F377" s="8">
        <f t="shared" si="19"/>
        <v>4.231591806058365E-2</v>
      </c>
      <c r="G377" s="6"/>
      <c r="H377" s="6"/>
      <c r="I377" s="6"/>
      <c r="J377" s="6"/>
      <c r="K377" s="6"/>
      <c r="L377" s="6"/>
      <c r="M377" s="6"/>
      <c r="N377" s="6"/>
    </row>
    <row r="378" spans="1:14">
      <c r="A378">
        <v>195805</v>
      </c>
      <c r="B378" s="3">
        <v>2.4199999999999999E-2</v>
      </c>
      <c r="C378" s="3">
        <v>4.2645000000000002E-2</v>
      </c>
      <c r="D378" s="10">
        <f t="shared" si="17"/>
        <v>1.8445000000000003E-2</v>
      </c>
      <c r="E378" s="8">
        <f t="shared" si="18"/>
        <v>2.3911820046312877E-2</v>
      </c>
      <c r="F378" s="8">
        <f t="shared" si="19"/>
        <v>4.1760753747895847E-2</v>
      </c>
      <c r="G378" s="6"/>
      <c r="H378" s="6"/>
      <c r="I378" s="6"/>
      <c r="J378" s="6"/>
      <c r="K378" s="6"/>
      <c r="L378" s="6"/>
      <c r="M378" s="6"/>
      <c r="N378" s="6"/>
    </row>
    <row r="379" spans="1:14">
      <c r="A379">
        <v>195806</v>
      </c>
      <c r="B379" s="3">
        <v>2.9600000000000001E-2</v>
      </c>
      <c r="C379" s="3">
        <v>2.9910000000000003E-2</v>
      </c>
      <c r="D379" s="10">
        <f t="shared" si="17"/>
        <v>3.1000000000000125E-4</v>
      </c>
      <c r="E379" s="8">
        <f t="shared" si="18"/>
        <v>2.9170377299779924E-2</v>
      </c>
      <c r="F379" s="8">
        <f t="shared" si="19"/>
        <v>2.9471419783031978E-2</v>
      </c>
      <c r="G379" s="6"/>
      <c r="H379" s="6"/>
      <c r="I379" s="6"/>
      <c r="J379" s="6"/>
      <c r="K379" s="6"/>
      <c r="L379" s="6"/>
      <c r="M379" s="6"/>
      <c r="N379" s="6"/>
    </row>
    <row r="380" spans="1:14">
      <c r="A380">
        <v>195807</v>
      </c>
      <c r="B380" s="3">
        <v>4.4600000000000001E-2</v>
      </c>
      <c r="C380" s="3">
        <v>7.1336000000000011E-2</v>
      </c>
      <c r="D380" s="10">
        <f t="shared" si="17"/>
        <v>2.673600000000001E-2</v>
      </c>
      <c r="E380" s="8">
        <f t="shared" si="18"/>
        <v>4.363403702006128E-2</v>
      </c>
      <c r="F380" s="8">
        <f t="shared" si="19"/>
        <v>6.8906467754256503E-2</v>
      </c>
      <c r="G380" s="6"/>
      <c r="H380" s="6"/>
      <c r="I380" s="6"/>
      <c r="J380" s="6"/>
      <c r="K380" s="6"/>
      <c r="L380" s="6"/>
      <c r="M380" s="6"/>
      <c r="N380" s="6"/>
    </row>
    <row r="381" spans="1:14">
      <c r="A381">
        <v>195808</v>
      </c>
      <c r="B381" s="3">
        <v>1.95E-2</v>
      </c>
      <c r="C381" s="3">
        <v>3.2318E-2</v>
      </c>
      <c r="D381" s="10">
        <f t="shared" si="17"/>
        <v>1.2818E-2</v>
      </c>
      <c r="E381" s="8">
        <f t="shared" si="18"/>
        <v>1.9312311032372884E-2</v>
      </c>
      <c r="F381" s="8">
        <f t="shared" si="19"/>
        <v>3.1806759129018661E-2</v>
      </c>
      <c r="G381" s="6"/>
      <c r="H381" s="6"/>
      <c r="I381" s="6"/>
      <c r="J381" s="6"/>
      <c r="K381" s="6"/>
      <c r="L381" s="6"/>
      <c r="M381" s="6"/>
      <c r="N381" s="6"/>
    </row>
    <row r="382" spans="1:14">
      <c r="A382">
        <v>195809</v>
      </c>
      <c r="B382" s="3">
        <v>4.8500000000000008E-2</v>
      </c>
      <c r="C382" s="3">
        <v>7.7889E-2</v>
      </c>
      <c r="D382" s="10">
        <f t="shared" si="17"/>
        <v>2.9388999999999992E-2</v>
      </c>
      <c r="E382" s="8">
        <f t="shared" si="18"/>
        <v>4.7360571359837574E-2</v>
      </c>
      <c r="F382" s="8">
        <f t="shared" si="19"/>
        <v>7.5004498725078361E-2</v>
      </c>
      <c r="G382" s="6"/>
      <c r="H382" s="6"/>
      <c r="I382" s="6"/>
      <c r="J382" s="6"/>
      <c r="K382" s="6"/>
      <c r="L382" s="6"/>
      <c r="M382" s="6"/>
      <c r="N382" s="6"/>
    </row>
    <row r="383" spans="1:14">
      <c r="A383">
        <v>195810</v>
      </c>
      <c r="B383" s="3">
        <v>2.7099999999999999E-2</v>
      </c>
      <c r="C383" s="3">
        <v>3.0463E-2</v>
      </c>
      <c r="D383" s="10">
        <f t="shared" si="17"/>
        <v>3.3630000000000014E-3</v>
      </c>
      <c r="E383" s="8">
        <f t="shared" si="18"/>
        <v>2.6739297189621512E-2</v>
      </c>
      <c r="F383" s="8">
        <f t="shared" si="19"/>
        <v>3.0008215803246488E-2</v>
      </c>
      <c r="G383" s="6"/>
      <c r="H383" s="6"/>
      <c r="I383" s="6"/>
      <c r="J383" s="6"/>
      <c r="K383" s="6"/>
      <c r="L383" s="6"/>
      <c r="M383" s="6"/>
      <c r="N383" s="6"/>
    </row>
    <row r="384" spans="1:14">
      <c r="A384">
        <v>195811</v>
      </c>
      <c r="B384" s="3">
        <v>3.1199999999999995E-2</v>
      </c>
      <c r="C384" s="3">
        <v>4.0856000000000003E-2</v>
      </c>
      <c r="D384" s="10">
        <f t="shared" si="17"/>
        <v>9.6560000000000083E-3</v>
      </c>
      <c r="E384" s="8">
        <f t="shared" si="18"/>
        <v>3.0723172642840479E-2</v>
      </c>
      <c r="F384" s="8">
        <f t="shared" si="19"/>
        <v>4.0043451534298939E-2</v>
      </c>
      <c r="G384" s="6"/>
      <c r="H384" s="6"/>
      <c r="I384" s="6"/>
      <c r="J384" s="6"/>
      <c r="K384" s="6"/>
      <c r="L384" s="6"/>
      <c r="M384" s="6"/>
      <c r="N384" s="6"/>
    </row>
    <row r="385" spans="1:14">
      <c r="A385">
        <v>195812</v>
      </c>
      <c r="B385" s="3">
        <v>5.3699999999999998E-2</v>
      </c>
      <c r="C385" s="3">
        <v>3.8360999999999999E-2</v>
      </c>
      <c r="D385" s="10">
        <f t="shared" si="17"/>
        <v>-1.5338999999999998E-2</v>
      </c>
      <c r="E385" s="8">
        <f t="shared" si="18"/>
        <v>5.2307779623344944E-2</v>
      </c>
      <c r="F385" s="8">
        <f t="shared" si="19"/>
        <v>3.7643508481175612E-2</v>
      </c>
      <c r="G385" s="6"/>
      <c r="H385" s="6"/>
      <c r="I385" s="6"/>
      <c r="J385" s="6"/>
      <c r="K385" s="6"/>
      <c r="L385" s="6"/>
      <c r="M385" s="6"/>
      <c r="N385" s="6"/>
    </row>
    <row r="386" spans="1:14">
      <c r="A386">
        <v>195901</v>
      </c>
      <c r="B386" s="3">
        <v>9.1999999999999998E-3</v>
      </c>
      <c r="C386" s="3">
        <v>5.6035000000000001E-2</v>
      </c>
      <c r="D386" s="10">
        <f t="shared" si="17"/>
        <v>4.6835000000000002E-2</v>
      </c>
      <c r="E386" s="8">
        <f t="shared" si="18"/>
        <v>9.1579377847657243E-3</v>
      </c>
      <c r="F386" s="8">
        <f t="shared" si="19"/>
        <v>5.4521328674215504E-2</v>
      </c>
      <c r="G386" s="6"/>
      <c r="H386" s="6"/>
      <c r="I386" s="6"/>
      <c r="J386" s="6"/>
      <c r="K386" s="6"/>
      <c r="L386" s="6"/>
      <c r="M386" s="6"/>
      <c r="N386" s="6"/>
    </row>
    <row r="387" spans="1:14">
      <c r="A387">
        <v>195902</v>
      </c>
      <c r="B387" s="3">
        <v>1.1399999999999999E-2</v>
      </c>
      <c r="C387" s="3">
        <v>2.9076000000000001E-2</v>
      </c>
      <c r="D387" s="10">
        <f t="shared" ref="D387:D450" si="20">C387-B387</f>
        <v>1.7676000000000004E-2</v>
      </c>
      <c r="E387" s="8">
        <f t="shared" ref="E387:E450" si="21">LOG(B387+1, EXP(1))</f>
        <v>1.1335509663745679E-2</v>
      </c>
      <c r="F387" s="8">
        <f t="shared" ref="F387:F450" si="22">LOG(C387+1, EXP(1))</f>
        <v>2.8661312239210836E-2</v>
      </c>
      <c r="G387" s="6"/>
      <c r="H387" s="6"/>
      <c r="I387" s="6"/>
      <c r="J387" s="6"/>
      <c r="K387" s="6"/>
      <c r="L387" s="6"/>
      <c r="M387" s="6"/>
      <c r="N387" s="6"/>
    </row>
    <row r="388" spans="1:14">
      <c r="A388">
        <v>195903</v>
      </c>
      <c r="B388" s="3">
        <v>5.0000000000000001E-3</v>
      </c>
      <c r="C388" s="3">
        <v>1.7328E-2</v>
      </c>
      <c r="D388" s="10">
        <f t="shared" si="20"/>
        <v>1.2327999999999999E-2</v>
      </c>
      <c r="E388" s="8">
        <f t="shared" si="21"/>
        <v>4.9875415110389679E-3</v>
      </c>
      <c r="F388" s="8">
        <f t="shared" si="22"/>
        <v>1.7179582276401067E-2</v>
      </c>
      <c r="G388" s="6"/>
      <c r="H388" s="6"/>
      <c r="I388" s="6"/>
      <c r="J388" s="6"/>
      <c r="K388" s="6"/>
      <c r="L388" s="6"/>
      <c r="M388" s="6"/>
      <c r="N388" s="6"/>
    </row>
    <row r="389" spans="1:14">
      <c r="A389">
        <v>195904</v>
      </c>
      <c r="B389" s="3">
        <v>3.8600000000000002E-2</v>
      </c>
      <c r="C389" s="3">
        <v>2.1225999999999998E-2</v>
      </c>
      <c r="D389" s="10">
        <f t="shared" si="20"/>
        <v>-1.7374000000000004E-2</v>
      </c>
      <c r="E389" s="8">
        <f t="shared" si="21"/>
        <v>3.7873652428081488E-2</v>
      </c>
      <c r="F389" s="8">
        <f t="shared" si="22"/>
        <v>2.1003866303936743E-2</v>
      </c>
      <c r="G389" s="6"/>
      <c r="H389" s="6"/>
      <c r="I389" s="6"/>
      <c r="J389" s="6"/>
      <c r="K389" s="6"/>
      <c r="L389" s="6"/>
      <c r="M389" s="6"/>
      <c r="N389" s="6"/>
    </row>
    <row r="390" spans="1:14">
      <c r="A390">
        <v>195905</v>
      </c>
      <c r="B390" s="3">
        <v>1.95E-2</v>
      </c>
      <c r="C390" s="3">
        <v>1.3376999999999998E-2</v>
      </c>
      <c r="D390" s="10">
        <f t="shared" si="20"/>
        <v>-6.1230000000000017E-3</v>
      </c>
      <c r="E390" s="8">
        <f t="shared" si="21"/>
        <v>1.9312311032372884E-2</v>
      </c>
      <c r="F390" s="8">
        <f t="shared" si="22"/>
        <v>1.3288317926845672E-2</v>
      </c>
      <c r="G390" s="6"/>
      <c r="H390" s="6"/>
      <c r="I390" s="6"/>
      <c r="J390" s="6"/>
      <c r="K390" s="6"/>
      <c r="L390" s="6"/>
      <c r="M390" s="6"/>
      <c r="N390" s="6"/>
    </row>
    <row r="391" spans="1:14">
      <c r="A391">
        <v>195906</v>
      </c>
      <c r="B391" s="3">
        <v>0</v>
      </c>
      <c r="C391" s="3">
        <v>1.8298999999999999E-2</v>
      </c>
      <c r="D391" s="10">
        <f t="shared" si="20"/>
        <v>1.8298999999999999E-2</v>
      </c>
      <c r="E391" s="8">
        <f t="shared" si="21"/>
        <v>0</v>
      </c>
      <c r="F391" s="8">
        <f t="shared" si="22"/>
        <v>1.8133588166128919E-2</v>
      </c>
      <c r="G391" s="6"/>
      <c r="H391" s="6"/>
      <c r="I391" s="6"/>
      <c r="J391" s="6"/>
      <c r="K391" s="6"/>
      <c r="L391" s="6"/>
      <c r="M391" s="6"/>
      <c r="N391" s="6"/>
    </row>
    <row r="392" spans="1:14">
      <c r="A392">
        <v>195907</v>
      </c>
      <c r="B392" s="3">
        <v>3.4200000000000001E-2</v>
      </c>
      <c r="C392" s="3">
        <v>3.5632000000000004E-2</v>
      </c>
      <c r="D392" s="10">
        <f t="shared" si="20"/>
        <v>1.4320000000000027E-3</v>
      </c>
      <c r="E392" s="8">
        <f t="shared" si="21"/>
        <v>3.362818097998406E-2</v>
      </c>
      <c r="F392" s="8">
        <f t="shared" si="22"/>
        <v>3.50118683792267E-2</v>
      </c>
      <c r="G392" s="6"/>
      <c r="H392" s="6"/>
      <c r="I392" s="6"/>
      <c r="J392" s="6"/>
      <c r="K392" s="6"/>
      <c r="L392" s="6"/>
      <c r="M392" s="6"/>
      <c r="N392" s="6"/>
    </row>
    <row r="393" spans="1:14">
      <c r="A393">
        <v>195908</v>
      </c>
      <c r="B393" s="3">
        <v>-1.2E-2</v>
      </c>
      <c r="C393" s="3">
        <v>-1.9130000000000001E-2</v>
      </c>
      <c r="D393" s="10">
        <f t="shared" si="20"/>
        <v>-7.1300000000000009E-3</v>
      </c>
      <c r="E393" s="8">
        <f t="shared" si="21"/>
        <v>-1.2072581234269249E-2</v>
      </c>
      <c r="F393" s="8">
        <f t="shared" si="22"/>
        <v>-1.9315346036978417E-2</v>
      </c>
      <c r="G393" s="6"/>
      <c r="H393" s="6"/>
      <c r="I393" s="6"/>
      <c r="J393" s="6"/>
      <c r="K393" s="6"/>
      <c r="L393" s="6"/>
      <c r="M393" s="6"/>
      <c r="N393" s="6"/>
    </row>
    <row r="394" spans="1:14">
      <c r="A394">
        <v>195909</v>
      </c>
      <c r="B394" s="3">
        <v>-4.4900000000000002E-2</v>
      </c>
      <c r="C394" s="3">
        <v>-3.9949999999999999E-2</v>
      </c>
      <c r="D394" s="10">
        <f t="shared" si="20"/>
        <v>4.950000000000003E-3</v>
      </c>
      <c r="E394" s="8">
        <f t="shared" si="21"/>
        <v>-4.5939231941445217E-2</v>
      </c>
      <c r="F394" s="8">
        <f t="shared" si="22"/>
        <v>-4.0769912543211551E-2</v>
      </c>
      <c r="G394" s="6"/>
      <c r="H394" s="6"/>
      <c r="I394" s="6"/>
      <c r="J394" s="6"/>
      <c r="K394" s="6"/>
      <c r="L394" s="6"/>
      <c r="M394" s="6"/>
      <c r="N394" s="6"/>
    </row>
    <row r="395" spans="1:14">
      <c r="A395">
        <v>195910</v>
      </c>
      <c r="B395" s="3">
        <v>1.5800000000000002E-2</v>
      </c>
      <c r="C395" s="3">
        <v>1.1011999999999999E-2</v>
      </c>
      <c r="D395" s="10">
        <f t="shared" si="20"/>
        <v>-4.7880000000000023E-3</v>
      </c>
      <c r="E395" s="8">
        <f t="shared" si="21"/>
        <v>1.5676479385007616E-2</v>
      </c>
      <c r="F395" s="8">
        <f t="shared" si="22"/>
        <v>1.0951809404094966E-2</v>
      </c>
      <c r="G395" s="6"/>
      <c r="H395" s="6"/>
      <c r="I395" s="6"/>
      <c r="J395" s="6"/>
      <c r="K395" s="6"/>
      <c r="L395" s="6"/>
      <c r="M395" s="6"/>
      <c r="N395" s="6"/>
    </row>
    <row r="396" spans="1:14">
      <c r="A396">
        <v>195911</v>
      </c>
      <c r="B396" s="3">
        <v>1.8600000000000002E-2</v>
      </c>
      <c r="C396" s="3">
        <v>5.9450000000000006E-3</v>
      </c>
      <c r="D396" s="10">
        <f t="shared" si="20"/>
        <v>-1.2655000000000001E-2</v>
      </c>
      <c r="E396" s="8">
        <f t="shared" si="21"/>
        <v>1.8429135468367143E-2</v>
      </c>
      <c r="F396" s="8">
        <f t="shared" si="22"/>
        <v>5.9273982147901704E-3</v>
      </c>
      <c r="G396" s="6"/>
      <c r="H396" s="6"/>
      <c r="I396" s="6"/>
      <c r="J396" s="6"/>
      <c r="K396" s="6"/>
      <c r="L396" s="6"/>
      <c r="M396" s="6"/>
      <c r="N396" s="6"/>
    </row>
    <row r="397" spans="1:14">
      <c r="A397">
        <v>195912</v>
      </c>
      <c r="B397" s="3">
        <v>2.7900000000000001E-2</v>
      </c>
      <c r="C397" s="3">
        <v>2.1134E-2</v>
      </c>
      <c r="D397" s="10">
        <f t="shared" si="20"/>
        <v>-6.7660000000000012E-3</v>
      </c>
      <c r="E397" s="8">
        <f t="shared" si="21"/>
        <v>2.751788603673928E-2</v>
      </c>
      <c r="F397" s="8">
        <f t="shared" si="22"/>
        <v>2.0913774449354584E-2</v>
      </c>
      <c r="G397" s="6"/>
      <c r="H397" s="6"/>
      <c r="I397" s="6"/>
      <c r="J397" s="6"/>
      <c r="K397" s="6"/>
      <c r="L397" s="6"/>
      <c r="M397" s="6"/>
      <c r="N397" s="6"/>
    </row>
    <row r="398" spans="1:14">
      <c r="A398">
        <v>196001</v>
      </c>
      <c r="B398" s="3">
        <v>-6.6500000000000004E-2</v>
      </c>
      <c r="C398" s="3">
        <v>-2.8628000000000001E-2</v>
      </c>
      <c r="D398" s="10">
        <f t="shared" si="20"/>
        <v>3.7872000000000003E-2</v>
      </c>
      <c r="E398" s="8">
        <f t="shared" si="21"/>
        <v>-6.8814316000359754E-2</v>
      </c>
      <c r="F398" s="8">
        <f t="shared" si="22"/>
        <v>-2.90457738631105E-2</v>
      </c>
      <c r="G398" s="6"/>
      <c r="H398" s="6"/>
      <c r="I398" s="6"/>
      <c r="J398" s="6"/>
      <c r="K398" s="6"/>
      <c r="L398" s="6"/>
      <c r="M398" s="6"/>
      <c r="N398" s="6"/>
    </row>
    <row r="399" spans="1:14">
      <c r="A399">
        <v>196002</v>
      </c>
      <c r="B399" s="3">
        <v>1.46E-2</v>
      </c>
      <c r="C399" s="3">
        <v>5.9560000000000004E-3</v>
      </c>
      <c r="D399" s="10">
        <f t="shared" si="20"/>
        <v>-8.6439999999999989E-3</v>
      </c>
      <c r="E399" s="8">
        <f t="shared" si="21"/>
        <v>1.4494446150452511E-2</v>
      </c>
      <c r="F399" s="8">
        <f t="shared" si="22"/>
        <v>5.9383331464792476E-3</v>
      </c>
      <c r="G399" s="6"/>
      <c r="H399" s="6"/>
      <c r="I399" s="6"/>
      <c r="J399" s="6"/>
      <c r="K399" s="6"/>
      <c r="L399" s="6"/>
      <c r="M399" s="6"/>
      <c r="N399" s="6"/>
    </row>
    <row r="400" spans="1:14">
      <c r="A400">
        <v>196003</v>
      </c>
      <c r="B400" s="3">
        <v>-1.2799999999999999E-2</v>
      </c>
      <c r="C400" s="3">
        <v>-3.9045999999999997E-2</v>
      </c>
      <c r="D400" s="10">
        <f t="shared" si="20"/>
        <v>-2.6245999999999998E-2</v>
      </c>
      <c r="E400" s="8">
        <f t="shared" si="21"/>
        <v>-1.2882625831013718E-2</v>
      </c>
      <c r="F400" s="8">
        <f t="shared" si="22"/>
        <v>-3.9828737962907708E-2</v>
      </c>
      <c r="G400" s="6"/>
      <c r="H400" s="6"/>
      <c r="I400" s="6"/>
      <c r="J400" s="6"/>
      <c r="K400" s="6"/>
      <c r="L400" s="6"/>
      <c r="M400" s="6"/>
      <c r="N400" s="6"/>
    </row>
    <row r="401" spans="1:14">
      <c r="A401">
        <v>196004</v>
      </c>
      <c r="B401" s="3">
        <v>-1.52E-2</v>
      </c>
      <c r="C401" s="3">
        <v>-2.9881999999999999E-2</v>
      </c>
      <c r="D401" s="10">
        <f t="shared" si="20"/>
        <v>-1.4681999999999999E-2</v>
      </c>
      <c r="E401" s="8">
        <f t="shared" si="21"/>
        <v>-1.5316704111893288E-2</v>
      </c>
      <c r="F401" s="8">
        <f t="shared" si="22"/>
        <v>-3.0337565398870944E-2</v>
      </c>
      <c r="G401" s="6"/>
      <c r="H401" s="6"/>
      <c r="I401" s="6"/>
      <c r="J401" s="6"/>
      <c r="K401" s="6"/>
      <c r="L401" s="6"/>
      <c r="M401" s="6"/>
      <c r="N401" s="6"/>
    </row>
    <row r="402" spans="1:14">
      <c r="A402">
        <v>196005</v>
      </c>
      <c r="B402" s="3">
        <v>3.39E-2</v>
      </c>
      <c r="C402" s="3">
        <v>2.4510000000000001E-2</v>
      </c>
      <c r="D402" s="10">
        <f t="shared" si="20"/>
        <v>-9.389999999999999E-3</v>
      </c>
      <c r="E402" s="8">
        <f t="shared" si="21"/>
        <v>3.3338059610510409E-2</v>
      </c>
      <c r="F402" s="8">
        <f t="shared" si="22"/>
        <v>2.421444950813614E-2</v>
      </c>
      <c r="G402" s="6"/>
      <c r="H402" s="6"/>
      <c r="I402" s="6"/>
      <c r="J402" s="6"/>
      <c r="K402" s="6"/>
      <c r="L402" s="6"/>
      <c r="M402" s="6"/>
      <c r="N402" s="6"/>
    </row>
    <row r="403" spans="1:14">
      <c r="A403">
        <v>196006</v>
      </c>
      <c r="B403" s="3">
        <v>2.3200000000000002E-2</v>
      </c>
      <c r="C403" s="3">
        <v>1.4522E-2</v>
      </c>
      <c r="D403" s="10">
        <f t="shared" si="20"/>
        <v>-8.6780000000000017E-3</v>
      </c>
      <c r="E403" s="8">
        <f t="shared" si="21"/>
        <v>2.293497128249599E-2</v>
      </c>
      <c r="F403" s="8">
        <f t="shared" si="22"/>
        <v>1.4417565607992825E-2</v>
      </c>
      <c r="G403" s="6"/>
      <c r="H403" s="6"/>
      <c r="I403" s="6"/>
      <c r="J403" s="6"/>
      <c r="K403" s="6"/>
      <c r="L403" s="6"/>
      <c r="M403" s="6"/>
      <c r="N403" s="6"/>
    </row>
    <row r="404" spans="1:14">
      <c r="A404">
        <v>196007</v>
      </c>
      <c r="B404" s="3">
        <v>-2.2400000000000003E-2</v>
      </c>
      <c r="C404" s="3">
        <v>-1.4317999999999999E-2</v>
      </c>
      <c r="D404" s="10">
        <f t="shared" si="20"/>
        <v>8.0820000000000041E-3</v>
      </c>
      <c r="E404" s="8">
        <f t="shared" si="21"/>
        <v>-2.2654690564806151E-2</v>
      </c>
      <c r="F404" s="8">
        <f t="shared" si="22"/>
        <v>-1.4421491611699696E-2</v>
      </c>
      <c r="G404" s="6"/>
      <c r="H404" s="6"/>
      <c r="I404" s="6"/>
      <c r="J404" s="6"/>
      <c r="K404" s="6"/>
      <c r="L404" s="6"/>
      <c r="M404" s="6"/>
      <c r="N404" s="6"/>
    </row>
    <row r="405" spans="1:14">
      <c r="A405">
        <v>196008</v>
      </c>
      <c r="B405" s="3">
        <v>3.1799999999999995E-2</v>
      </c>
      <c r="C405" s="3">
        <v>4.1668999999999998E-2</v>
      </c>
      <c r="D405" s="10">
        <f t="shared" si="20"/>
        <v>9.8690000000000028E-3</v>
      </c>
      <c r="E405" s="8">
        <f t="shared" si="21"/>
        <v>3.1304849828412529E-2</v>
      </c>
      <c r="F405" s="8">
        <f t="shared" si="22"/>
        <v>4.0824234517746291E-2</v>
      </c>
      <c r="G405" s="6"/>
      <c r="H405" s="6"/>
      <c r="I405" s="6"/>
      <c r="J405" s="6"/>
      <c r="K405" s="6"/>
      <c r="L405" s="6"/>
      <c r="M405" s="6"/>
      <c r="N405" s="6"/>
    </row>
    <row r="406" spans="1:14">
      <c r="A406">
        <v>196009</v>
      </c>
      <c r="B406" s="3">
        <v>-5.8299999999999998E-2</v>
      </c>
      <c r="C406" s="3">
        <v>-6.0058E-2</v>
      </c>
      <c r="D406" s="10">
        <f t="shared" si="20"/>
        <v>-1.7580000000000026E-3</v>
      </c>
      <c r="E406" s="8">
        <f t="shared" si="21"/>
        <v>-6.0068526466119515E-2</v>
      </c>
      <c r="F406" s="8">
        <f t="shared" si="22"/>
        <v>-6.1937107749401574E-2</v>
      </c>
      <c r="G406" s="6"/>
      <c r="H406" s="6"/>
      <c r="I406" s="6"/>
      <c r="J406" s="6"/>
      <c r="K406" s="6"/>
      <c r="L406" s="6"/>
      <c r="M406" s="6"/>
      <c r="N406" s="6"/>
    </row>
    <row r="407" spans="1:14">
      <c r="A407">
        <v>196010</v>
      </c>
      <c r="B407" s="3">
        <v>-4.8999999999999998E-3</v>
      </c>
      <c r="C407" s="3">
        <v>-2.7619999999999999E-2</v>
      </c>
      <c r="D407" s="10">
        <f t="shared" si="20"/>
        <v>-2.2719999999999997E-2</v>
      </c>
      <c r="E407" s="8">
        <f t="shared" si="21"/>
        <v>-4.9120443610206413E-3</v>
      </c>
      <c r="F407" s="8">
        <f t="shared" si="22"/>
        <v>-2.8008604419312601E-2</v>
      </c>
      <c r="G407" s="6"/>
      <c r="H407" s="6"/>
      <c r="I407" s="6"/>
      <c r="J407" s="6"/>
      <c r="K407" s="6"/>
      <c r="L407" s="6"/>
      <c r="M407" s="6"/>
      <c r="N407" s="6"/>
    </row>
    <row r="408" spans="1:14">
      <c r="A408">
        <v>196011</v>
      </c>
      <c r="B408" s="3">
        <v>4.82E-2</v>
      </c>
      <c r="C408" s="3">
        <v>3.1327000000000001E-2</v>
      </c>
      <c r="D408" s="10">
        <f t="shared" si="20"/>
        <v>-1.6872999999999999E-2</v>
      </c>
      <c r="E408" s="8">
        <f t="shared" si="21"/>
        <v>4.707440738592885E-2</v>
      </c>
      <c r="F408" s="8">
        <f t="shared" si="22"/>
        <v>3.0846322546003651E-2</v>
      </c>
      <c r="G408" s="6"/>
      <c r="H408" s="6"/>
      <c r="I408" s="6"/>
      <c r="J408" s="6"/>
      <c r="K408" s="6"/>
      <c r="L408" s="6"/>
      <c r="M408" s="6"/>
      <c r="N408" s="6"/>
    </row>
    <row r="409" spans="1:14">
      <c r="A409">
        <v>196012</v>
      </c>
      <c r="B409" s="3">
        <v>4.87E-2</v>
      </c>
      <c r="C409" s="3">
        <v>2.4035000000000001E-2</v>
      </c>
      <c r="D409" s="10">
        <f t="shared" si="20"/>
        <v>-2.4664999999999999E-2</v>
      </c>
      <c r="E409" s="8">
        <f t="shared" si="21"/>
        <v>4.7551301858222352E-2</v>
      </c>
      <c r="F409" s="8">
        <f t="shared" si="22"/>
        <v>2.3750705720703862E-2</v>
      </c>
      <c r="G409" s="6"/>
      <c r="H409" s="6"/>
      <c r="I409" s="6"/>
      <c r="J409" s="6"/>
      <c r="K409" s="6"/>
      <c r="L409" s="6"/>
      <c r="M409" s="6"/>
      <c r="N409" s="6"/>
    </row>
    <row r="410" spans="1:14">
      <c r="A410">
        <v>196101</v>
      </c>
      <c r="B410" s="3">
        <v>6.3900000000000012E-2</v>
      </c>
      <c r="C410" s="3">
        <v>9.6198999999999993E-2</v>
      </c>
      <c r="D410" s="10">
        <f t="shared" si="20"/>
        <v>3.2298999999999981E-2</v>
      </c>
      <c r="E410" s="8">
        <f t="shared" si="21"/>
        <v>6.1941401540183363E-2</v>
      </c>
      <c r="F410" s="8">
        <f t="shared" si="22"/>
        <v>9.1848741387171265E-2</v>
      </c>
      <c r="G410" s="6"/>
      <c r="H410" s="6"/>
      <c r="I410" s="6"/>
      <c r="J410" s="6"/>
      <c r="K410" s="6"/>
      <c r="L410" s="6"/>
      <c r="M410" s="6"/>
      <c r="N410" s="6"/>
    </row>
    <row r="411" spans="1:14">
      <c r="A411">
        <v>196102</v>
      </c>
      <c r="B411" s="3">
        <v>3.7100000000000001E-2</v>
      </c>
      <c r="C411" s="3">
        <v>7.3587E-2</v>
      </c>
      <c r="D411" s="10">
        <f t="shared" si="20"/>
        <v>3.6486999999999999E-2</v>
      </c>
      <c r="E411" s="8">
        <f t="shared" si="21"/>
        <v>3.6428356613551406E-2</v>
      </c>
      <c r="F411" s="8">
        <f t="shared" si="22"/>
        <v>7.1005378369121838E-2</v>
      </c>
      <c r="G411" s="6"/>
      <c r="H411" s="6"/>
      <c r="I411" s="6"/>
      <c r="J411" s="6"/>
      <c r="K411" s="6"/>
      <c r="L411" s="6"/>
      <c r="M411" s="6"/>
      <c r="N411" s="6"/>
    </row>
    <row r="412" spans="1:14">
      <c r="A412">
        <v>196103</v>
      </c>
      <c r="B412" s="3">
        <v>3.0900000000000004E-2</v>
      </c>
      <c r="C412" s="3">
        <v>5.9945999999999999E-2</v>
      </c>
      <c r="D412" s="10">
        <f t="shared" si="20"/>
        <v>2.9045999999999995E-2</v>
      </c>
      <c r="E412" s="8">
        <f t="shared" si="21"/>
        <v>3.0432207120201914E-2</v>
      </c>
      <c r="F412" s="8">
        <f t="shared" si="22"/>
        <v>5.821796343009053E-2</v>
      </c>
      <c r="G412" s="6"/>
      <c r="H412" s="6"/>
      <c r="I412" s="6"/>
      <c r="J412" s="6"/>
      <c r="K412" s="6"/>
      <c r="L412" s="6"/>
      <c r="M412" s="6"/>
      <c r="N412" s="6"/>
    </row>
    <row r="413" spans="1:14">
      <c r="A413">
        <v>196104</v>
      </c>
      <c r="B413" s="3">
        <v>4.5999999999999999E-3</v>
      </c>
      <c r="C413" s="3">
        <v>2.3955999999999998E-2</v>
      </c>
      <c r="D413" s="10">
        <f t="shared" si="20"/>
        <v>1.9355999999999998E-2</v>
      </c>
      <c r="E413" s="8">
        <f t="shared" si="21"/>
        <v>4.589452333807224E-3</v>
      </c>
      <c r="F413" s="8">
        <f t="shared" si="22"/>
        <v>2.3673556944132944E-2</v>
      </c>
      <c r="G413" s="6"/>
      <c r="H413" s="6"/>
      <c r="I413" s="6"/>
      <c r="J413" s="6"/>
      <c r="K413" s="6"/>
      <c r="L413" s="6"/>
      <c r="M413" s="6"/>
      <c r="N413" s="6"/>
    </row>
    <row r="414" spans="1:14">
      <c r="A414">
        <v>196105</v>
      </c>
      <c r="B414" s="3">
        <v>2.58E-2</v>
      </c>
      <c r="C414" s="3">
        <v>4.8258999999999996E-2</v>
      </c>
      <c r="D414" s="10">
        <f t="shared" si="20"/>
        <v>2.2458999999999996E-2</v>
      </c>
      <c r="E414" s="8">
        <f t="shared" si="21"/>
        <v>2.5472795973031068E-2</v>
      </c>
      <c r="F414" s="8">
        <f t="shared" si="22"/>
        <v>4.7130692770012778E-2</v>
      </c>
      <c r="G414" s="6"/>
      <c r="H414" s="6"/>
      <c r="I414" s="6"/>
      <c r="J414" s="6"/>
      <c r="K414" s="6"/>
      <c r="L414" s="6"/>
      <c r="M414" s="6"/>
      <c r="N414" s="6"/>
    </row>
    <row r="415" spans="1:14">
      <c r="A415">
        <v>196106</v>
      </c>
      <c r="B415" s="3">
        <v>-2.8799999999999999E-2</v>
      </c>
      <c r="C415" s="3">
        <v>-5.5313000000000001E-2</v>
      </c>
      <c r="D415" s="10">
        <f t="shared" si="20"/>
        <v>-2.6513000000000002E-2</v>
      </c>
      <c r="E415" s="8">
        <f t="shared" si="21"/>
        <v>-2.9222858676903284E-2</v>
      </c>
      <c r="F415" s="8">
        <f t="shared" si="22"/>
        <v>-5.6901623284053959E-2</v>
      </c>
      <c r="G415" s="6"/>
      <c r="H415" s="6"/>
      <c r="I415" s="6"/>
      <c r="J415" s="6"/>
      <c r="K415" s="6"/>
      <c r="L415" s="6"/>
      <c r="M415" s="6"/>
      <c r="N415" s="6"/>
    </row>
    <row r="416" spans="1:14">
      <c r="A416">
        <v>196107</v>
      </c>
      <c r="B416" s="3">
        <v>3.0100000000000002E-2</v>
      </c>
      <c r="C416" s="3">
        <v>1.3312999999999998E-2</v>
      </c>
      <c r="D416" s="10">
        <f t="shared" si="20"/>
        <v>-1.6787000000000003E-2</v>
      </c>
      <c r="E416" s="8">
        <f t="shared" si="21"/>
        <v>2.9655884907510675E-2</v>
      </c>
      <c r="F416" s="8">
        <f t="shared" si="22"/>
        <v>1.3225160759226216E-2</v>
      </c>
      <c r="G416" s="6"/>
      <c r="H416" s="6"/>
      <c r="I416" s="6"/>
      <c r="J416" s="6"/>
      <c r="K416" s="6"/>
      <c r="L416" s="6"/>
      <c r="M416" s="6"/>
      <c r="N416" s="6"/>
    </row>
    <row r="417" spans="1:14">
      <c r="A417">
        <v>196108</v>
      </c>
      <c r="B417" s="3">
        <v>2.7099999999999999E-2</v>
      </c>
      <c r="C417" s="3">
        <v>1.1011999999999999E-2</v>
      </c>
      <c r="D417" s="10">
        <f t="shared" si="20"/>
        <v>-1.6087999999999998E-2</v>
      </c>
      <c r="E417" s="8">
        <f t="shared" si="21"/>
        <v>2.6739297189621512E-2</v>
      </c>
      <c r="F417" s="8">
        <f t="shared" si="22"/>
        <v>1.0951809404094966E-2</v>
      </c>
      <c r="G417" s="6"/>
      <c r="H417" s="6"/>
      <c r="I417" s="6"/>
      <c r="J417" s="6"/>
      <c r="K417" s="6"/>
      <c r="L417" s="6"/>
      <c r="M417" s="6"/>
      <c r="N417" s="6"/>
    </row>
    <row r="418" spans="1:14">
      <c r="A418">
        <v>196109</v>
      </c>
      <c r="B418" s="3">
        <v>-1.9799999999999998E-2</v>
      </c>
      <c r="C418" s="3">
        <v>-3.3019E-2</v>
      </c>
      <c r="D418" s="10">
        <f t="shared" si="20"/>
        <v>-1.3219000000000002E-2</v>
      </c>
      <c r="E418" s="8">
        <f t="shared" si="21"/>
        <v>-1.999864650668997E-2</v>
      </c>
      <c r="F418" s="8">
        <f t="shared" si="22"/>
        <v>-3.3576432118979475E-2</v>
      </c>
      <c r="G418" s="6"/>
      <c r="H418" s="6"/>
      <c r="I418" s="6"/>
      <c r="J418" s="6"/>
      <c r="K418" s="6"/>
      <c r="L418" s="6"/>
      <c r="M418" s="6"/>
      <c r="N418" s="6"/>
    </row>
    <row r="419" spans="1:14">
      <c r="A419">
        <v>196110</v>
      </c>
      <c r="B419" s="3">
        <v>2.76E-2</v>
      </c>
      <c r="C419" s="3">
        <v>2.7880000000000001E-3</v>
      </c>
      <c r="D419" s="10">
        <f t="shared" si="20"/>
        <v>-2.4812000000000001E-2</v>
      </c>
      <c r="E419" s="8">
        <f t="shared" si="21"/>
        <v>2.7225986253591527E-2</v>
      </c>
      <c r="F419" s="8">
        <f t="shared" si="22"/>
        <v>2.7841207365849169E-3</v>
      </c>
      <c r="G419" s="6"/>
      <c r="H419" s="6"/>
      <c r="I419" s="6"/>
      <c r="J419" s="6"/>
      <c r="K419" s="6"/>
      <c r="L419" s="6"/>
      <c r="M419" s="6"/>
      <c r="N419" s="6"/>
    </row>
    <row r="420" spans="1:14">
      <c r="A420">
        <v>196111</v>
      </c>
      <c r="B420" s="3">
        <v>4.6000000000000006E-2</v>
      </c>
      <c r="C420" s="3">
        <v>4.7062E-2</v>
      </c>
      <c r="D420" s="10">
        <f t="shared" si="20"/>
        <v>1.0619999999999935E-3</v>
      </c>
      <c r="E420" s="8">
        <f t="shared" si="21"/>
        <v>4.4973365642731196E-2</v>
      </c>
      <c r="F420" s="8">
        <f t="shared" si="22"/>
        <v>4.5988146945086808E-2</v>
      </c>
      <c r="G420" s="6"/>
      <c r="H420" s="6"/>
      <c r="I420" s="6"/>
      <c r="J420" s="6"/>
      <c r="K420" s="6"/>
      <c r="L420" s="6"/>
      <c r="M420" s="6"/>
      <c r="N420" s="6"/>
    </row>
    <row r="421" spans="1:14">
      <c r="A421">
        <v>196112</v>
      </c>
      <c r="B421" s="3">
        <v>1.0000000000000009E-4</v>
      </c>
      <c r="C421" s="3">
        <v>3.555E-3</v>
      </c>
      <c r="D421" s="10">
        <f t="shared" si="20"/>
        <v>3.4549999999999997E-3</v>
      </c>
      <c r="E421" s="8">
        <f t="shared" si="21"/>
        <v>9.9995000333297321E-5</v>
      </c>
      <c r="F421" s="8">
        <f t="shared" si="22"/>
        <v>3.5486959237429061E-3</v>
      </c>
      <c r="G421" s="6"/>
      <c r="H421" s="6"/>
      <c r="I421" s="6"/>
      <c r="J421" s="6"/>
      <c r="K421" s="6"/>
      <c r="L421" s="6"/>
      <c r="M421" s="6"/>
      <c r="N421" s="6"/>
    </row>
    <row r="422" spans="1:14">
      <c r="A422">
        <v>196201</v>
      </c>
      <c r="B422" s="3">
        <v>-3.6299999999999999E-2</v>
      </c>
      <c r="C422" s="3">
        <v>2.2591999999999998E-2</v>
      </c>
      <c r="D422" s="10">
        <f t="shared" si="20"/>
        <v>5.8892E-2</v>
      </c>
      <c r="E422" s="8">
        <f t="shared" si="21"/>
        <v>-3.6975236124895311E-2</v>
      </c>
      <c r="F422" s="8">
        <f t="shared" si="22"/>
        <v>2.2340580437384929E-2</v>
      </c>
      <c r="G422" s="6"/>
      <c r="H422" s="6"/>
      <c r="I422" s="6"/>
      <c r="J422" s="6"/>
      <c r="K422" s="6"/>
      <c r="L422" s="6"/>
      <c r="M422" s="6"/>
      <c r="N422" s="6"/>
    </row>
    <row r="423" spans="1:14">
      <c r="A423">
        <v>196202</v>
      </c>
      <c r="B423" s="3">
        <v>2.0100000000000003E-2</v>
      </c>
      <c r="C423" s="3">
        <v>1.7967E-2</v>
      </c>
      <c r="D423" s="10">
        <f t="shared" si="20"/>
        <v>-2.1330000000000029E-3</v>
      </c>
      <c r="E423" s="8">
        <f t="shared" si="21"/>
        <v>1.9900661706336174E-2</v>
      </c>
      <c r="F423" s="8">
        <f t="shared" si="22"/>
        <v>1.7807501099957924E-2</v>
      </c>
      <c r="G423" s="6"/>
      <c r="H423" s="6"/>
      <c r="I423" s="6"/>
      <c r="J423" s="6"/>
      <c r="K423" s="6"/>
      <c r="L423" s="6"/>
      <c r="M423" s="6"/>
      <c r="N423" s="6"/>
    </row>
    <row r="424" spans="1:14">
      <c r="A424">
        <v>196203</v>
      </c>
      <c r="B424" s="3">
        <v>-4.8000000000000004E-3</v>
      </c>
      <c r="C424" s="3">
        <v>-5.5979999999999997E-3</v>
      </c>
      <c r="D424" s="10">
        <f t="shared" si="20"/>
        <v>-7.9799999999999923E-4</v>
      </c>
      <c r="E424" s="8">
        <f t="shared" si="21"/>
        <v>-4.8115569972220816E-3</v>
      </c>
      <c r="F424" s="8">
        <f t="shared" si="22"/>
        <v>-5.6137275245850635E-3</v>
      </c>
      <c r="G424" s="6"/>
      <c r="H424" s="6"/>
      <c r="I424" s="6"/>
      <c r="J424" s="6"/>
      <c r="K424" s="6"/>
      <c r="L424" s="6"/>
      <c r="M424" s="6"/>
      <c r="N424" s="6"/>
    </row>
    <row r="425" spans="1:14">
      <c r="A425">
        <v>196204</v>
      </c>
      <c r="B425" s="3">
        <v>-6.3700000000000007E-2</v>
      </c>
      <c r="C425" s="3">
        <v>-6.8346999999999991E-2</v>
      </c>
      <c r="D425" s="10">
        <f t="shared" si="20"/>
        <v>-4.6469999999999845E-3</v>
      </c>
      <c r="E425" s="8">
        <f t="shared" si="21"/>
        <v>-6.5819341037293588E-2</v>
      </c>
      <c r="F425" s="8">
        <f t="shared" si="22"/>
        <v>-7.0794851220517083E-2</v>
      </c>
      <c r="G425" s="6"/>
      <c r="H425" s="6"/>
      <c r="I425" s="6"/>
      <c r="J425" s="6"/>
      <c r="K425" s="6"/>
      <c r="L425" s="6"/>
      <c r="M425" s="6"/>
      <c r="N425" s="6"/>
    </row>
    <row r="426" spans="1:14">
      <c r="A426">
        <v>196205</v>
      </c>
      <c r="B426" s="3">
        <v>-8.4100000000000008E-2</v>
      </c>
      <c r="C426" s="3">
        <v>-9.5501000000000003E-2</v>
      </c>
      <c r="D426" s="10">
        <f t="shared" si="20"/>
        <v>-1.1400999999999994E-2</v>
      </c>
      <c r="E426" s="8">
        <f t="shared" si="21"/>
        <v>-8.7848090573195273E-2</v>
      </c>
      <c r="F426" s="8">
        <f t="shared" si="22"/>
        <v>-0.10037407973059359</v>
      </c>
      <c r="G426" s="6"/>
      <c r="H426" s="6"/>
      <c r="I426" s="6"/>
      <c r="J426" s="6"/>
      <c r="K426" s="6"/>
      <c r="L426" s="6"/>
      <c r="M426" s="6"/>
      <c r="N426" s="6"/>
    </row>
    <row r="427" spans="1:14">
      <c r="A427">
        <v>196206</v>
      </c>
      <c r="B427" s="3">
        <v>-8.270000000000001E-2</v>
      </c>
      <c r="C427" s="3">
        <v>-7.059E-2</v>
      </c>
      <c r="D427" s="10">
        <f t="shared" si="20"/>
        <v>1.211000000000001E-2</v>
      </c>
      <c r="E427" s="8">
        <f t="shared" si="21"/>
        <v>-8.6320706466527161E-2</v>
      </c>
      <c r="F427" s="8">
        <f t="shared" si="22"/>
        <v>-7.3205302759274823E-2</v>
      </c>
      <c r="G427" s="6"/>
      <c r="H427" s="6"/>
      <c r="I427" s="6"/>
      <c r="J427" s="6"/>
      <c r="K427" s="6"/>
      <c r="L427" s="6"/>
      <c r="M427" s="6"/>
      <c r="N427" s="6"/>
    </row>
    <row r="428" spans="1:14">
      <c r="A428">
        <v>196207</v>
      </c>
      <c r="B428" s="3">
        <v>6.5500000000000003E-2</v>
      </c>
      <c r="C428" s="3">
        <v>6.5162999999999999E-2</v>
      </c>
      <c r="D428" s="10">
        <f t="shared" si="20"/>
        <v>-3.3700000000000396E-4</v>
      </c>
      <c r="E428" s="8">
        <f t="shared" si="21"/>
        <v>6.3444172556534881E-2</v>
      </c>
      <c r="F428" s="8">
        <f t="shared" si="22"/>
        <v>6.3127839093373189E-2</v>
      </c>
      <c r="G428" s="6"/>
      <c r="H428" s="6"/>
      <c r="I428" s="6"/>
      <c r="J428" s="6"/>
      <c r="K428" s="6"/>
      <c r="L428" s="6"/>
      <c r="M428" s="6"/>
      <c r="N428" s="6"/>
    </row>
    <row r="429" spans="1:14">
      <c r="A429">
        <v>196208</v>
      </c>
      <c r="B429" s="3">
        <v>2.3599999999999999E-2</v>
      </c>
      <c r="C429" s="3">
        <v>2.4272999999999999E-2</v>
      </c>
      <c r="D429" s="10">
        <f t="shared" si="20"/>
        <v>6.7299999999999999E-4</v>
      </c>
      <c r="E429" s="8">
        <f t="shared" si="21"/>
        <v>2.3325825303496757E-2</v>
      </c>
      <c r="F429" s="8">
        <f t="shared" si="22"/>
        <v>2.3983092647934565E-2</v>
      </c>
      <c r="G429" s="6"/>
      <c r="H429" s="6"/>
      <c r="I429" s="6"/>
      <c r="J429" s="6"/>
      <c r="K429" s="6"/>
      <c r="L429" s="6"/>
      <c r="M429" s="6"/>
      <c r="N429" s="6"/>
    </row>
    <row r="430" spans="1:14">
      <c r="A430">
        <v>196209</v>
      </c>
      <c r="B430" s="3">
        <v>-5.0099999999999999E-2</v>
      </c>
      <c r="C430" s="3">
        <v>-6.1929999999999999E-2</v>
      </c>
      <c r="D430" s="10">
        <f t="shared" si="20"/>
        <v>-1.183E-2</v>
      </c>
      <c r="E430" s="8">
        <f t="shared" si="21"/>
        <v>-5.1398563086000326E-2</v>
      </c>
      <c r="F430" s="8">
        <f t="shared" si="22"/>
        <v>-6.3930705894686787E-2</v>
      </c>
      <c r="G430" s="6"/>
      <c r="H430" s="6"/>
      <c r="I430" s="6"/>
      <c r="J430" s="6"/>
      <c r="K430" s="6"/>
      <c r="L430" s="6"/>
      <c r="M430" s="6"/>
      <c r="N430" s="6"/>
    </row>
    <row r="431" spans="1:14">
      <c r="A431">
        <v>196210</v>
      </c>
      <c r="B431" s="3">
        <v>2E-3</v>
      </c>
      <c r="C431" s="3">
        <v>-2.0999E-2</v>
      </c>
      <c r="D431" s="10">
        <f t="shared" si="20"/>
        <v>-2.2998999999999999E-2</v>
      </c>
      <c r="E431" s="8">
        <f t="shared" si="21"/>
        <v>1.9980026626730579E-3</v>
      </c>
      <c r="F431" s="8">
        <f t="shared" si="22"/>
        <v>-2.1222615001688688E-2</v>
      </c>
      <c r="G431" s="6"/>
      <c r="H431" s="6"/>
      <c r="I431" s="6"/>
      <c r="J431" s="6"/>
      <c r="K431" s="6"/>
      <c r="L431" s="6"/>
      <c r="M431" s="6"/>
      <c r="N431" s="6"/>
    </row>
    <row r="432" spans="1:14">
      <c r="A432">
        <v>196211</v>
      </c>
      <c r="B432" s="3">
        <v>0.11069999999999998</v>
      </c>
      <c r="C432" s="3">
        <v>0.14378099999999999</v>
      </c>
      <c r="D432" s="10">
        <f t="shared" si="20"/>
        <v>3.3081000000000013E-2</v>
      </c>
      <c r="E432" s="8">
        <f t="shared" si="21"/>
        <v>0.10499044719093729</v>
      </c>
      <c r="F432" s="8">
        <f t="shared" si="22"/>
        <v>0.13433944106542856</v>
      </c>
      <c r="G432" s="6"/>
      <c r="H432" s="6"/>
      <c r="I432" s="6"/>
      <c r="J432" s="6"/>
      <c r="K432" s="6"/>
      <c r="L432" s="6"/>
      <c r="M432" s="6"/>
      <c r="N432" s="6"/>
    </row>
    <row r="433" spans="1:14">
      <c r="A433">
        <v>196212</v>
      </c>
      <c r="B433" s="3">
        <v>1.24E-2</v>
      </c>
      <c r="C433" s="3">
        <v>-2.1789999999999997E-2</v>
      </c>
      <c r="D433" s="10">
        <f t="shared" si="20"/>
        <v>-3.4189999999999998E-2</v>
      </c>
      <c r="E433" s="8">
        <f t="shared" si="21"/>
        <v>1.2323749688831903E-2</v>
      </c>
      <c r="F433" s="8">
        <f t="shared" si="22"/>
        <v>-2.203090807082209E-2</v>
      </c>
      <c r="G433" s="6"/>
      <c r="H433" s="6"/>
      <c r="I433" s="6"/>
      <c r="J433" s="6"/>
      <c r="K433" s="6"/>
      <c r="L433" s="6"/>
      <c r="M433" s="6"/>
      <c r="N433" s="6"/>
    </row>
    <row r="434" spans="1:14">
      <c r="A434">
        <v>196301</v>
      </c>
      <c r="B434" s="3">
        <v>5.1799999999999999E-2</v>
      </c>
      <c r="C434" s="3">
        <v>9.8190000000000013E-2</v>
      </c>
      <c r="D434" s="10">
        <f t="shared" si="20"/>
        <v>4.6390000000000015E-2</v>
      </c>
      <c r="E434" s="8">
        <f t="shared" si="21"/>
        <v>5.0502982173106829E-2</v>
      </c>
      <c r="F434" s="8">
        <f t="shared" si="22"/>
        <v>9.3663370011670591E-2</v>
      </c>
      <c r="G434" s="6"/>
      <c r="H434" s="6"/>
      <c r="I434" s="6"/>
      <c r="J434" s="6"/>
      <c r="K434" s="6"/>
      <c r="L434" s="6"/>
      <c r="M434" s="6"/>
      <c r="N434" s="6"/>
    </row>
    <row r="435" spans="1:14">
      <c r="A435">
        <v>196302</v>
      </c>
      <c r="B435" s="3">
        <v>-2.1499999999999998E-2</v>
      </c>
      <c r="C435" s="3">
        <v>1.0000000000000001E-5</v>
      </c>
      <c r="D435" s="10">
        <f t="shared" si="20"/>
        <v>2.1509999999999998E-2</v>
      </c>
      <c r="E435" s="8">
        <f t="shared" si="21"/>
        <v>-2.1734492146006094E-2</v>
      </c>
      <c r="F435" s="8">
        <f t="shared" si="22"/>
        <v>9.9999500003988414E-6</v>
      </c>
      <c r="G435" s="6"/>
      <c r="H435" s="6"/>
      <c r="I435" s="6"/>
      <c r="J435" s="6"/>
      <c r="K435" s="6"/>
      <c r="L435" s="6"/>
      <c r="M435" s="6"/>
      <c r="N435" s="6"/>
    </row>
    <row r="436" spans="1:14">
      <c r="A436">
        <v>196303</v>
      </c>
      <c r="B436" s="3">
        <v>3.3099999999999997E-2</v>
      </c>
      <c r="C436" s="3">
        <v>2.4028000000000001E-2</v>
      </c>
      <c r="D436" s="10">
        <f t="shared" si="20"/>
        <v>-9.0719999999999967E-3</v>
      </c>
      <c r="E436" s="8">
        <f t="shared" si="21"/>
        <v>3.2563990873262581E-2</v>
      </c>
      <c r="F436" s="8">
        <f t="shared" si="22"/>
        <v>2.3743869993482464E-2</v>
      </c>
      <c r="G436" s="6"/>
      <c r="H436" s="6"/>
      <c r="I436" s="6"/>
      <c r="J436" s="6"/>
      <c r="K436" s="6"/>
      <c r="L436" s="6"/>
      <c r="M436" s="6"/>
      <c r="N436" s="6"/>
    </row>
    <row r="437" spans="1:14">
      <c r="A437">
        <v>196304</v>
      </c>
      <c r="B437" s="3">
        <v>4.7599999999999996E-2</v>
      </c>
      <c r="C437" s="3">
        <v>4.8495999999999997E-2</v>
      </c>
      <c r="D437" s="10">
        <f t="shared" si="20"/>
        <v>8.9600000000000096E-4</v>
      </c>
      <c r="E437" s="8">
        <f t="shared" si="21"/>
        <v>4.6501833651419862E-2</v>
      </c>
      <c r="F437" s="8">
        <f t="shared" si="22"/>
        <v>4.7356756378788591E-2</v>
      </c>
      <c r="G437" s="6"/>
      <c r="H437" s="6"/>
      <c r="I437" s="6"/>
      <c r="J437" s="6"/>
      <c r="K437" s="6"/>
      <c r="L437" s="6"/>
      <c r="M437" s="6"/>
      <c r="N437" s="6"/>
    </row>
    <row r="438" spans="1:14">
      <c r="A438">
        <v>196305</v>
      </c>
      <c r="B438" s="3">
        <v>0.02</v>
      </c>
      <c r="C438" s="3">
        <v>5.4639E-2</v>
      </c>
      <c r="D438" s="10">
        <f t="shared" si="20"/>
        <v>3.4639000000000003E-2</v>
      </c>
      <c r="E438" s="8">
        <f t="shared" si="21"/>
        <v>1.980262729617973E-2</v>
      </c>
      <c r="F438" s="8">
        <f t="shared" si="22"/>
        <v>5.319852827627615E-2</v>
      </c>
      <c r="G438" s="6"/>
      <c r="H438" s="6"/>
      <c r="I438" s="6"/>
      <c r="J438" s="6"/>
      <c r="K438" s="6"/>
      <c r="L438" s="6"/>
      <c r="M438" s="6"/>
      <c r="N438" s="6"/>
    </row>
    <row r="439" spans="1:14">
      <c r="A439">
        <v>196306</v>
      </c>
      <c r="B439" s="3">
        <v>-1.77E-2</v>
      </c>
      <c r="C439" s="3">
        <v>-1.7731E-2</v>
      </c>
      <c r="D439" s="10">
        <f t="shared" si="20"/>
        <v>-3.0999999999999778E-5</v>
      </c>
      <c r="E439" s="8">
        <f t="shared" si="21"/>
        <v>-1.7858518301313193E-2</v>
      </c>
      <c r="F439" s="8">
        <f t="shared" si="22"/>
        <v>-1.7890077386285601E-2</v>
      </c>
      <c r="G439" s="6"/>
      <c r="H439" s="6"/>
      <c r="I439" s="6"/>
      <c r="J439" s="6"/>
      <c r="K439" s="6"/>
      <c r="L439" s="6"/>
      <c r="M439" s="6"/>
      <c r="N439" s="6"/>
    </row>
    <row r="440" spans="1:14">
      <c r="A440">
        <v>196307</v>
      </c>
      <c r="B440" s="3">
        <v>-1.1999999999999999E-3</v>
      </c>
      <c r="C440" s="3">
        <v>-1.1202E-2</v>
      </c>
      <c r="D440" s="10">
        <f t="shared" si="20"/>
        <v>-1.0002E-2</v>
      </c>
      <c r="E440" s="8">
        <f t="shared" si="21"/>
        <v>-1.2007205765188771E-3</v>
      </c>
      <c r="F440" s="8">
        <f t="shared" si="22"/>
        <v>-1.1265214934478022E-2</v>
      </c>
      <c r="G440" s="6"/>
      <c r="H440" s="6"/>
      <c r="I440" s="6"/>
      <c r="J440" s="6"/>
      <c r="K440" s="6"/>
      <c r="L440" s="6"/>
      <c r="M440" s="6"/>
      <c r="N440" s="6"/>
    </row>
    <row r="441" spans="1:14">
      <c r="A441">
        <v>196308</v>
      </c>
      <c r="B441" s="3">
        <v>5.3200000000000004E-2</v>
      </c>
      <c r="C441" s="3">
        <v>5.7785999999999997E-2</v>
      </c>
      <c r="D441" s="10">
        <f t="shared" si="20"/>
        <v>4.5859999999999929E-3</v>
      </c>
      <c r="E441" s="8">
        <f t="shared" si="21"/>
        <v>5.1833148640017201E-2</v>
      </c>
      <c r="F441" s="8">
        <f t="shared" si="22"/>
        <v>5.6178044546087699E-2</v>
      </c>
      <c r="G441" s="6"/>
      <c r="H441" s="6"/>
      <c r="I441" s="6"/>
      <c r="J441" s="6"/>
      <c r="K441" s="6"/>
      <c r="L441" s="6"/>
      <c r="M441" s="6"/>
      <c r="N441" s="6"/>
    </row>
    <row r="442" spans="1:14">
      <c r="A442">
        <v>196309</v>
      </c>
      <c r="B442" s="3">
        <v>-1.3000000000000001E-2</v>
      </c>
      <c r="C442" s="3">
        <v>-1.9948999999999998E-2</v>
      </c>
      <c r="D442" s="10">
        <f t="shared" si="20"/>
        <v>-6.9489999999999968E-3</v>
      </c>
      <c r="E442" s="8">
        <f t="shared" si="21"/>
        <v>-1.3085239548655481E-2</v>
      </c>
      <c r="F442" s="8">
        <f t="shared" si="22"/>
        <v>-2.0150667855269217E-2</v>
      </c>
      <c r="G442" s="6"/>
      <c r="H442" s="6"/>
      <c r="I442" s="6"/>
      <c r="J442" s="6"/>
      <c r="K442" s="6"/>
      <c r="L442" s="6"/>
      <c r="M442" s="6"/>
      <c r="N442" s="6"/>
    </row>
    <row r="443" spans="1:14">
      <c r="A443">
        <v>196310</v>
      </c>
      <c r="B443" s="3">
        <v>2.8199999999999999E-2</v>
      </c>
      <c r="C443" s="3">
        <v>2.7143999999999998E-2</v>
      </c>
      <c r="D443" s="10">
        <f t="shared" si="20"/>
        <v>-1.0560000000000014E-3</v>
      </c>
      <c r="E443" s="8">
        <f t="shared" si="21"/>
        <v>2.7809700639267233E-2</v>
      </c>
      <c r="F443" s="8">
        <f t="shared" si="22"/>
        <v>2.6782135333490383E-2</v>
      </c>
      <c r="G443" s="6"/>
      <c r="H443" s="6"/>
      <c r="I443" s="6"/>
      <c r="J443" s="6"/>
      <c r="K443" s="6"/>
      <c r="L443" s="6"/>
      <c r="M443" s="6"/>
      <c r="N443" s="6"/>
    </row>
    <row r="444" spans="1:14">
      <c r="A444">
        <v>196311</v>
      </c>
      <c r="B444" s="3">
        <v>-5.7999999999999996E-3</v>
      </c>
      <c r="C444" s="3">
        <v>-3.6149999999999997E-3</v>
      </c>
      <c r="D444" s="10">
        <f t="shared" si="20"/>
        <v>2.1849999999999999E-3</v>
      </c>
      <c r="E444" s="8">
        <f t="shared" si="21"/>
        <v>-5.8168853215648511E-3</v>
      </c>
      <c r="F444" s="8">
        <f t="shared" si="22"/>
        <v>-3.6215499025296321E-3</v>
      </c>
      <c r="G444" s="6"/>
      <c r="H444" s="6"/>
      <c r="I444" s="6"/>
      <c r="J444" s="6"/>
      <c r="K444" s="6"/>
      <c r="L444" s="6"/>
      <c r="M444" s="6"/>
      <c r="N444" s="6"/>
    </row>
    <row r="445" spans="1:14">
      <c r="A445">
        <v>196312</v>
      </c>
      <c r="B445" s="3">
        <v>2.12E-2</v>
      </c>
      <c r="C445" s="3">
        <v>1.8979999999999999E-3</v>
      </c>
      <c r="D445" s="10">
        <f t="shared" si="20"/>
        <v>-1.9302E-2</v>
      </c>
      <c r="E445" s="8">
        <f t="shared" si="21"/>
        <v>2.0978406385191814E-2</v>
      </c>
      <c r="F445" s="8">
        <f t="shared" si="22"/>
        <v>1.8962010738814757E-3</v>
      </c>
      <c r="G445" s="6"/>
      <c r="H445" s="6"/>
      <c r="I445" s="6"/>
      <c r="J445" s="6"/>
      <c r="K445" s="6"/>
      <c r="L445" s="6"/>
      <c r="M445" s="6"/>
      <c r="N445" s="6"/>
    </row>
    <row r="446" spans="1:14">
      <c r="A446">
        <v>196401</v>
      </c>
      <c r="B446" s="3">
        <v>2.5399999999999999E-2</v>
      </c>
      <c r="C446" s="3">
        <v>3.9544999999999997E-2</v>
      </c>
      <c r="D446" s="10">
        <f t="shared" si="20"/>
        <v>1.4144999999999998E-2</v>
      </c>
      <c r="E446" s="8">
        <f t="shared" si="21"/>
        <v>2.5082780367463243E-2</v>
      </c>
      <c r="F446" s="8">
        <f t="shared" si="22"/>
        <v>3.8783117422233664E-2</v>
      </c>
      <c r="G446" s="6"/>
      <c r="H446" s="6"/>
      <c r="I446" s="6"/>
      <c r="J446" s="6"/>
      <c r="K446" s="6"/>
      <c r="L446" s="6"/>
      <c r="M446" s="6"/>
      <c r="N446" s="6"/>
    </row>
    <row r="447" spans="1:14">
      <c r="A447">
        <v>196402</v>
      </c>
      <c r="B447" s="3">
        <v>1.8000000000000002E-2</v>
      </c>
      <c r="C447" s="3">
        <v>4.1435000000000007E-2</v>
      </c>
      <c r="D447" s="10">
        <f t="shared" si="20"/>
        <v>2.3435000000000004E-2</v>
      </c>
      <c r="E447" s="8">
        <f t="shared" si="21"/>
        <v>1.7839918128331016E-2</v>
      </c>
      <c r="F447" s="8">
        <f t="shared" si="22"/>
        <v>4.0599569785707862E-2</v>
      </c>
      <c r="G447" s="6"/>
      <c r="H447" s="6"/>
      <c r="I447" s="6"/>
      <c r="J447" s="6"/>
      <c r="K447" s="6"/>
      <c r="L447" s="6"/>
      <c r="M447" s="6"/>
      <c r="N447" s="6"/>
    </row>
    <row r="448" spans="1:14">
      <c r="A448">
        <v>196403</v>
      </c>
      <c r="B448" s="3">
        <v>1.72E-2</v>
      </c>
      <c r="C448" s="3">
        <v>5.1950999999999997E-2</v>
      </c>
      <c r="D448" s="10">
        <f t="shared" si="20"/>
        <v>3.4750999999999997E-2</v>
      </c>
      <c r="E448" s="8">
        <f t="shared" si="21"/>
        <v>1.7053754565827622E-2</v>
      </c>
      <c r="F448" s="8">
        <f t="shared" si="22"/>
        <v>5.0646535283963887E-2</v>
      </c>
      <c r="G448" s="6"/>
      <c r="H448" s="6"/>
      <c r="I448" s="6"/>
      <c r="J448" s="6"/>
      <c r="K448" s="6"/>
      <c r="L448" s="6"/>
      <c r="M448" s="6"/>
      <c r="N448" s="6"/>
    </row>
    <row r="449" spans="1:14">
      <c r="A449">
        <v>196404</v>
      </c>
      <c r="B449" s="3">
        <v>3.9000000000000003E-3</v>
      </c>
      <c r="C449" s="3">
        <v>-1.4625999999999998E-2</v>
      </c>
      <c r="D449" s="10">
        <f t="shared" si="20"/>
        <v>-1.8525999999999997E-2</v>
      </c>
      <c r="E449" s="8">
        <f t="shared" si="21"/>
        <v>3.8924147153438535E-3</v>
      </c>
      <c r="F449" s="8">
        <f t="shared" si="22"/>
        <v>-1.473401444464493E-2</v>
      </c>
      <c r="G449" s="6"/>
      <c r="H449" s="6"/>
      <c r="I449" s="6"/>
      <c r="J449" s="6"/>
      <c r="K449" s="6"/>
      <c r="L449" s="6"/>
      <c r="M449" s="6"/>
      <c r="N449" s="6"/>
    </row>
    <row r="450" spans="1:14">
      <c r="A450">
        <v>196405</v>
      </c>
      <c r="B450" s="3">
        <v>1.6799999999999999E-2</v>
      </c>
      <c r="C450" s="3">
        <v>2.0641E-2</v>
      </c>
      <c r="D450" s="10">
        <f t="shared" si="20"/>
        <v>3.8410000000000007E-3</v>
      </c>
      <c r="E450" s="8">
        <f t="shared" si="21"/>
        <v>1.666044089310717E-2</v>
      </c>
      <c r="F450" s="8">
        <f t="shared" si="22"/>
        <v>2.0430861288422631E-2</v>
      </c>
      <c r="G450" s="6"/>
      <c r="H450" s="6"/>
      <c r="I450" s="6"/>
      <c r="J450" s="6"/>
      <c r="K450" s="6"/>
      <c r="L450" s="6"/>
      <c r="M450" s="6"/>
      <c r="N450" s="6"/>
    </row>
    <row r="451" spans="1:14">
      <c r="A451">
        <v>196406</v>
      </c>
      <c r="B451" s="3">
        <v>1.5700000000000002E-2</v>
      </c>
      <c r="C451" s="3">
        <v>1.9892E-2</v>
      </c>
      <c r="D451" s="10">
        <f t="shared" ref="D451:D514" si="23">C451-B451</f>
        <v>4.1919999999999978E-3</v>
      </c>
      <c r="E451" s="8">
        <f t="shared" ref="E451:E514" si="24">LOG(B451+1, EXP(1))</f>
        <v>1.5578029963318462E-2</v>
      </c>
      <c r="F451" s="8">
        <f t="shared" ref="F451:F514" si="25">LOG(C451+1, EXP(1))</f>
        <v>1.9696739337306507E-2</v>
      </c>
      <c r="G451" s="6"/>
      <c r="H451" s="6"/>
      <c r="I451" s="6"/>
      <c r="J451" s="6"/>
      <c r="K451" s="6"/>
      <c r="L451" s="6"/>
      <c r="M451" s="6"/>
      <c r="N451" s="6"/>
    </row>
    <row r="452" spans="1:14">
      <c r="A452">
        <v>196407</v>
      </c>
      <c r="B452" s="3">
        <v>2.0400000000000001E-2</v>
      </c>
      <c r="C452" s="3">
        <v>2.6263000000000002E-2</v>
      </c>
      <c r="D452" s="10">
        <f t="shared" si="23"/>
        <v>5.8630000000000002E-3</v>
      </c>
      <c r="E452" s="8">
        <f t="shared" si="24"/>
        <v>2.0194707285519253E-2</v>
      </c>
      <c r="F452" s="8">
        <f t="shared" si="25"/>
        <v>2.5924049182953553E-2</v>
      </c>
      <c r="G452" s="6"/>
      <c r="H452" s="6"/>
      <c r="I452" s="6"/>
      <c r="J452" s="6"/>
      <c r="K452" s="6"/>
      <c r="L452" s="6"/>
      <c r="M452" s="6"/>
      <c r="N452" s="6"/>
    </row>
    <row r="453" spans="1:14">
      <c r="A453">
        <v>196408</v>
      </c>
      <c r="B453" s="3">
        <v>-1.1599999999999999E-2</v>
      </c>
      <c r="C453" s="3">
        <v>-1.2129000000000001E-2</v>
      </c>
      <c r="D453" s="10">
        <f t="shared" si="23"/>
        <v>-5.2900000000000169E-4</v>
      </c>
      <c r="E453" s="8">
        <f t="shared" si="24"/>
        <v>-1.16678048676821E-2</v>
      </c>
      <c r="F453" s="8">
        <f t="shared" si="25"/>
        <v>-1.2203156560475596E-2</v>
      </c>
      <c r="G453" s="6"/>
      <c r="H453" s="6"/>
      <c r="I453" s="6"/>
      <c r="J453" s="6"/>
      <c r="K453" s="6"/>
      <c r="L453" s="6"/>
      <c r="M453" s="6"/>
      <c r="N453" s="6"/>
    </row>
    <row r="454" spans="1:14">
      <c r="A454">
        <v>196409</v>
      </c>
      <c r="B454" s="3">
        <v>2.9699999999999997E-2</v>
      </c>
      <c r="C454" s="3">
        <v>3.5647999999999999E-2</v>
      </c>
      <c r="D454" s="10">
        <f t="shared" si="23"/>
        <v>5.9480000000000019E-3</v>
      </c>
      <c r="E454" s="8">
        <f t="shared" si="24"/>
        <v>2.9267497680568143E-2</v>
      </c>
      <c r="F454" s="8">
        <f t="shared" si="25"/>
        <v>3.5027317763182624E-2</v>
      </c>
      <c r="G454" s="6"/>
      <c r="H454" s="6"/>
      <c r="I454" s="6"/>
      <c r="J454" s="6"/>
      <c r="K454" s="6"/>
      <c r="L454" s="6"/>
      <c r="M454" s="6"/>
      <c r="N454" s="6"/>
    </row>
    <row r="455" spans="1:14">
      <c r="A455">
        <v>196410</v>
      </c>
      <c r="B455" s="3">
        <v>8.7999999999999988E-3</v>
      </c>
      <c r="C455" s="3">
        <v>2.341E-2</v>
      </c>
      <c r="D455" s="10">
        <f t="shared" si="23"/>
        <v>1.4610000000000001E-2</v>
      </c>
      <c r="E455" s="8">
        <f t="shared" si="24"/>
        <v>8.7615056685726705E-3</v>
      </c>
      <c r="F455" s="8">
        <f t="shared" si="25"/>
        <v>2.3140188691515608E-2</v>
      </c>
      <c r="G455" s="6"/>
      <c r="H455" s="6"/>
      <c r="I455" s="6"/>
      <c r="J455" s="6"/>
      <c r="K455" s="6"/>
      <c r="L455" s="6"/>
      <c r="M455" s="6"/>
      <c r="N455" s="6"/>
    </row>
    <row r="456" spans="1:14">
      <c r="A456">
        <v>196411</v>
      </c>
      <c r="B456" s="3">
        <v>2.8999999999999998E-3</v>
      </c>
      <c r="C456" s="3">
        <v>8.1799999999999993E-4</v>
      </c>
      <c r="D456" s="10">
        <f t="shared" si="23"/>
        <v>-2.0819999999999996E-3</v>
      </c>
      <c r="E456" s="8">
        <f t="shared" si="24"/>
        <v>2.8958031120254681E-3</v>
      </c>
      <c r="F456" s="8">
        <f t="shared" si="25"/>
        <v>8.1766562033593754E-4</v>
      </c>
      <c r="G456" s="6"/>
      <c r="H456" s="6"/>
      <c r="I456" s="6"/>
      <c r="J456" s="6"/>
      <c r="K456" s="6"/>
      <c r="L456" s="6"/>
      <c r="M456" s="6"/>
      <c r="N456" s="6"/>
    </row>
    <row r="457" spans="1:14">
      <c r="A457">
        <v>196412</v>
      </c>
      <c r="B457" s="3">
        <v>3.3999999999999998E-3</v>
      </c>
      <c r="C457" s="3">
        <v>-1.5316000000000001E-2</v>
      </c>
      <c r="D457" s="10">
        <f t="shared" si="23"/>
        <v>-1.8716E-2</v>
      </c>
      <c r="E457" s="8">
        <f t="shared" si="24"/>
        <v>3.394233068015617E-3</v>
      </c>
      <c r="F457" s="8">
        <f t="shared" si="25"/>
        <v>-1.5434501464026276E-2</v>
      </c>
      <c r="G457" s="6"/>
      <c r="H457" s="6"/>
      <c r="I457" s="6"/>
      <c r="J457" s="6"/>
      <c r="K457" s="6"/>
      <c r="L457" s="6"/>
      <c r="M457" s="6"/>
      <c r="N457" s="6"/>
    </row>
    <row r="458" spans="1:14">
      <c r="A458">
        <v>196501</v>
      </c>
      <c r="B458" s="3">
        <v>3.8200000000000005E-2</v>
      </c>
      <c r="C458" s="3">
        <v>6.6399E-2</v>
      </c>
      <c r="D458" s="10">
        <f t="shared" si="23"/>
        <v>2.8198999999999995E-2</v>
      </c>
      <c r="E458" s="8">
        <f t="shared" si="24"/>
        <v>3.7488444410991605E-2</v>
      </c>
      <c r="F458" s="8">
        <f t="shared" si="25"/>
        <v>6.4287552147488672E-2</v>
      </c>
      <c r="G458" s="6"/>
      <c r="H458" s="6"/>
      <c r="I458" s="6"/>
      <c r="J458" s="6"/>
      <c r="K458" s="6"/>
      <c r="L458" s="6"/>
      <c r="M458" s="6"/>
      <c r="N458" s="6"/>
    </row>
    <row r="459" spans="1:14">
      <c r="A459">
        <v>196502</v>
      </c>
      <c r="B459" s="3">
        <v>7.4000000000000003E-3</v>
      </c>
      <c r="C459" s="3">
        <v>4.3506999999999997E-2</v>
      </c>
      <c r="D459" s="10">
        <f t="shared" si="23"/>
        <v>3.6107E-2</v>
      </c>
      <c r="E459" s="8">
        <f t="shared" si="24"/>
        <v>7.3727543294131569E-3</v>
      </c>
      <c r="F459" s="8">
        <f t="shared" si="25"/>
        <v>4.2587155706197824E-2</v>
      </c>
      <c r="G459" s="6"/>
      <c r="H459" s="6"/>
      <c r="I459" s="6"/>
      <c r="J459" s="6"/>
      <c r="K459" s="6"/>
      <c r="L459" s="6"/>
      <c r="M459" s="6"/>
      <c r="N459" s="6"/>
    </row>
    <row r="460" spans="1:14">
      <c r="A460">
        <v>196503</v>
      </c>
      <c r="B460" s="3">
        <v>-9.8000000000000014E-3</v>
      </c>
      <c r="C460" s="3">
        <v>1.5186E-2</v>
      </c>
      <c r="D460" s="10">
        <f t="shared" si="23"/>
        <v>2.4986000000000001E-2</v>
      </c>
      <c r="E460" s="8">
        <f t="shared" si="24"/>
        <v>-9.8483360548144057E-3</v>
      </c>
      <c r="F460" s="8">
        <f t="shared" si="25"/>
        <v>1.5071846936821716E-2</v>
      </c>
      <c r="G460" s="6"/>
      <c r="H460" s="6"/>
      <c r="I460" s="6"/>
      <c r="J460" s="6"/>
      <c r="K460" s="6"/>
      <c r="L460" s="6"/>
      <c r="M460" s="6"/>
      <c r="N460" s="6"/>
    </row>
    <row r="461" spans="1:14">
      <c r="A461">
        <v>196504</v>
      </c>
      <c r="B461" s="3">
        <v>3.4200000000000001E-2</v>
      </c>
      <c r="C461" s="3">
        <v>5.2843000000000001E-2</v>
      </c>
      <c r="D461" s="10">
        <f t="shared" si="23"/>
        <v>1.8643E-2</v>
      </c>
      <c r="E461" s="8">
        <f t="shared" si="24"/>
        <v>3.362818097998406E-2</v>
      </c>
      <c r="F461" s="8">
        <f t="shared" si="25"/>
        <v>5.1494124219889664E-2</v>
      </c>
      <c r="G461" s="6"/>
      <c r="H461" s="6"/>
      <c r="I461" s="6"/>
      <c r="J461" s="6"/>
      <c r="K461" s="6"/>
      <c r="L461" s="6"/>
      <c r="M461" s="6"/>
      <c r="N461" s="6"/>
    </row>
    <row r="462" spans="1:14">
      <c r="A462">
        <v>196505</v>
      </c>
      <c r="B462" s="3">
        <v>-4.5999999999999999E-3</v>
      </c>
      <c r="C462" s="3">
        <v>-1.3166000000000001E-2</v>
      </c>
      <c r="D462" s="10">
        <f t="shared" si="23"/>
        <v>-8.5660000000000007E-3</v>
      </c>
      <c r="E462" s="8">
        <f t="shared" si="24"/>
        <v>-4.6106125576832937E-3</v>
      </c>
      <c r="F462" s="8">
        <f t="shared" si="25"/>
        <v>-1.3253440117083589E-2</v>
      </c>
      <c r="G462" s="6"/>
      <c r="H462" s="6"/>
      <c r="I462" s="6"/>
      <c r="J462" s="6"/>
      <c r="K462" s="6"/>
      <c r="L462" s="6"/>
      <c r="M462" s="6"/>
      <c r="N462" s="6"/>
    </row>
    <row r="463" spans="1:14">
      <c r="A463">
        <v>196506</v>
      </c>
      <c r="B463" s="3">
        <v>-5.16E-2</v>
      </c>
      <c r="C463" s="3">
        <v>-8.5618E-2</v>
      </c>
      <c r="D463" s="10">
        <f t="shared" si="23"/>
        <v>-3.4018E-2</v>
      </c>
      <c r="E463" s="8">
        <f t="shared" si="24"/>
        <v>-5.2978924790886617E-2</v>
      </c>
      <c r="F463" s="8">
        <f t="shared" si="25"/>
        <v>-8.9506851734659124E-2</v>
      </c>
      <c r="G463" s="6"/>
      <c r="H463" s="6"/>
      <c r="I463" s="6"/>
      <c r="J463" s="6"/>
      <c r="K463" s="6"/>
      <c r="L463" s="6"/>
      <c r="M463" s="6"/>
      <c r="N463" s="6"/>
    </row>
    <row r="464" spans="1:14">
      <c r="A464">
        <v>196507</v>
      </c>
      <c r="B464" s="3">
        <v>1.7399999999999999E-2</v>
      </c>
      <c r="C464" s="3">
        <v>4.1341999999999997E-2</v>
      </c>
      <c r="D464" s="10">
        <f t="shared" si="23"/>
        <v>2.3941999999999998E-2</v>
      </c>
      <c r="E464" s="8">
        <f t="shared" si="24"/>
        <v>1.7250353406527672E-2</v>
      </c>
      <c r="F464" s="8">
        <f t="shared" si="25"/>
        <v>4.0510265937948903E-2</v>
      </c>
      <c r="G464" s="6"/>
      <c r="H464" s="6"/>
      <c r="I464" s="6"/>
      <c r="J464" s="6"/>
      <c r="K464" s="6"/>
      <c r="L464" s="6"/>
      <c r="M464" s="6"/>
      <c r="N464" s="6"/>
    </row>
    <row r="465" spans="1:14">
      <c r="A465">
        <v>196508</v>
      </c>
      <c r="B465" s="3">
        <v>3.0600000000000002E-2</v>
      </c>
      <c r="C465" s="3">
        <v>5.0715000000000003E-2</v>
      </c>
      <c r="D465" s="10">
        <f t="shared" si="23"/>
        <v>2.0115000000000001E-2</v>
      </c>
      <c r="E465" s="8">
        <f t="shared" si="24"/>
        <v>3.0141156911986808E-2</v>
      </c>
      <c r="F465" s="8">
        <f t="shared" si="25"/>
        <v>4.9470884807509823E-2</v>
      </c>
      <c r="G465" s="6"/>
      <c r="H465" s="6"/>
      <c r="I465" s="6"/>
      <c r="J465" s="6"/>
      <c r="K465" s="6"/>
      <c r="L465" s="6"/>
      <c r="M465" s="6"/>
      <c r="N465" s="6"/>
    </row>
    <row r="466" spans="1:14">
      <c r="A466">
        <v>196509</v>
      </c>
      <c r="B466" s="3">
        <v>3.1699999999999999E-2</v>
      </c>
      <c r="C466" s="3">
        <v>3.8147E-2</v>
      </c>
      <c r="D466" s="10">
        <f t="shared" si="23"/>
        <v>6.4470000000000013E-3</v>
      </c>
      <c r="E466" s="8">
        <f t="shared" si="24"/>
        <v>3.1207927124193222E-2</v>
      </c>
      <c r="F466" s="8">
        <f t="shared" si="25"/>
        <v>3.7437393213853948E-2</v>
      </c>
      <c r="G466" s="6"/>
      <c r="H466" s="6"/>
      <c r="I466" s="6"/>
      <c r="J466" s="6"/>
      <c r="K466" s="6"/>
      <c r="L466" s="6"/>
      <c r="M466" s="6"/>
      <c r="N466" s="6"/>
    </row>
    <row r="467" spans="1:14">
      <c r="A467">
        <v>196510</v>
      </c>
      <c r="B467" s="3">
        <v>2.9100000000000001E-2</v>
      </c>
      <c r="C467" s="3">
        <v>6.3906000000000004E-2</v>
      </c>
      <c r="D467" s="10">
        <f t="shared" si="23"/>
        <v>3.4806000000000004E-2</v>
      </c>
      <c r="E467" s="8">
        <f t="shared" si="24"/>
        <v>2.868463385990886E-2</v>
      </c>
      <c r="F467" s="8">
        <f t="shared" si="25"/>
        <v>6.1947041152065244E-2</v>
      </c>
      <c r="G467" s="6"/>
      <c r="H467" s="6"/>
      <c r="I467" s="6"/>
      <c r="J467" s="6"/>
      <c r="K467" s="6"/>
      <c r="L467" s="6"/>
      <c r="M467" s="6"/>
      <c r="N467" s="6"/>
    </row>
    <row r="468" spans="1:14">
      <c r="A468">
        <v>196511</v>
      </c>
      <c r="B468" s="3">
        <v>3.1999999999999997E-3</v>
      </c>
      <c r="C468" s="3">
        <v>4.6799999999999994E-2</v>
      </c>
      <c r="D468" s="10">
        <f t="shared" si="23"/>
        <v>4.3599999999999993E-2</v>
      </c>
      <c r="E468" s="8">
        <f t="shared" si="24"/>
        <v>3.1948908965192886E-3</v>
      </c>
      <c r="F468" s="8">
        <f t="shared" si="25"/>
        <v>4.5737891673853698E-2</v>
      </c>
      <c r="G468" s="6"/>
      <c r="H468" s="6"/>
      <c r="I468" s="6"/>
      <c r="J468" s="6"/>
      <c r="K468" s="6"/>
      <c r="L468" s="6"/>
      <c r="M468" s="6"/>
      <c r="N468" s="6"/>
    </row>
    <row r="469" spans="1:14">
      <c r="A469">
        <v>196512</v>
      </c>
      <c r="B469" s="3">
        <v>1.34E-2</v>
      </c>
      <c r="C469" s="3">
        <v>4.7121000000000003E-2</v>
      </c>
      <c r="D469" s="10">
        <f t="shared" si="23"/>
        <v>3.3721000000000001E-2</v>
      </c>
      <c r="E469" s="8">
        <f t="shared" si="24"/>
        <v>1.3311014059672416E-2</v>
      </c>
      <c r="F469" s="8">
        <f t="shared" si="25"/>
        <v>4.604449350125276E-2</v>
      </c>
      <c r="G469" s="6"/>
      <c r="H469" s="6"/>
      <c r="I469" s="6"/>
      <c r="J469" s="6"/>
      <c r="K469" s="6"/>
      <c r="L469" s="6"/>
      <c r="M469" s="6"/>
      <c r="N469" s="6"/>
    </row>
    <row r="470" spans="1:14">
      <c r="A470">
        <v>196601</v>
      </c>
      <c r="B470" s="3">
        <v>1.1000000000000001E-2</v>
      </c>
      <c r="C470" s="3">
        <v>6.9633E-2</v>
      </c>
      <c r="D470" s="10">
        <f t="shared" si="23"/>
        <v>5.8632999999999998E-2</v>
      </c>
      <c r="E470" s="8">
        <f t="shared" si="24"/>
        <v>1.0939940038334263E-2</v>
      </c>
      <c r="F470" s="8">
        <f t="shared" si="25"/>
        <v>6.7315598984861252E-2</v>
      </c>
      <c r="G470" s="6"/>
      <c r="H470" s="6"/>
      <c r="I470" s="6"/>
      <c r="J470" s="6"/>
      <c r="K470" s="6"/>
      <c r="L470" s="6"/>
      <c r="M470" s="6"/>
      <c r="N470" s="6"/>
    </row>
    <row r="471" spans="1:14">
      <c r="A471">
        <v>196602</v>
      </c>
      <c r="B471" s="3">
        <v>-8.6E-3</v>
      </c>
      <c r="C471" s="3">
        <v>3.3582000000000001E-2</v>
      </c>
      <c r="D471" s="10">
        <f t="shared" si="23"/>
        <v>4.2181999999999997E-2</v>
      </c>
      <c r="E471" s="8">
        <f t="shared" si="24"/>
        <v>-8.6371933956635883E-3</v>
      </c>
      <c r="F471" s="8">
        <f t="shared" si="25"/>
        <v>3.303043903387879E-2</v>
      </c>
      <c r="G471" s="6"/>
      <c r="H471" s="6"/>
      <c r="I471" s="6"/>
      <c r="J471" s="6"/>
      <c r="K471" s="6"/>
      <c r="L471" s="6"/>
      <c r="M471" s="6"/>
      <c r="N471" s="6"/>
    </row>
    <row r="472" spans="1:14">
      <c r="A472">
        <v>196603</v>
      </c>
      <c r="B472" s="3">
        <v>-2.1299999999999999E-2</v>
      </c>
      <c r="C472" s="3">
        <v>-1.9266000000000002E-2</v>
      </c>
      <c r="D472" s="10">
        <f t="shared" si="23"/>
        <v>2.0339999999999976E-3</v>
      </c>
      <c r="E472" s="8">
        <f t="shared" si="24"/>
        <v>-2.1530118550363214E-2</v>
      </c>
      <c r="F472" s="8">
        <f t="shared" si="25"/>
        <v>-1.9454008070924036E-2</v>
      </c>
      <c r="G472" s="6"/>
      <c r="H472" s="6"/>
      <c r="I472" s="6"/>
      <c r="J472" s="6"/>
      <c r="K472" s="6"/>
      <c r="L472" s="6"/>
      <c r="M472" s="6"/>
      <c r="N472" s="6"/>
    </row>
    <row r="473" spans="1:14">
      <c r="A473">
        <v>196604</v>
      </c>
      <c r="B473" s="3">
        <v>2.4799999999999999E-2</v>
      </c>
      <c r="C473" s="3">
        <v>5.6828000000000004E-2</v>
      </c>
      <c r="D473" s="10">
        <f t="shared" si="23"/>
        <v>3.2028000000000001E-2</v>
      </c>
      <c r="E473" s="8">
        <f t="shared" si="24"/>
        <v>2.4497471600387372E-2</v>
      </c>
      <c r="F473" s="8">
        <f t="shared" si="25"/>
        <v>5.5271968954475427E-2</v>
      </c>
      <c r="G473" s="6"/>
      <c r="H473" s="6"/>
      <c r="I473" s="6"/>
      <c r="J473" s="6"/>
      <c r="K473" s="6"/>
      <c r="L473" s="6"/>
      <c r="M473" s="6"/>
      <c r="N473" s="6"/>
    </row>
    <row r="474" spans="1:14">
      <c r="A474">
        <v>196605</v>
      </c>
      <c r="B474" s="3">
        <v>-5.2499999999999998E-2</v>
      </c>
      <c r="C474" s="3">
        <v>-0.103674</v>
      </c>
      <c r="D474" s="10">
        <f t="shared" si="23"/>
        <v>-5.1174000000000004E-2</v>
      </c>
      <c r="E474" s="8">
        <f t="shared" si="24"/>
        <v>-5.3928342025555631E-2</v>
      </c>
      <c r="F474" s="8">
        <f t="shared" si="25"/>
        <v>-0.10945109289495474</v>
      </c>
      <c r="G474" s="6"/>
      <c r="H474" s="6"/>
      <c r="I474" s="6"/>
      <c r="J474" s="6"/>
      <c r="K474" s="6"/>
      <c r="L474" s="6"/>
      <c r="M474" s="6"/>
      <c r="N474" s="6"/>
    </row>
    <row r="475" spans="1:14">
      <c r="A475">
        <v>196606</v>
      </c>
      <c r="B475" s="3">
        <v>-1.06E-2</v>
      </c>
      <c r="C475" s="3">
        <v>-1.5699999999999999E-4</v>
      </c>
      <c r="D475" s="10">
        <f t="shared" si="23"/>
        <v>1.0443000000000001E-2</v>
      </c>
      <c r="E475" s="8">
        <f t="shared" si="24"/>
        <v>-1.0656580188528888E-2</v>
      </c>
      <c r="F475" s="8">
        <f t="shared" si="25"/>
        <v>-1.5701232579007896E-4</v>
      </c>
      <c r="G475" s="6"/>
      <c r="H475" s="6"/>
      <c r="I475" s="6"/>
      <c r="J475" s="6"/>
      <c r="K475" s="6"/>
      <c r="L475" s="6"/>
      <c r="M475" s="6"/>
      <c r="N475" s="6"/>
    </row>
    <row r="476" spans="1:14">
      <c r="A476">
        <v>196607</v>
      </c>
      <c r="B476" s="3">
        <v>-1.2799999999999999E-2</v>
      </c>
      <c r="C476" s="3">
        <v>-7.1999999999999998E-3</v>
      </c>
      <c r="D476" s="10">
        <f t="shared" si="23"/>
        <v>5.5999999999999991E-3</v>
      </c>
      <c r="E476" s="8">
        <f t="shared" si="24"/>
        <v>-1.2882625831013718E-2</v>
      </c>
      <c r="F476" s="8">
        <f t="shared" si="25"/>
        <v>-7.2260450917395825E-3</v>
      </c>
      <c r="G476" s="6"/>
      <c r="H476" s="6"/>
      <c r="I476" s="6"/>
      <c r="J476" s="6"/>
      <c r="K476" s="6"/>
      <c r="L476" s="6"/>
      <c r="M476" s="6"/>
      <c r="N476" s="6"/>
    </row>
    <row r="477" spans="1:14">
      <c r="A477">
        <v>196608</v>
      </c>
      <c r="B477" s="3">
        <v>-7.4999999999999997E-2</v>
      </c>
      <c r="C477" s="3">
        <v>-0.10484400000000001</v>
      </c>
      <c r="D477" s="10">
        <f t="shared" si="23"/>
        <v>-2.9844000000000009E-2</v>
      </c>
      <c r="E477" s="8">
        <f t="shared" si="24"/>
        <v>-7.7961541469711806E-2</v>
      </c>
      <c r="F477" s="8">
        <f t="shared" si="25"/>
        <v>-0.11075727422007628</v>
      </c>
      <c r="G477" s="6"/>
      <c r="H477" s="6"/>
      <c r="I477" s="6"/>
      <c r="J477" s="6"/>
      <c r="K477" s="6"/>
      <c r="L477" s="6"/>
      <c r="M477" s="6"/>
      <c r="N477" s="6"/>
    </row>
    <row r="478" spans="1:14">
      <c r="A478">
        <v>196609</v>
      </c>
      <c r="B478" s="3">
        <v>-6.6E-3</v>
      </c>
      <c r="C478" s="3">
        <v>-1.4406E-2</v>
      </c>
      <c r="D478" s="10">
        <f t="shared" si="23"/>
        <v>-7.8060000000000004E-3</v>
      </c>
      <c r="E478" s="8">
        <f t="shared" si="24"/>
        <v>-6.6218763088869695E-3</v>
      </c>
      <c r="F478" s="8">
        <f t="shared" si="25"/>
        <v>-1.4510773883749306E-2</v>
      </c>
      <c r="G478" s="6"/>
      <c r="H478" s="6"/>
      <c r="I478" s="6"/>
      <c r="J478" s="6"/>
      <c r="K478" s="6"/>
      <c r="L478" s="6"/>
      <c r="M478" s="6"/>
      <c r="N478" s="6"/>
    </row>
    <row r="479" spans="1:14">
      <c r="A479">
        <v>196610</v>
      </c>
      <c r="B479" s="3">
        <v>4.3099999999999999E-2</v>
      </c>
      <c r="C479" s="3">
        <v>-1.041E-3</v>
      </c>
      <c r="D479" s="10">
        <f t="shared" si="23"/>
        <v>-4.4141E-2</v>
      </c>
      <c r="E479" s="8">
        <f t="shared" si="24"/>
        <v>4.2197048699788277E-2</v>
      </c>
      <c r="F479" s="8">
        <f t="shared" si="25"/>
        <v>-1.0415422168311014E-3</v>
      </c>
      <c r="G479" s="6"/>
      <c r="H479" s="6"/>
      <c r="I479" s="6"/>
      <c r="J479" s="6"/>
      <c r="K479" s="6"/>
      <c r="L479" s="6"/>
      <c r="M479" s="6"/>
      <c r="N479" s="6"/>
    </row>
    <row r="480" spans="1:14">
      <c r="A480">
        <v>196611</v>
      </c>
      <c r="B480" s="3">
        <v>1.7999999999999999E-2</v>
      </c>
      <c r="C480" s="3">
        <v>2.6089999999999999E-2</v>
      </c>
      <c r="D480" s="10">
        <f t="shared" si="23"/>
        <v>8.09E-3</v>
      </c>
      <c r="E480" s="8">
        <f t="shared" si="24"/>
        <v>1.7839918128331016E-2</v>
      </c>
      <c r="F480" s="8">
        <f t="shared" si="25"/>
        <v>2.5755462199710685E-2</v>
      </c>
      <c r="G480" s="6"/>
      <c r="H480" s="6"/>
      <c r="I480" s="6"/>
      <c r="J480" s="6"/>
      <c r="K480" s="6"/>
      <c r="L480" s="6"/>
      <c r="M480" s="6"/>
      <c r="N480" s="6"/>
    </row>
    <row r="481" spans="1:14">
      <c r="A481">
        <v>196612</v>
      </c>
      <c r="B481" s="3">
        <v>5.3E-3</v>
      </c>
      <c r="C481" s="3">
        <v>7.8220000000000008E-3</v>
      </c>
      <c r="D481" s="10">
        <f t="shared" si="23"/>
        <v>2.5220000000000008E-3</v>
      </c>
      <c r="E481" s="8">
        <f t="shared" si="24"/>
        <v>5.2860044292374377E-3</v>
      </c>
      <c r="F481" s="8">
        <f t="shared" si="25"/>
        <v>7.7915667542162717E-3</v>
      </c>
      <c r="G481" s="6"/>
      <c r="H481" s="6"/>
      <c r="I481" s="6"/>
      <c r="J481" s="6"/>
      <c r="K481" s="6"/>
      <c r="L481" s="6"/>
      <c r="M481" s="6"/>
      <c r="N481" s="6"/>
    </row>
    <row r="482" spans="1:14">
      <c r="A482">
        <v>196701</v>
      </c>
      <c r="B482" s="3">
        <v>8.5800000000000001E-2</v>
      </c>
      <c r="C482" s="3">
        <v>0.17652200000000001</v>
      </c>
      <c r="D482" s="10">
        <f t="shared" si="23"/>
        <v>9.0722000000000011E-2</v>
      </c>
      <c r="E482" s="8">
        <f t="shared" si="24"/>
        <v>8.2317042489213746E-2</v>
      </c>
      <c r="F482" s="8">
        <f t="shared" si="25"/>
        <v>0.16256262854295778</v>
      </c>
      <c r="G482" s="6"/>
      <c r="H482" s="6"/>
      <c r="I482" s="6"/>
      <c r="J482" s="6"/>
      <c r="K482" s="6"/>
      <c r="L482" s="6"/>
      <c r="M482" s="6"/>
      <c r="N482" s="6"/>
    </row>
    <row r="483" spans="1:14">
      <c r="A483">
        <v>196702</v>
      </c>
      <c r="B483" s="3">
        <v>1.14E-2</v>
      </c>
      <c r="C483" s="3">
        <v>3.1331000000000005E-2</v>
      </c>
      <c r="D483" s="10">
        <f t="shared" si="23"/>
        <v>1.9931000000000004E-2</v>
      </c>
      <c r="E483" s="8">
        <f t="shared" si="24"/>
        <v>1.1335509663745679E-2</v>
      </c>
      <c r="F483" s="8">
        <f t="shared" si="25"/>
        <v>3.0850201036766441E-2</v>
      </c>
      <c r="G483" s="6"/>
      <c r="H483" s="6"/>
      <c r="I483" s="6"/>
      <c r="J483" s="6"/>
      <c r="K483" s="6"/>
      <c r="L483" s="6"/>
      <c r="M483" s="6"/>
      <c r="N483" s="6"/>
    </row>
    <row r="484" spans="1:14">
      <c r="A484">
        <v>196703</v>
      </c>
      <c r="B484" s="3">
        <v>4.3799999999999999E-2</v>
      </c>
      <c r="C484" s="3">
        <v>5.5721999999999994E-2</v>
      </c>
      <c r="D484" s="10">
        <f t="shared" si="23"/>
        <v>1.1921999999999995E-2</v>
      </c>
      <c r="E484" s="8">
        <f t="shared" si="24"/>
        <v>4.2867900227175869E-2</v>
      </c>
      <c r="F484" s="8">
        <f t="shared" si="25"/>
        <v>5.4224893049953753E-2</v>
      </c>
      <c r="G484" s="6"/>
      <c r="H484" s="6"/>
      <c r="I484" s="6"/>
      <c r="J484" s="6"/>
      <c r="K484" s="6"/>
      <c r="L484" s="6"/>
      <c r="M484" s="6"/>
      <c r="N484" s="6"/>
    </row>
    <row r="485" spans="1:14">
      <c r="A485">
        <v>196704</v>
      </c>
      <c r="B485" s="3">
        <v>4.2099999999999999E-2</v>
      </c>
      <c r="C485" s="3">
        <v>3.4647000000000004E-2</v>
      </c>
      <c r="D485" s="10">
        <f t="shared" si="23"/>
        <v>-7.4529999999999944E-3</v>
      </c>
      <c r="E485" s="8">
        <f t="shared" si="24"/>
        <v>4.1237908016244766E-2</v>
      </c>
      <c r="F485" s="8">
        <f t="shared" si="25"/>
        <v>3.4060305740254725E-2</v>
      </c>
      <c r="G485" s="6"/>
      <c r="H485" s="6"/>
      <c r="I485" s="6"/>
      <c r="J485" s="6"/>
      <c r="K485" s="6"/>
      <c r="L485" s="6"/>
      <c r="M485" s="6"/>
      <c r="N485" s="6"/>
    </row>
    <row r="486" spans="1:14">
      <c r="A486">
        <v>196705</v>
      </c>
      <c r="B486" s="3">
        <v>-0.04</v>
      </c>
      <c r="C486" s="3">
        <v>-2.2991999999999999E-2</v>
      </c>
      <c r="D486" s="10">
        <f t="shared" si="23"/>
        <v>1.7008000000000002E-2</v>
      </c>
      <c r="E486" s="8">
        <f t="shared" si="24"/>
        <v>-4.0821994520255166E-2</v>
      </c>
      <c r="F486" s="8">
        <f t="shared" si="25"/>
        <v>-2.3260438641251099E-2</v>
      </c>
      <c r="G486" s="6"/>
      <c r="H486" s="6"/>
      <c r="I486" s="6"/>
      <c r="J486" s="6"/>
      <c r="K486" s="6"/>
      <c r="L486" s="6"/>
      <c r="M486" s="6"/>
      <c r="N486" s="6"/>
    </row>
    <row r="487" spans="1:14">
      <c r="A487">
        <v>196706</v>
      </c>
      <c r="B487" s="3">
        <v>2.6800000000000001E-2</v>
      </c>
      <c r="C487" s="3">
        <v>8.2266999999999993E-2</v>
      </c>
      <c r="D487" s="10">
        <f t="shared" si="23"/>
        <v>5.5466999999999989E-2</v>
      </c>
      <c r="E487" s="8">
        <f t="shared" si="24"/>
        <v>2.6447170014848229E-2</v>
      </c>
      <c r="F487" s="8">
        <f t="shared" si="25"/>
        <v>7.9057915232291401E-2</v>
      </c>
      <c r="G487" s="6"/>
      <c r="H487" s="6"/>
      <c r="I487" s="6"/>
      <c r="J487" s="6"/>
      <c r="K487" s="6"/>
      <c r="L487" s="6"/>
      <c r="M487" s="6"/>
      <c r="N487" s="6"/>
    </row>
    <row r="488" spans="1:14">
      <c r="A488">
        <v>196707</v>
      </c>
      <c r="B488" s="3">
        <v>4.8899999999999999E-2</v>
      </c>
      <c r="C488" s="3">
        <v>0.10255800000000001</v>
      </c>
      <c r="D488" s="10">
        <f t="shared" si="23"/>
        <v>5.3658000000000011E-2</v>
      </c>
      <c r="E488" s="8">
        <f t="shared" si="24"/>
        <v>4.7741995985421101E-2</v>
      </c>
      <c r="F488" s="8">
        <f t="shared" si="25"/>
        <v>9.7632934664877477E-2</v>
      </c>
      <c r="G488" s="6"/>
      <c r="H488" s="6"/>
      <c r="I488" s="6"/>
      <c r="J488" s="6"/>
      <c r="K488" s="6"/>
      <c r="L488" s="6"/>
      <c r="M488" s="6"/>
      <c r="N488" s="6"/>
    </row>
    <row r="489" spans="1:14">
      <c r="A489">
        <v>196708</v>
      </c>
      <c r="B489" s="3">
        <v>-5.8000000000000005E-3</v>
      </c>
      <c r="C489" s="3">
        <v>4.8209999999999998E-3</v>
      </c>
      <c r="D489" s="10">
        <f t="shared" si="23"/>
        <v>1.0621E-2</v>
      </c>
      <c r="E489" s="8">
        <f t="shared" si="24"/>
        <v>-5.8168853215648511E-3</v>
      </c>
      <c r="F489" s="8">
        <f t="shared" si="25"/>
        <v>4.8094161949305035E-3</v>
      </c>
      <c r="G489" s="6"/>
      <c r="H489" s="6"/>
      <c r="I489" s="6"/>
      <c r="J489" s="6"/>
      <c r="K489" s="6"/>
      <c r="L489" s="6"/>
      <c r="M489" s="6"/>
      <c r="N489" s="6"/>
    </row>
    <row r="490" spans="1:14">
      <c r="A490">
        <v>196709</v>
      </c>
      <c r="B490" s="3">
        <v>3.4299999999999997E-2</v>
      </c>
      <c r="C490" s="3">
        <v>4.5936000000000005E-2</v>
      </c>
      <c r="D490" s="10">
        <f t="shared" si="23"/>
        <v>1.1636000000000007E-2</v>
      </c>
      <c r="E490" s="8">
        <f t="shared" si="24"/>
        <v>3.3724869401620894E-2</v>
      </c>
      <c r="F490" s="8">
        <f t="shared" si="25"/>
        <v>4.4912178302372763E-2</v>
      </c>
      <c r="G490" s="6"/>
      <c r="H490" s="6"/>
      <c r="I490" s="6"/>
      <c r="J490" s="6"/>
      <c r="K490" s="6"/>
      <c r="L490" s="6"/>
      <c r="M490" s="6"/>
      <c r="N490" s="6"/>
    </row>
    <row r="491" spans="1:14">
      <c r="A491">
        <v>196710</v>
      </c>
      <c r="B491" s="3">
        <v>-2.6999999999999996E-2</v>
      </c>
      <c r="C491" s="3">
        <v>-3.4491999999999995E-2</v>
      </c>
      <c r="D491" s="10">
        <f t="shared" si="23"/>
        <v>-7.4919999999999987E-3</v>
      </c>
      <c r="E491" s="8">
        <f t="shared" si="24"/>
        <v>-2.7371196796132015E-2</v>
      </c>
      <c r="F491" s="8">
        <f t="shared" si="25"/>
        <v>-3.510089128564791E-2</v>
      </c>
      <c r="G491" s="6"/>
      <c r="H491" s="6"/>
      <c r="I491" s="6"/>
      <c r="J491" s="6"/>
      <c r="K491" s="6"/>
      <c r="L491" s="6"/>
      <c r="M491" s="6"/>
      <c r="N491" s="6"/>
    </row>
    <row r="492" spans="1:14">
      <c r="A492">
        <v>196711</v>
      </c>
      <c r="B492" s="3">
        <v>7.3000000000000001E-3</v>
      </c>
      <c r="C492" s="3">
        <v>-8.6629999999999988E-3</v>
      </c>
      <c r="D492" s="10">
        <f t="shared" si="23"/>
        <v>-1.5962999999999998E-2</v>
      </c>
      <c r="E492" s="8">
        <f t="shared" si="24"/>
        <v>7.2734839664984697E-3</v>
      </c>
      <c r="F492" s="8">
        <f t="shared" si="25"/>
        <v>-8.7007419147270108E-3</v>
      </c>
      <c r="G492" s="6"/>
      <c r="H492" s="6"/>
      <c r="I492" s="6"/>
      <c r="J492" s="6"/>
      <c r="K492" s="6"/>
      <c r="L492" s="6"/>
      <c r="M492" s="6"/>
      <c r="N492" s="6"/>
    </row>
    <row r="493" spans="1:14">
      <c r="A493">
        <v>196712</v>
      </c>
      <c r="B493" s="3">
        <v>3.3799999999999997E-2</v>
      </c>
      <c r="C493" s="3">
        <v>8.1060999999999994E-2</v>
      </c>
      <c r="D493" s="10">
        <f t="shared" si="23"/>
        <v>4.7260999999999997E-2</v>
      </c>
      <c r="E493" s="8">
        <f t="shared" si="24"/>
        <v>3.3241333779801936E-2</v>
      </c>
      <c r="F493" s="8">
        <f t="shared" si="25"/>
        <v>7.7942966297194452E-2</v>
      </c>
      <c r="G493" s="6"/>
      <c r="H493" s="6"/>
      <c r="I493" s="6"/>
      <c r="J493" s="6"/>
      <c r="K493" s="6"/>
      <c r="L493" s="6"/>
      <c r="M493" s="6"/>
      <c r="N493" s="6"/>
    </row>
    <row r="494" spans="1:14">
      <c r="A494">
        <v>196801</v>
      </c>
      <c r="B494" s="3">
        <v>-3.6599999999999994E-2</v>
      </c>
      <c r="C494" s="3">
        <v>3.4916999999999997E-2</v>
      </c>
      <c r="D494" s="10">
        <f t="shared" si="23"/>
        <v>7.1516999999999997E-2</v>
      </c>
      <c r="E494" s="8">
        <f t="shared" si="24"/>
        <v>-3.7286584786016604E-2</v>
      </c>
      <c r="F494" s="8">
        <f t="shared" si="25"/>
        <v>3.4321230264967979E-2</v>
      </c>
      <c r="G494" s="6"/>
      <c r="H494" s="6"/>
      <c r="I494" s="6"/>
      <c r="J494" s="6"/>
      <c r="K494" s="6"/>
      <c r="L494" s="6"/>
      <c r="M494" s="6"/>
      <c r="N494" s="6"/>
    </row>
    <row r="495" spans="1:14">
      <c r="A495">
        <v>196802</v>
      </c>
      <c r="B495" s="3">
        <v>-3.3599999999999998E-2</v>
      </c>
      <c r="C495" s="3">
        <v>-4.9375999999999996E-2</v>
      </c>
      <c r="D495" s="10">
        <f t="shared" si="23"/>
        <v>-1.5775999999999998E-2</v>
      </c>
      <c r="E495" s="8">
        <f t="shared" si="24"/>
        <v>-3.417745180158651E-2</v>
      </c>
      <c r="F495" s="8">
        <f t="shared" si="25"/>
        <v>-5.0636667908646495E-2</v>
      </c>
      <c r="G495" s="6"/>
      <c r="H495" s="6"/>
      <c r="I495" s="6"/>
      <c r="J495" s="6"/>
      <c r="K495" s="6"/>
      <c r="L495" s="6"/>
      <c r="M495" s="6"/>
      <c r="N495" s="6"/>
    </row>
    <row r="496" spans="1:14">
      <c r="A496">
        <v>196803</v>
      </c>
      <c r="B496" s="3">
        <v>5.8000000000000005E-3</v>
      </c>
      <c r="C496" s="3">
        <v>-4.9880000000000002E-3</v>
      </c>
      <c r="D496" s="10">
        <f t="shared" si="23"/>
        <v>-1.0788000000000001E-2</v>
      </c>
      <c r="E496" s="8">
        <f t="shared" si="24"/>
        <v>5.7832447557273608E-3</v>
      </c>
      <c r="F496" s="8">
        <f t="shared" si="25"/>
        <v>-5.0004815947615883E-3</v>
      </c>
      <c r="G496" s="6"/>
      <c r="H496" s="6"/>
      <c r="I496" s="6"/>
      <c r="J496" s="6"/>
      <c r="K496" s="6"/>
      <c r="L496" s="6"/>
      <c r="M496" s="6"/>
      <c r="N496" s="6"/>
    </row>
    <row r="497" spans="1:14">
      <c r="A497">
        <v>196804</v>
      </c>
      <c r="B497" s="3">
        <v>9.4800000000000009E-2</v>
      </c>
      <c r="C497" s="3">
        <v>0.13220399999999999</v>
      </c>
      <c r="D497" s="10">
        <f t="shared" si="23"/>
        <v>3.7403999999999979E-2</v>
      </c>
      <c r="E497" s="8">
        <f t="shared" si="24"/>
        <v>9.0571698184386956E-2</v>
      </c>
      <c r="F497" s="8">
        <f t="shared" si="25"/>
        <v>0.12416617555889105</v>
      </c>
      <c r="G497" s="6"/>
      <c r="H497" s="6"/>
      <c r="I497" s="6"/>
      <c r="J497" s="6"/>
      <c r="K497" s="6"/>
      <c r="L497" s="6"/>
      <c r="M497" s="6"/>
      <c r="N497" s="6"/>
    </row>
    <row r="498" spans="1:14">
      <c r="A498">
        <v>196805</v>
      </c>
      <c r="B498" s="3">
        <v>2.7300000000000001E-2</v>
      </c>
      <c r="C498" s="3">
        <v>8.8094000000000006E-2</v>
      </c>
      <c r="D498" s="10">
        <f t="shared" si="23"/>
        <v>6.0794000000000001E-2</v>
      </c>
      <c r="E498" s="8">
        <f t="shared" si="24"/>
        <v>2.6934001240081041E-2</v>
      </c>
      <c r="F498" s="8">
        <f t="shared" si="25"/>
        <v>8.4427541760563385E-2</v>
      </c>
      <c r="G498" s="6"/>
      <c r="H498" s="6"/>
      <c r="I498" s="6"/>
      <c r="J498" s="6"/>
      <c r="K498" s="6"/>
      <c r="L498" s="6"/>
      <c r="M498" s="6"/>
      <c r="N498" s="6"/>
    </row>
    <row r="499" spans="1:14">
      <c r="A499">
        <v>196806</v>
      </c>
      <c r="B499" s="3">
        <v>1.1199999999999998E-2</v>
      </c>
      <c r="C499" s="3">
        <v>1.5647000000000001E-2</v>
      </c>
      <c r="D499" s="10">
        <f t="shared" si="23"/>
        <v>4.447000000000003E-3</v>
      </c>
      <c r="E499" s="8">
        <f t="shared" si="24"/>
        <v>1.1137744410456021E-2</v>
      </c>
      <c r="F499" s="8">
        <f t="shared" si="25"/>
        <v>1.5525847839819024E-2</v>
      </c>
      <c r="G499" s="6"/>
      <c r="H499" s="6"/>
      <c r="I499" s="6"/>
      <c r="J499" s="6"/>
      <c r="K499" s="6"/>
      <c r="L499" s="6"/>
      <c r="M499" s="6"/>
      <c r="N499" s="6"/>
    </row>
    <row r="500" spans="1:14">
      <c r="A500">
        <v>196807</v>
      </c>
      <c r="B500" s="3">
        <v>-2.2400000000000003E-2</v>
      </c>
      <c r="C500" s="3">
        <v>2.3869999999999998E-3</v>
      </c>
      <c r="D500" s="10">
        <f t="shared" si="23"/>
        <v>2.4787000000000003E-2</v>
      </c>
      <c r="E500" s="8">
        <f t="shared" si="24"/>
        <v>-2.2654690564806151E-2</v>
      </c>
      <c r="F500" s="8">
        <f t="shared" si="25"/>
        <v>2.3841556409241096E-3</v>
      </c>
      <c r="G500" s="6"/>
      <c r="H500" s="6"/>
      <c r="I500" s="6"/>
      <c r="J500" s="6"/>
      <c r="K500" s="6"/>
      <c r="L500" s="6"/>
      <c r="M500" s="6"/>
      <c r="N500" s="6"/>
    </row>
    <row r="501" spans="1:14">
      <c r="A501">
        <v>196808</v>
      </c>
      <c r="B501" s="3">
        <v>1.7600000000000001E-2</v>
      </c>
      <c r="C501" s="3">
        <v>4.6677999999999997E-2</v>
      </c>
      <c r="D501" s="10">
        <f t="shared" si="23"/>
        <v>2.9077999999999996E-2</v>
      </c>
      <c r="E501" s="8">
        <f t="shared" si="24"/>
        <v>1.7446913603720703E-2</v>
      </c>
      <c r="F501" s="8">
        <f t="shared" si="25"/>
        <v>4.5621339218907368E-2</v>
      </c>
      <c r="G501" s="6"/>
      <c r="H501" s="6"/>
      <c r="I501" s="6"/>
      <c r="J501" s="6"/>
      <c r="K501" s="6"/>
      <c r="L501" s="6"/>
      <c r="M501" s="6"/>
      <c r="N501" s="6"/>
    </row>
    <row r="502" spans="1:14">
      <c r="A502">
        <v>196809</v>
      </c>
      <c r="B502" s="3">
        <v>4.4600000000000001E-2</v>
      </c>
      <c r="C502" s="3">
        <v>6.5425000000000011E-2</v>
      </c>
      <c r="D502" s="10">
        <f t="shared" si="23"/>
        <v>2.082500000000001E-2</v>
      </c>
      <c r="E502" s="8">
        <f t="shared" si="24"/>
        <v>4.363403702006128E-2</v>
      </c>
      <c r="F502" s="8">
        <f t="shared" si="25"/>
        <v>6.3373780590575482E-2</v>
      </c>
      <c r="G502" s="6"/>
      <c r="H502" s="6"/>
      <c r="I502" s="6"/>
      <c r="J502" s="6"/>
      <c r="K502" s="6"/>
      <c r="L502" s="6"/>
      <c r="M502" s="6"/>
      <c r="N502" s="6"/>
    </row>
    <row r="503" spans="1:14">
      <c r="A503">
        <v>196810</v>
      </c>
      <c r="B503" s="3">
        <v>8.6E-3</v>
      </c>
      <c r="C503" s="3">
        <v>1.3332E-2</v>
      </c>
      <c r="D503" s="10">
        <f t="shared" si="23"/>
        <v>4.7320000000000001E-3</v>
      </c>
      <c r="E503" s="8">
        <f t="shared" si="24"/>
        <v>8.5632306604878135E-3</v>
      </c>
      <c r="F503" s="8">
        <f t="shared" si="25"/>
        <v>1.3243910959681204E-2</v>
      </c>
      <c r="G503" s="6"/>
      <c r="H503" s="6"/>
      <c r="I503" s="6"/>
      <c r="J503" s="6"/>
      <c r="K503" s="6"/>
      <c r="L503" s="6"/>
      <c r="M503" s="6"/>
      <c r="N503" s="6"/>
    </row>
    <row r="504" spans="1:14">
      <c r="A504">
        <v>196811</v>
      </c>
      <c r="B504" s="3">
        <v>5.8499999999999996E-2</v>
      </c>
      <c r="C504" s="3">
        <v>6.7562999999999998E-2</v>
      </c>
      <c r="D504" s="10">
        <f t="shared" si="23"/>
        <v>9.0630000000000016E-3</v>
      </c>
      <c r="E504" s="8">
        <f t="shared" si="24"/>
        <v>5.6852811592782791E-2</v>
      </c>
      <c r="F504" s="8">
        <f t="shared" si="25"/>
        <v>6.537848077268639E-2</v>
      </c>
      <c r="G504" s="6"/>
      <c r="H504" s="6"/>
      <c r="I504" s="6"/>
      <c r="J504" s="6"/>
      <c r="K504" s="6"/>
      <c r="L504" s="6"/>
      <c r="M504" s="6"/>
      <c r="N504" s="6"/>
    </row>
    <row r="505" spans="1:14">
      <c r="A505">
        <v>196812</v>
      </c>
      <c r="B505" s="3">
        <v>-3.5099999999999999E-2</v>
      </c>
      <c r="C505" s="3">
        <v>-1.0952999999999999E-2</v>
      </c>
      <c r="D505" s="10">
        <f t="shared" si="23"/>
        <v>2.4147000000000002E-2</v>
      </c>
      <c r="E505" s="8">
        <f t="shared" si="24"/>
        <v>-3.5730809955798949E-2</v>
      </c>
      <c r="F505" s="8">
        <f t="shared" si="25"/>
        <v>-1.101342573834227E-2</v>
      </c>
      <c r="G505" s="6"/>
      <c r="H505" s="6"/>
      <c r="I505" s="6"/>
      <c r="J505" s="6"/>
      <c r="K505" s="6"/>
      <c r="L505" s="6"/>
      <c r="M505" s="6"/>
      <c r="N505" s="6"/>
    </row>
    <row r="506" spans="1:14">
      <c r="A506">
        <v>196901</v>
      </c>
      <c r="B506" s="3">
        <v>-7.1999999999999998E-3</v>
      </c>
      <c r="C506" s="3">
        <v>-7.0650000000000001E-3</v>
      </c>
      <c r="D506" s="10">
        <f t="shared" si="23"/>
        <v>1.349999999999997E-4</v>
      </c>
      <c r="E506" s="8">
        <f t="shared" si="24"/>
        <v>-7.2260450917395825E-3</v>
      </c>
      <c r="F506" s="8">
        <f t="shared" si="25"/>
        <v>-7.0900752868985704E-3</v>
      </c>
      <c r="G506" s="6"/>
      <c r="H506" s="6"/>
      <c r="I506" s="6"/>
      <c r="J506" s="6"/>
      <c r="K506" s="6"/>
      <c r="L506" s="6"/>
      <c r="M506" s="6"/>
      <c r="N506" s="6"/>
    </row>
    <row r="507" spans="1:14">
      <c r="A507">
        <v>196902</v>
      </c>
      <c r="B507" s="3">
        <v>-5.3800000000000001E-2</v>
      </c>
      <c r="C507" s="3">
        <v>-7.4858000000000008E-2</v>
      </c>
      <c r="D507" s="10">
        <f t="shared" si="23"/>
        <v>-2.1058000000000007E-2</v>
      </c>
      <c r="E507" s="8">
        <f t="shared" si="24"/>
        <v>-5.530131578508931E-2</v>
      </c>
      <c r="F507" s="8">
        <f t="shared" si="25"/>
        <v>-7.7808039738191961E-2</v>
      </c>
      <c r="G507" s="6"/>
      <c r="H507" s="6"/>
      <c r="I507" s="6"/>
      <c r="J507" s="6"/>
      <c r="K507" s="6"/>
      <c r="L507" s="6"/>
      <c r="M507" s="6"/>
      <c r="N507" s="6"/>
    </row>
    <row r="508" spans="1:14">
      <c r="A508">
        <v>196903</v>
      </c>
      <c r="B508" s="3">
        <v>3.1E-2</v>
      </c>
      <c r="C508" s="3">
        <v>3.1830999999999998E-2</v>
      </c>
      <c r="D508" s="10">
        <f t="shared" si="23"/>
        <v>8.3099999999999841E-4</v>
      </c>
      <c r="E508" s="8">
        <f t="shared" si="24"/>
        <v>3.0529205034822791E-2</v>
      </c>
      <c r="F508" s="8">
        <f t="shared" si="25"/>
        <v>3.1334893959366394E-2</v>
      </c>
      <c r="G508" s="6"/>
      <c r="H508" s="6"/>
      <c r="I508" s="6"/>
      <c r="J508" s="6"/>
      <c r="K508" s="6"/>
      <c r="L508" s="6"/>
      <c r="M508" s="6"/>
      <c r="N508" s="6"/>
    </row>
    <row r="509" spans="1:14">
      <c r="A509">
        <v>196904</v>
      </c>
      <c r="B509" s="3">
        <v>1.9900000000000001E-2</v>
      </c>
      <c r="C509" s="3">
        <v>1.1374E-2</v>
      </c>
      <c r="D509" s="10">
        <f t="shared" si="23"/>
        <v>-8.5260000000000006E-3</v>
      </c>
      <c r="E509" s="8">
        <f t="shared" si="24"/>
        <v>1.9704583274335431E-2</v>
      </c>
      <c r="F509" s="8">
        <f t="shared" si="25"/>
        <v>1.1309802392442494E-2</v>
      </c>
      <c r="G509" s="6"/>
      <c r="H509" s="6"/>
      <c r="I509" s="6"/>
      <c r="J509" s="6"/>
      <c r="K509" s="6"/>
      <c r="L509" s="6"/>
      <c r="M509" s="6"/>
      <c r="N509" s="6"/>
    </row>
    <row r="510" spans="1:14">
      <c r="A510">
        <v>196905</v>
      </c>
      <c r="B510" s="3">
        <v>3.8E-3</v>
      </c>
      <c r="C510" s="3">
        <v>7.18E-4</v>
      </c>
      <c r="D510" s="10">
        <f t="shared" si="23"/>
        <v>-3.0820000000000001E-3</v>
      </c>
      <c r="E510" s="8">
        <f t="shared" si="24"/>
        <v>3.7927982386962624E-3</v>
      </c>
      <c r="F510" s="8">
        <f t="shared" si="25"/>
        <v>7.1774236131567069E-4</v>
      </c>
      <c r="G510" s="6"/>
      <c r="H510" s="6"/>
      <c r="I510" s="6"/>
      <c r="J510" s="6"/>
      <c r="K510" s="6"/>
      <c r="L510" s="6"/>
      <c r="M510" s="6"/>
      <c r="N510" s="6"/>
    </row>
    <row r="511" spans="1:14">
      <c r="A511">
        <v>196906</v>
      </c>
      <c r="B511" s="3">
        <v>-6.6699999999999995E-2</v>
      </c>
      <c r="C511" s="3">
        <v>-0.109413</v>
      </c>
      <c r="D511" s="10">
        <f t="shared" si="23"/>
        <v>-4.2713000000000001E-2</v>
      </c>
      <c r="E511" s="8">
        <f t="shared" si="24"/>
        <v>-6.9028586410436008E-2</v>
      </c>
      <c r="F511" s="8">
        <f t="shared" si="25"/>
        <v>-0.11587448310203646</v>
      </c>
      <c r="G511" s="6"/>
      <c r="H511" s="6"/>
      <c r="I511" s="6"/>
      <c r="J511" s="6"/>
      <c r="K511" s="6"/>
      <c r="L511" s="6"/>
      <c r="M511" s="6"/>
      <c r="N511" s="6"/>
    </row>
    <row r="512" spans="1:14">
      <c r="A512">
        <v>196907</v>
      </c>
      <c r="B512" s="3">
        <v>-6.4699999999999994E-2</v>
      </c>
      <c r="C512" s="3">
        <v>-7.4246999999999994E-2</v>
      </c>
      <c r="D512" s="10">
        <f t="shared" si="23"/>
        <v>-9.5469999999999999E-3</v>
      </c>
      <c r="E512" s="8">
        <f t="shared" si="24"/>
        <v>-6.688794554163173E-2</v>
      </c>
      <c r="F512" s="8">
        <f t="shared" si="25"/>
        <v>-7.7147818577948724E-2</v>
      </c>
      <c r="G512" s="6"/>
      <c r="H512" s="6"/>
      <c r="I512" s="6"/>
      <c r="J512" s="6"/>
      <c r="K512" s="6"/>
      <c r="L512" s="6"/>
      <c r="M512" s="6"/>
      <c r="N512" s="6"/>
    </row>
    <row r="513" spans="1:14">
      <c r="A513">
        <v>196908</v>
      </c>
      <c r="B513" s="3">
        <v>5.1799999999999999E-2</v>
      </c>
      <c r="C513" s="3">
        <v>3.8237E-2</v>
      </c>
      <c r="D513" s="10">
        <f t="shared" si="23"/>
        <v>-1.3562999999999999E-2</v>
      </c>
      <c r="E513" s="8">
        <f t="shared" si="24"/>
        <v>5.0502982173106829E-2</v>
      </c>
      <c r="F513" s="8">
        <f t="shared" si="25"/>
        <v>3.7524082381230034E-2</v>
      </c>
      <c r="G513" s="6"/>
      <c r="H513" s="6"/>
      <c r="I513" s="6"/>
      <c r="J513" s="6"/>
      <c r="K513" s="6"/>
      <c r="L513" s="6"/>
      <c r="M513" s="6"/>
      <c r="N513" s="6"/>
    </row>
    <row r="514" spans="1:14">
      <c r="A514">
        <v>196909</v>
      </c>
      <c r="B514" s="3">
        <v>-2.3599999999999999E-2</v>
      </c>
      <c r="C514" s="3">
        <v>-2.8036999999999999E-2</v>
      </c>
      <c r="D514" s="10">
        <f t="shared" si="23"/>
        <v>-4.437E-3</v>
      </c>
      <c r="E514" s="8">
        <f t="shared" si="24"/>
        <v>-2.3882940463332003E-2</v>
      </c>
      <c r="F514" s="8">
        <f t="shared" si="25"/>
        <v>-2.8437541089841964E-2</v>
      </c>
      <c r="G514" s="6"/>
      <c r="H514" s="6"/>
      <c r="I514" s="6"/>
      <c r="J514" s="6"/>
      <c r="K514" s="6"/>
      <c r="L514" s="6"/>
      <c r="M514" s="6"/>
      <c r="N514" s="6"/>
    </row>
    <row r="515" spans="1:14">
      <c r="A515">
        <v>196910</v>
      </c>
      <c r="B515" s="3">
        <v>5.6599999999999991E-2</v>
      </c>
      <c r="C515" s="3">
        <v>7.2154999999999997E-2</v>
      </c>
      <c r="D515" s="10">
        <f t="shared" ref="D515:D578" si="26">C515-B515</f>
        <v>1.5555000000000006E-2</v>
      </c>
      <c r="E515" s="8">
        <f t="shared" ref="E515:E578" si="27">LOG(B515+1, EXP(1))</f>
        <v>5.5056205748078388E-2</v>
      </c>
      <c r="F515" s="8">
        <f t="shared" ref="F515:F578" si="28">LOG(C515+1, EXP(1))</f>
        <v>6.9670641748787204E-2</v>
      </c>
      <c r="G515" s="6"/>
      <c r="H515" s="6"/>
      <c r="I515" s="6"/>
      <c r="J515" s="6"/>
      <c r="K515" s="6"/>
      <c r="L515" s="6"/>
      <c r="M515" s="6"/>
      <c r="N515" s="6"/>
    </row>
    <row r="516" spans="1:14">
      <c r="A516">
        <v>196911</v>
      </c>
      <c r="B516" s="3">
        <v>-3.27E-2</v>
      </c>
      <c r="C516" s="3">
        <v>-6.3987000000000002E-2</v>
      </c>
      <c r="D516" s="10">
        <f t="shared" si="26"/>
        <v>-3.1287000000000002E-2</v>
      </c>
      <c r="E516" s="8">
        <f t="shared" si="27"/>
        <v>-3.3246593793635683E-2</v>
      </c>
      <c r="F516" s="8">
        <f t="shared" si="28"/>
        <v>-6.6125913712105855E-2</v>
      </c>
      <c r="G516" s="6"/>
      <c r="H516" s="6"/>
      <c r="I516" s="6"/>
      <c r="J516" s="6"/>
      <c r="K516" s="6"/>
      <c r="L516" s="6"/>
      <c r="M516" s="6"/>
      <c r="N516" s="6"/>
    </row>
    <row r="517" spans="1:14">
      <c r="A517">
        <v>196912</v>
      </c>
      <c r="B517" s="3">
        <v>-1.9899999999999998E-2</v>
      </c>
      <c r="C517" s="3">
        <v>-6.3757000000000008E-2</v>
      </c>
      <c r="D517" s="10">
        <f t="shared" si="26"/>
        <v>-4.3857000000000007E-2</v>
      </c>
      <c r="E517" s="8">
        <f t="shared" si="27"/>
        <v>-2.0100671707002912E-2</v>
      </c>
      <c r="F517" s="8">
        <f t="shared" si="28"/>
        <v>-6.588022081417208E-2</v>
      </c>
      <c r="G517" s="6"/>
      <c r="H517" s="6"/>
      <c r="I517" s="6"/>
      <c r="J517" s="6"/>
      <c r="K517" s="6"/>
      <c r="L517" s="6"/>
      <c r="M517" s="6"/>
      <c r="N517" s="6"/>
    </row>
    <row r="518" spans="1:14">
      <c r="A518">
        <v>197001</v>
      </c>
      <c r="B518" s="3">
        <v>-7.4999999999999997E-2</v>
      </c>
      <c r="C518" s="3">
        <v>-2.2377999999999999E-2</v>
      </c>
      <c r="D518" s="10">
        <f t="shared" si="26"/>
        <v>5.2622000000000002E-2</v>
      </c>
      <c r="E518" s="8">
        <f t="shared" si="27"/>
        <v>-7.7961541469711806E-2</v>
      </c>
      <c r="F518" s="8">
        <f t="shared" si="28"/>
        <v>-2.2632186726366427E-2</v>
      </c>
      <c r="G518" s="6"/>
      <c r="H518" s="6"/>
      <c r="I518" s="6"/>
      <c r="J518" s="6"/>
      <c r="K518" s="6"/>
      <c r="L518" s="6"/>
      <c r="M518" s="6"/>
      <c r="N518" s="6"/>
    </row>
    <row r="519" spans="1:14">
      <c r="A519">
        <v>197002</v>
      </c>
      <c r="B519" s="3">
        <v>5.7500000000000002E-2</v>
      </c>
      <c r="C519" s="3">
        <v>6.1773999999999996E-2</v>
      </c>
      <c r="D519" s="10">
        <f t="shared" si="26"/>
        <v>4.2739999999999931E-3</v>
      </c>
      <c r="E519" s="8">
        <f t="shared" si="27"/>
        <v>5.5907631938296086E-2</v>
      </c>
      <c r="F519" s="8">
        <f t="shared" si="28"/>
        <v>5.9941094146966391E-2</v>
      </c>
      <c r="G519" s="6"/>
      <c r="H519" s="6"/>
      <c r="I519" s="6"/>
      <c r="J519" s="6"/>
      <c r="K519" s="6"/>
      <c r="L519" s="6"/>
      <c r="M519" s="6"/>
      <c r="N519" s="6"/>
    </row>
    <row r="520" spans="1:14">
      <c r="A520">
        <v>197003</v>
      </c>
      <c r="B520" s="3">
        <v>-4.9000000000000007E-3</v>
      </c>
      <c r="C520" s="3">
        <v>7.4600000000000003E-4</v>
      </c>
      <c r="D520" s="10">
        <f t="shared" si="26"/>
        <v>5.6460000000000008E-3</v>
      </c>
      <c r="E520" s="8">
        <f t="shared" si="27"/>
        <v>-4.9120443610206413E-3</v>
      </c>
      <c r="F520" s="8">
        <f t="shared" si="28"/>
        <v>7.457218803095108E-4</v>
      </c>
      <c r="G520" s="6"/>
      <c r="H520" s="6"/>
      <c r="I520" s="6"/>
      <c r="J520" s="6"/>
      <c r="K520" s="6"/>
      <c r="L520" s="6"/>
      <c r="M520" s="6"/>
      <c r="N520" s="6"/>
    </row>
    <row r="521" spans="1:14">
      <c r="A521">
        <v>197004</v>
      </c>
      <c r="B521" s="3">
        <v>-0.105</v>
      </c>
      <c r="C521" s="3">
        <v>-0.11221299999999999</v>
      </c>
      <c r="D521" s="10">
        <f t="shared" si="26"/>
        <v>-7.2129999999999972E-3</v>
      </c>
      <c r="E521" s="8">
        <f t="shared" si="27"/>
        <v>-0.11093156070728166</v>
      </c>
      <c r="F521" s="8">
        <f t="shared" si="28"/>
        <v>-0.11902342962700961</v>
      </c>
      <c r="G521" s="6"/>
      <c r="H521" s="6"/>
      <c r="I521" s="6"/>
      <c r="J521" s="6"/>
      <c r="K521" s="6"/>
      <c r="L521" s="6"/>
      <c r="M521" s="6"/>
      <c r="N521" s="6"/>
    </row>
    <row r="522" spans="1:14">
      <c r="A522">
        <v>197005</v>
      </c>
      <c r="B522" s="3">
        <v>-6.3899999999999998E-2</v>
      </c>
      <c r="C522" s="3">
        <v>-8.0596000000000001E-2</v>
      </c>
      <c r="D522" s="10">
        <f t="shared" si="26"/>
        <v>-1.6696000000000003E-2</v>
      </c>
      <c r="E522" s="8">
        <f t="shared" si="27"/>
        <v>-6.603297060443801E-2</v>
      </c>
      <c r="F522" s="8">
        <f t="shared" si="28"/>
        <v>-8.4029644955997365E-2</v>
      </c>
      <c r="G522" s="6"/>
      <c r="H522" s="6"/>
      <c r="I522" s="6"/>
      <c r="J522" s="6"/>
      <c r="K522" s="6"/>
      <c r="L522" s="6"/>
      <c r="M522" s="6"/>
      <c r="N522" s="6"/>
    </row>
    <row r="523" spans="1:14">
      <c r="A523">
        <v>197006</v>
      </c>
      <c r="B523" s="3">
        <v>-5.21E-2</v>
      </c>
      <c r="C523" s="3">
        <v>-6.0213000000000003E-2</v>
      </c>
      <c r="D523" s="10">
        <f t="shared" si="26"/>
        <v>-8.1130000000000022E-3</v>
      </c>
      <c r="E523" s="8">
        <f t="shared" si="27"/>
        <v>-5.3506267523141166E-2</v>
      </c>
      <c r="F523" s="8">
        <f t="shared" si="28"/>
        <v>-6.2102025139462926E-2</v>
      </c>
      <c r="G523" s="6"/>
      <c r="H523" s="6"/>
      <c r="I523" s="6"/>
      <c r="J523" s="6"/>
      <c r="K523" s="6"/>
      <c r="L523" s="6"/>
      <c r="M523" s="6"/>
      <c r="N523" s="6"/>
    </row>
    <row r="524" spans="1:14">
      <c r="A524">
        <v>197007</v>
      </c>
      <c r="B524" s="3">
        <v>7.4499999999999997E-2</v>
      </c>
      <c r="C524" s="3">
        <v>6.7159999999999997E-2</v>
      </c>
      <c r="D524" s="10">
        <f t="shared" si="26"/>
        <v>-7.3399999999999993E-3</v>
      </c>
      <c r="E524" s="8">
        <f t="shared" si="27"/>
        <v>7.1855437100428105E-2</v>
      </c>
      <c r="F524" s="8">
        <f t="shared" si="28"/>
        <v>6.5000914217411845E-2</v>
      </c>
      <c r="G524" s="6"/>
      <c r="H524" s="6"/>
      <c r="I524" s="6"/>
      <c r="J524" s="6"/>
      <c r="K524" s="6"/>
      <c r="L524" s="6"/>
      <c r="M524" s="6"/>
      <c r="N524" s="6"/>
    </row>
    <row r="525" spans="1:14">
      <c r="A525">
        <v>197008</v>
      </c>
      <c r="B525" s="3">
        <v>5.0200000000000002E-2</v>
      </c>
      <c r="C525" s="3">
        <v>6.6583000000000003E-2</v>
      </c>
      <c r="D525" s="10">
        <f t="shared" si="26"/>
        <v>1.6383000000000002E-2</v>
      </c>
      <c r="E525" s="8">
        <f t="shared" si="27"/>
        <v>4.8980622221621882E-2</v>
      </c>
      <c r="F525" s="8">
        <f t="shared" si="28"/>
        <v>6.4460080561189653E-2</v>
      </c>
      <c r="G525" s="6"/>
      <c r="H525" s="6"/>
      <c r="I525" s="6"/>
      <c r="J525" s="6"/>
      <c r="K525" s="6"/>
      <c r="L525" s="6"/>
      <c r="M525" s="6"/>
      <c r="N525" s="6"/>
    </row>
    <row r="526" spans="1:14">
      <c r="A526">
        <v>197009</v>
      </c>
      <c r="B526" s="3">
        <v>4.7199999999999999E-2</v>
      </c>
      <c r="C526" s="3">
        <v>9.486E-2</v>
      </c>
      <c r="D526" s="10">
        <f t="shared" si="26"/>
        <v>4.7660000000000001E-2</v>
      </c>
      <c r="E526" s="8">
        <f t="shared" si="27"/>
        <v>4.6119935613553036E-2</v>
      </c>
      <c r="F526" s="8">
        <f t="shared" si="28"/>
        <v>9.0626501213181346E-2</v>
      </c>
      <c r="G526" s="6"/>
      <c r="H526" s="6"/>
      <c r="I526" s="6"/>
      <c r="J526" s="6"/>
      <c r="K526" s="6"/>
      <c r="L526" s="6"/>
      <c r="M526" s="6"/>
      <c r="N526" s="6"/>
    </row>
    <row r="527" spans="1:14">
      <c r="A527">
        <v>197010</v>
      </c>
      <c r="B527" s="3">
        <v>-1.8199999999999997E-2</v>
      </c>
      <c r="C527" s="3">
        <v>-4.0544000000000004E-2</v>
      </c>
      <c r="D527" s="10">
        <f t="shared" si="26"/>
        <v>-2.2344000000000006E-2</v>
      </c>
      <c r="E527" s="8">
        <f t="shared" si="27"/>
        <v>-1.8367657358184929E-2</v>
      </c>
      <c r="F527" s="8">
        <f t="shared" si="28"/>
        <v>-4.1388821803157491E-2</v>
      </c>
      <c r="G527" s="6"/>
      <c r="H527" s="6"/>
      <c r="I527" s="6"/>
      <c r="J527" s="6"/>
      <c r="K527" s="6"/>
      <c r="L527" s="6"/>
      <c r="M527" s="6"/>
      <c r="N527" s="6"/>
    </row>
    <row r="528" spans="1:14">
      <c r="A528">
        <v>197011</v>
      </c>
      <c r="B528" s="3">
        <v>5.0599999999999999E-2</v>
      </c>
      <c r="C528" s="3">
        <v>2.6206999999999998E-2</v>
      </c>
      <c r="D528" s="10">
        <f t="shared" si="26"/>
        <v>-2.4393000000000001E-2</v>
      </c>
      <c r="E528" s="8">
        <f t="shared" si="27"/>
        <v>4.9361429537724093E-2</v>
      </c>
      <c r="F528" s="8">
        <f t="shared" si="28"/>
        <v>2.5869480784863709E-2</v>
      </c>
      <c r="G528" s="6"/>
      <c r="H528" s="6"/>
      <c r="I528" s="6"/>
      <c r="J528" s="6"/>
      <c r="K528" s="6"/>
      <c r="L528" s="6"/>
      <c r="M528" s="6"/>
      <c r="N528" s="6"/>
    </row>
    <row r="529" spans="1:14">
      <c r="A529">
        <v>197012</v>
      </c>
      <c r="B529" s="3">
        <v>6.1399999999999996E-2</v>
      </c>
      <c r="C529" s="3">
        <v>9.3216000000000007E-2</v>
      </c>
      <c r="D529" s="10">
        <f t="shared" si="26"/>
        <v>3.1816000000000011E-2</v>
      </c>
      <c r="E529" s="8">
        <f t="shared" si="27"/>
        <v>5.9588791411657446E-2</v>
      </c>
      <c r="F529" s="8">
        <f t="shared" si="28"/>
        <v>8.9123810895882796E-2</v>
      </c>
      <c r="G529" s="6"/>
      <c r="H529" s="6"/>
      <c r="I529" s="6"/>
      <c r="J529" s="6"/>
      <c r="K529" s="6"/>
      <c r="L529" s="6"/>
      <c r="M529" s="6"/>
      <c r="N529" s="6"/>
    </row>
    <row r="530" spans="1:14">
      <c r="A530">
        <v>197101</v>
      </c>
      <c r="B530" s="3">
        <v>5.2199999999999996E-2</v>
      </c>
      <c r="C530" s="3">
        <v>0.12517400000000001</v>
      </c>
      <c r="D530" s="10">
        <f t="shared" si="26"/>
        <v>7.2974000000000011E-2</v>
      </c>
      <c r="E530" s="8">
        <f t="shared" si="27"/>
        <v>5.088321031456982E-2</v>
      </c>
      <c r="F530" s="8">
        <f t="shared" si="28"/>
        <v>0.1179376903633943</v>
      </c>
      <c r="G530" s="6"/>
      <c r="H530" s="6"/>
      <c r="I530" s="6"/>
      <c r="J530" s="6"/>
      <c r="K530" s="6"/>
      <c r="L530" s="6"/>
      <c r="M530" s="6"/>
      <c r="N530" s="6"/>
    </row>
    <row r="531" spans="1:14">
      <c r="A531">
        <v>197102</v>
      </c>
      <c r="B531" s="3">
        <v>1.7399999999999999E-2</v>
      </c>
      <c r="C531" s="3">
        <v>2.3793999999999999E-2</v>
      </c>
      <c r="D531" s="10">
        <f t="shared" si="26"/>
        <v>6.3940000000000004E-3</v>
      </c>
      <c r="E531" s="8">
        <f t="shared" si="27"/>
        <v>1.7250353406527672E-2</v>
      </c>
      <c r="F531" s="8">
        <f t="shared" si="28"/>
        <v>2.3515334504540263E-2</v>
      </c>
      <c r="G531" s="6"/>
      <c r="H531" s="6"/>
      <c r="I531" s="6"/>
      <c r="J531" s="6"/>
      <c r="K531" s="6"/>
      <c r="L531" s="6"/>
      <c r="M531" s="6"/>
      <c r="N531" s="6"/>
    </row>
    <row r="532" spans="1:14">
      <c r="A532">
        <v>197103</v>
      </c>
      <c r="B532" s="3">
        <v>4.4299999999999999E-2</v>
      </c>
      <c r="C532" s="3">
        <v>4.8167999999999996E-2</v>
      </c>
      <c r="D532" s="10">
        <f t="shared" si="26"/>
        <v>3.8679999999999964E-3</v>
      </c>
      <c r="E532" s="8">
        <f t="shared" si="27"/>
        <v>4.3346804503365866E-2</v>
      </c>
      <c r="F532" s="8">
        <f t="shared" si="28"/>
        <v>4.7043878394833281E-2</v>
      </c>
      <c r="G532" s="6"/>
      <c r="H532" s="6"/>
      <c r="I532" s="6"/>
      <c r="J532" s="6"/>
      <c r="K532" s="6"/>
      <c r="L532" s="6"/>
      <c r="M532" s="6"/>
      <c r="N532" s="6"/>
    </row>
    <row r="533" spans="1:14">
      <c r="A533">
        <v>197104</v>
      </c>
      <c r="B533" s="3">
        <v>3.4299999999999997E-2</v>
      </c>
      <c r="C533" s="3">
        <v>3.2397000000000002E-2</v>
      </c>
      <c r="D533" s="10">
        <f t="shared" si="26"/>
        <v>-1.902999999999995E-3</v>
      </c>
      <c r="E533" s="8">
        <f t="shared" si="27"/>
        <v>3.3724869401620894E-2</v>
      </c>
      <c r="F533" s="8">
        <f t="shared" si="28"/>
        <v>3.1883283007654202E-2</v>
      </c>
      <c r="G533" s="6"/>
      <c r="H533" s="6"/>
      <c r="I533" s="6"/>
      <c r="J533" s="6"/>
      <c r="K533" s="6"/>
      <c r="L533" s="6"/>
      <c r="M533" s="6"/>
      <c r="N533" s="6"/>
    </row>
    <row r="534" spans="1:14">
      <c r="A534">
        <v>197105</v>
      </c>
      <c r="B534" s="3">
        <v>-3.6900000000000002E-2</v>
      </c>
      <c r="C534" s="3">
        <v>-5.101E-2</v>
      </c>
      <c r="D534" s="10">
        <f t="shared" si="26"/>
        <v>-1.4109999999999998E-2</v>
      </c>
      <c r="E534" s="8">
        <f t="shared" si="27"/>
        <v>-3.7598030415318485E-2</v>
      </c>
      <c r="F534" s="8">
        <f t="shared" si="28"/>
        <v>-5.2357017835525738E-2</v>
      </c>
      <c r="G534" s="6"/>
      <c r="H534" s="6"/>
      <c r="I534" s="6"/>
      <c r="J534" s="6"/>
      <c r="K534" s="6"/>
      <c r="L534" s="6"/>
      <c r="M534" s="6"/>
      <c r="N534" s="6"/>
    </row>
    <row r="535" spans="1:14">
      <c r="A535">
        <v>197106</v>
      </c>
      <c r="B535" s="3">
        <v>2.7000000000000001E-3</v>
      </c>
      <c r="C535" s="3">
        <v>-2.2471999999999999E-2</v>
      </c>
      <c r="D535" s="10">
        <f t="shared" si="26"/>
        <v>-2.5172E-2</v>
      </c>
      <c r="E535" s="8">
        <f t="shared" si="27"/>
        <v>2.6963615477425332E-3</v>
      </c>
      <c r="F535" s="8">
        <f t="shared" si="28"/>
        <v>-2.2728343031583383E-2</v>
      </c>
      <c r="G535" s="6"/>
      <c r="H535" s="6"/>
      <c r="I535" s="6"/>
      <c r="J535" s="6"/>
      <c r="K535" s="6"/>
      <c r="L535" s="6"/>
      <c r="M535" s="6"/>
      <c r="N535" s="6"/>
    </row>
    <row r="536" spans="1:14">
      <c r="A536">
        <v>197107</v>
      </c>
      <c r="B536" s="3">
        <v>-4.0999999999999995E-2</v>
      </c>
      <c r="C536" s="3">
        <v>-5.8545999999999994E-2</v>
      </c>
      <c r="D536" s="10">
        <f t="shared" si="26"/>
        <v>-1.7545999999999999E-2</v>
      </c>
      <c r="E536" s="8">
        <f t="shared" si="27"/>
        <v>-4.1864204098698871E-2</v>
      </c>
      <c r="F536" s="8">
        <f t="shared" si="28"/>
        <v>-6.0329790283522949E-2</v>
      </c>
      <c r="G536" s="6"/>
      <c r="H536" s="6"/>
      <c r="I536" s="6"/>
      <c r="J536" s="6"/>
      <c r="K536" s="6"/>
      <c r="L536" s="6"/>
      <c r="M536" s="6"/>
      <c r="N536" s="6"/>
    </row>
    <row r="537" spans="1:14">
      <c r="A537">
        <v>197108</v>
      </c>
      <c r="B537" s="3">
        <v>4.2599999999999999E-2</v>
      </c>
      <c r="C537" s="3">
        <v>6.5584000000000003E-2</v>
      </c>
      <c r="D537" s="10">
        <f t="shared" si="26"/>
        <v>2.2984000000000004E-2</v>
      </c>
      <c r="E537" s="8">
        <f t="shared" si="27"/>
        <v>4.1717593351868469E-2</v>
      </c>
      <c r="F537" s="8">
        <f t="shared" si="28"/>
        <v>6.3523005676246233E-2</v>
      </c>
      <c r="G537" s="6"/>
      <c r="H537" s="6"/>
      <c r="I537" s="6"/>
      <c r="J537" s="6"/>
      <c r="K537" s="6"/>
      <c r="L537" s="6"/>
      <c r="M537" s="6"/>
      <c r="N537" s="6"/>
    </row>
    <row r="538" spans="1:14">
      <c r="A538">
        <v>197109</v>
      </c>
      <c r="B538" s="3">
        <v>-4.7999999999999996E-3</v>
      </c>
      <c r="C538" s="3">
        <v>-2.0224000000000002E-2</v>
      </c>
      <c r="D538" s="10">
        <f t="shared" si="26"/>
        <v>-1.5424000000000004E-2</v>
      </c>
      <c r="E538" s="8">
        <f t="shared" si="27"/>
        <v>-4.8115569972220816E-3</v>
      </c>
      <c r="F538" s="8">
        <f t="shared" si="28"/>
        <v>-2.0431304872521122E-2</v>
      </c>
      <c r="G538" s="6"/>
      <c r="H538" s="6"/>
      <c r="I538" s="6"/>
      <c r="J538" s="6"/>
      <c r="K538" s="6"/>
      <c r="L538" s="6"/>
      <c r="M538" s="6"/>
      <c r="N538" s="6"/>
    </row>
    <row r="539" spans="1:14">
      <c r="A539">
        <v>197110</v>
      </c>
      <c r="B539" s="3">
        <v>-4.0500000000000001E-2</v>
      </c>
      <c r="C539" s="3">
        <v>-6.5569000000000002E-2</v>
      </c>
      <c r="D539" s="10">
        <f t="shared" si="26"/>
        <v>-2.5069000000000001E-2</v>
      </c>
      <c r="E539" s="8">
        <f t="shared" si="27"/>
        <v>-4.1342963534382431E-2</v>
      </c>
      <c r="F539" s="8">
        <f t="shared" si="28"/>
        <v>-6.7817491088634996E-2</v>
      </c>
      <c r="G539" s="6"/>
      <c r="H539" s="6"/>
      <c r="I539" s="6"/>
      <c r="J539" s="6"/>
      <c r="K539" s="6"/>
      <c r="L539" s="6"/>
      <c r="M539" s="6"/>
      <c r="N539" s="6"/>
    </row>
    <row r="540" spans="1:14">
      <c r="A540">
        <v>197111</v>
      </c>
      <c r="B540" s="3">
        <v>-9.0000000000000019E-4</v>
      </c>
      <c r="C540" s="3">
        <v>-4.0115999999999999E-2</v>
      </c>
      <c r="D540" s="10">
        <f t="shared" si="26"/>
        <v>-3.9216000000000001E-2</v>
      </c>
      <c r="E540" s="8">
        <f t="shared" si="27"/>
        <v>-9.0040524316415511E-4</v>
      </c>
      <c r="F540" s="8">
        <f t="shared" si="28"/>
        <v>-4.0942835154523863E-2</v>
      </c>
      <c r="G540" s="6"/>
      <c r="H540" s="6"/>
      <c r="I540" s="6"/>
      <c r="J540" s="6"/>
      <c r="K540" s="6"/>
      <c r="L540" s="6"/>
      <c r="M540" s="6"/>
      <c r="N540" s="6"/>
    </row>
    <row r="541" spans="1:14">
      <c r="A541">
        <v>197112</v>
      </c>
      <c r="B541" s="3">
        <v>9.0800000000000006E-2</v>
      </c>
      <c r="C541" s="3">
        <v>0.12109400000000001</v>
      </c>
      <c r="D541" s="10">
        <f t="shared" si="26"/>
        <v>3.0294000000000001E-2</v>
      </c>
      <c r="E541" s="8">
        <f t="shared" si="27"/>
        <v>8.6911371989296396E-2</v>
      </c>
      <c r="F541" s="8">
        <f t="shared" si="28"/>
        <v>0.11430499427654948</v>
      </c>
      <c r="G541" s="6"/>
      <c r="H541" s="6"/>
      <c r="I541" s="6"/>
      <c r="J541" s="6"/>
      <c r="K541" s="6"/>
      <c r="L541" s="6"/>
      <c r="M541" s="6"/>
      <c r="N541" s="6"/>
    </row>
    <row r="542" spans="1:14">
      <c r="A542">
        <v>197201</v>
      </c>
      <c r="B542" s="3">
        <v>2.7800000000000002E-2</v>
      </c>
      <c r="C542" s="3">
        <v>0.10440200000000001</v>
      </c>
      <c r="D542" s="10">
        <f t="shared" si="26"/>
        <v>7.6602000000000003E-2</v>
      </c>
      <c r="E542" s="8">
        <f t="shared" si="27"/>
        <v>2.7420595575992218E-2</v>
      </c>
      <c r="F542" s="8">
        <f t="shared" si="28"/>
        <v>9.9304012010288586E-2</v>
      </c>
      <c r="G542" s="6"/>
      <c r="H542" s="6"/>
      <c r="I542" s="6"/>
      <c r="J542" s="6"/>
      <c r="K542" s="6"/>
      <c r="L542" s="6"/>
      <c r="M542" s="6"/>
      <c r="N542" s="6"/>
    </row>
    <row r="543" spans="1:14">
      <c r="A543">
        <v>197202</v>
      </c>
      <c r="B543" s="3">
        <v>3.1200000000000002E-2</v>
      </c>
      <c r="C543" s="3">
        <v>2.6495000000000001E-2</v>
      </c>
      <c r="D543" s="10">
        <f t="shared" si="26"/>
        <v>-4.7050000000000008E-3</v>
      </c>
      <c r="E543" s="8">
        <f t="shared" si="27"/>
        <v>3.0723172642840479E-2</v>
      </c>
      <c r="F543" s="8">
        <f t="shared" si="28"/>
        <v>2.615008654438418E-2</v>
      </c>
      <c r="G543" s="6"/>
      <c r="H543" s="6"/>
      <c r="I543" s="6"/>
      <c r="J543" s="6"/>
      <c r="K543" s="6"/>
      <c r="L543" s="6"/>
      <c r="M543" s="6"/>
      <c r="N543" s="6"/>
    </row>
    <row r="544" spans="1:14">
      <c r="A544">
        <v>197203</v>
      </c>
      <c r="B544" s="3">
        <v>9.0000000000000011E-3</v>
      </c>
      <c r="C544" s="3">
        <v>-3.9919999999999999E-3</v>
      </c>
      <c r="D544" s="10">
        <f t="shared" si="26"/>
        <v>-1.2992E-2</v>
      </c>
      <c r="E544" s="8">
        <f t="shared" si="27"/>
        <v>8.9597413714718015E-3</v>
      </c>
      <c r="F544" s="8">
        <f t="shared" si="28"/>
        <v>-3.9999893012821293E-3</v>
      </c>
      <c r="G544" s="6"/>
      <c r="H544" s="6"/>
      <c r="I544" s="6"/>
      <c r="J544" s="6"/>
      <c r="K544" s="6"/>
      <c r="L544" s="6"/>
      <c r="M544" s="6"/>
      <c r="N544" s="6"/>
    </row>
    <row r="545" spans="1:14">
      <c r="A545">
        <v>197204</v>
      </c>
      <c r="B545" s="3">
        <v>5.7999999999999996E-3</v>
      </c>
      <c r="C545" s="3">
        <v>5.0680000000000005E-3</v>
      </c>
      <c r="D545" s="10">
        <f t="shared" si="26"/>
        <v>-7.3199999999999914E-4</v>
      </c>
      <c r="E545" s="8">
        <f t="shared" si="27"/>
        <v>5.7832447557273608E-3</v>
      </c>
      <c r="F545" s="8">
        <f t="shared" si="28"/>
        <v>5.055200913632432E-3</v>
      </c>
      <c r="G545" s="6"/>
      <c r="H545" s="6"/>
      <c r="I545" s="6"/>
      <c r="J545" s="6"/>
      <c r="K545" s="6"/>
      <c r="L545" s="6"/>
      <c r="M545" s="6"/>
      <c r="N545" s="6"/>
    </row>
    <row r="546" spans="1:14">
      <c r="A546">
        <v>197205</v>
      </c>
      <c r="B546" s="3">
        <v>1.55E-2</v>
      </c>
      <c r="C546" s="3">
        <v>-2.6627999999999999E-2</v>
      </c>
      <c r="D546" s="10">
        <f t="shared" si="26"/>
        <v>-4.2127999999999999E-2</v>
      </c>
      <c r="E546" s="8">
        <f t="shared" si="27"/>
        <v>1.5381102038302391E-2</v>
      </c>
      <c r="F546" s="8">
        <f t="shared" si="28"/>
        <v>-2.6988947149579764E-2</v>
      </c>
      <c r="G546" s="6"/>
      <c r="H546" s="6"/>
      <c r="I546" s="6"/>
      <c r="J546" s="6"/>
      <c r="K546" s="6"/>
      <c r="L546" s="6"/>
      <c r="M546" s="6"/>
      <c r="N546" s="6"/>
    </row>
    <row r="547" spans="1:14">
      <c r="A547">
        <v>197206</v>
      </c>
      <c r="B547" s="3">
        <v>-2.1400000000000002E-2</v>
      </c>
      <c r="C547" s="3">
        <v>-3.1362000000000001E-2</v>
      </c>
      <c r="D547" s="10">
        <f t="shared" si="26"/>
        <v>-9.9619999999999986E-3</v>
      </c>
      <c r="E547" s="8">
        <f t="shared" si="27"/>
        <v>-2.163230012711384E-2</v>
      </c>
      <c r="F547" s="8">
        <f t="shared" si="28"/>
        <v>-3.186431790149296E-2</v>
      </c>
      <c r="G547" s="6"/>
      <c r="H547" s="6"/>
      <c r="I547" s="6"/>
      <c r="J547" s="6"/>
      <c r="K547" s="6"/>
      <c r="L547" s="6"/>
      <c r="M547" s="6"/>
      <c r="N547" s="6"/>
    </row>
    <row r="548" spans="1:14">
      <c r="A548">
        <v>197207</v>
      </c>
      <c r="B548" s="3">
        <v>-4.9000000000000007E-3</v>
      </c>
      <c r="C548" s="3">
        <v>-2.0215999999999998E-2</v>
      </c>
      <c r="D548" s="10">
        <f t="shared" si="26"/>
        <v>-1.5315999999999996E-2</v>
      </c>
      <c r="E548" s="8">
        <f t="shared" si="27"/>
        <v>-4.9120443610206413E-3</v>
      </c>
      <c r="F548" s="8">
        <f t="shared" si="28"/>
        <v>-2.0423139774233698E-2</v>
      </c>
      <c r="G548" s="6"/>
      <c r="H548" s="6"/>
      <c r="I548" s="6"/>
      <c r="J548" s="6"/>
      <c r="K548" s="6"/>
      <c r="L548" s="6"/>
      <c r="M548" s="6"/>
      <c r="N548" s="6"/>
    </row>
    <row r="549" spans="1:14">
      <c r="A549">
        <v>197208</v>
      </c>
      <c r="B549" s="3">
        <v>3.5499999999999997E-2</v>
      </c>
      <c r="C549" s="3">
        <v>2.5455000000000002E-2</v>
      </c>
      <c r="D549" s="10">
        <f t="shared" si="26"/>
        <v>-1.0044999999999995E-2</v>
      </c>
      <c r="E549" s="8">
        <f t="shared" si="27"/>
        <v>3.4884401853501883E-2</v>
      </c>
      <c r="F549" s="8">
        <f t="shared" si="28"/>
        <v>2.5136416533855406E-2</v>
      </c>
      <c r="G549" s="6"/>
      <c r="H549" s="6"/>
      <c r="I549" s="6"/>
      <c r="J549" s="6"/>
      <c r="K549" s="6"/>
      <c r="L549" s="6"/>
      <c r="M549" s="6"/>
      <c r="N549" s="6"/>
    </row>
    <row r="550" spans="1:14">
      <c r="A550">
        <v>197209</v>
      </c>
      <c r="B550" s="3">
        <v>-7.9999999999999984E-3</v>
      </c>
      <c r="C550" s="3">
        <v>-3.1706999999999999E-2</v>
      </c>
      <c r="D550" s="10">
        <f t="shared" si="26"/>
        <v>-2.3706999999999999E-2</v>
      </c>
      <c r="E550" s="8">
        <f t="shared" si="27"/>
        <v>-8.0321716972642666E-3</v>
      </c>
      <c r="F550" s="8">
        <f t="shared" si="28"/>
        <v>-3.2220551555297336E-2</v>
      </c>
      <c r="G550" s="6"/>
      <c r="H550" s="6"/>
      <c r="I550" s="6"/>
      <c r="J550" s="6"/>
      <c r="K550" s="6"/>
      <c r="L550" s="6"/>
      <c r="M550" s="6"/>
      <c r="N550" s="6"/>
    </row>
    <row r="551" spans="1:14">
      <c r="A551">
        <v>197210</v>
      </c>
      <c r="B551" s="3">
        <v>9.1999999999999998E-3</v>
      </c>
      <c r="C551" s="3">
        <v>-1.0161999999999999E-2</v>
      </c>
      <c r="D551" s="10">
        <f t="shared" si="26"/>
        <v>-1.9361999999999997E-2</v>
      </c>
      <c r="E551" s="8">
        <f t="shared" si="27"/>
        <v>9.1579377847657243E-3</v>
      </c>
      <c r="F551" s="8">
        <f t="shared" si="28"/>
        <v>-1.0213985607028296E-2</v>
      </c>
      <c r="G551" s="6"/>
      <c r="H551" s="6"/>
      <c r="I551" s="6"/>
      <c r="J551" s="6"/>
      <c r="K551" s="6"/>
      <c r="L551" s="6"/>
      <c r="M551" s="6"/>
      <c r="N551" s="6"/>
    </row>
    <row r="552" spans="1:14">
      <c r="A552">
        <v>197211</v>
      </c>
      <c r="B552" s="3">
        <v>4.9699999999999994E-2</v>
      </c>
      <c r="C552" s="3">
        <v>6.365599999999999E-2</v>
      </c>
      <c r="D552" s="10">
        <f t="shared" si="26"/>
        <v>1.3955999999999996E-2</v>
      </c>
      <c r="E552" s="8">
        <f t="shared" si="27"/>
        <v>4.8504409059615054E-2</v>
      </c>
      <c r="F552" s="8">
        <f t="shared" si="28"/>
        <v>6.1712030373389265E-2</v>
      </c>
      <c r="G552" s="6"/>
      <c r="H552" s="6"/>
      <c r="I552" s="6"/>
      <c r="J552" s="6"/>
      <c r="K552" s="6"/>
      <c r="L552" s="6"/>
      <c r="M552" s="6"/>
      <c r="N552" s="6"/>
    </row>
    <row r="553" spans="1:14">
      <c r="A553">
        <v>197212</v>
      </c>
      <c r="B553" s="3">
        <v>9.8999999999999991E-3</v>
      </c>
      <c r="C553" s="3">
        <v>-2.3003999999999997E-2</v>
      </c>
      <c r="D553" s="10">
        <f t="shared" si="26"/>
        <v>-3.2903999999999996E-2</v>
      </c>
      <c r="E553" s="8">
        <f t="shared" si="27"/>
        <v>9.8513160503742019E-3</v>
      </c>
      <c r="F553" s="8">
        <f t="shared" si="28"/>
        <v>-2.3272721113549173E-2</v>
      </c>
      <c r="G553" s="6"/>
      <c r="H553" s="6"/>
      <c r="I553" s="6"/>
      <c r="J553" s="6"/>
      <c r="K553" s="6"/>
      <c r="L553" s="6"/>
      <c r="M553" s="6"/>
      <c r="N553" s="6"/>
    </row>
    <row r="554" spans="1:14">
      <c r="A554">
        <v>197301</v>
      </c>
      <c r="B554" s="3">
        <v>-2.8500000000000001E-2</v>
      </c>
      <c r="C554" s="3">
        <v>-3.6856E-2</v>
      </c>
      <c r="D554" s="10">
        <f t="shared" si="26"/>
        <v>-8.3559999999999988E-3</v>
      </c>
      <c r="E554" s="8">
        <f t="shared" si="27"/>
        <v>-2.8914010164642245E-2</v>
      </c>
      <c r="F554" s="8">
        <f t="shared" si="28"/>
        <v>-3.7552345652632449E-2</v>
      </c>
      <c r="G554" s="6"/>
      <c r="H554" s="6"/>
      <c r="I554" s="6"/>
      <c r="J554" s="6"/>
      <c r="K554" s="6"/>
      <c r="L554" s="6"/>
      <c r="M554" s="6"/>
      <c r="N554" s="6"/>
    </row>
    <row r="555" spans="1:14">
      <c r="A555">
        <v>197302</v>
      </c>
      <c r="B555" s="3">
        <v>-4.4399999999999995E-2</v>
      </c>
      <c r="C555" s="3">
        <v>-5.8765999999999999E-2</v>
      </c>
      <c r="D555" s="10">
        <f t="shared" si="26"/>
        <v>-1.4366000000000004E-2</v>
      </c>
      <c r="E555" s="8">
        <f t="shared" si="27"/>
        <v>-4.5415863530482575E-2</v>
      </c>
      <c r="F555" s="8">
        <f t="shared" si="28"/>
        <v>-6.0563498684491519E-2</v>
      </c>
      <c r="G555" s="6"/>
      <c r="H555" s="6"/>
      <c r="I555" s="6"/>
      <c r="J555" s="6"/>
      <c r="K555" s="6"/>
      <c r="L555" s="6"/>
      <c r="M555" s="6"/>
      <c r="N555" s="6"/>
    </row>
    <row r="556" spans="1:14">
      <c r="A556">
        <v>197303</v>
      </c>
      <c r="B556" s="3">
        <v>-8.4000000000000012E-3</v>
      </c>
      <c r="C556" s="3">
        <v>-1.2381999999999999E-2</v>
      </c>
      <c r="D556" s="10">
        <f t="shared" si="26"/>
        <v>-3.9819999999999977E-3</v>
      </c>
      <c r="E556" s="8">
        <f t="shared" si="27"/>
        <v>-8.4354788211015753E-3</v>
      </c>
      <c r="F556" s="8">
        <f t="shared" si="28"/>
        <v>-1.2459295674774048E-2</v>
      </c>
      <c r="G556" s="6"/>
      <c r="H556" s="6"/>
      <c r="I556" s="6"/>
      <c r="J556" s="6"/>
      <c r="K556" s="6"/>
      <c r="L556" s="6"/>
      <c r="M556" s="6"/>
      <c r="N556" s="6"/>
    </row>
    <row r="557" spans="1:14">
      <c r="A557">
        <v>197304</v>
      </c>
      <c r="B557" s="3">
        <v>-5.16E-2</v>
      </c>
      <c r="C557" s="3">
        <v>-4.9954999999999999E-2</v>
      </c>
      <c r="D557" s="10">
        <f t="shared" si="26"/>
        <v>1.6450000000000006E-3</v>
      </c>
      <c r="E557" s="8">
        <f t="shared" si="27"/>
        <v>-5.2978924790886617E-2</v>
      </c>
      <c r="F557" s="8">
        <f t="shared" si="28"/>
        <v>-5.1245927088346105E-2</v>
      </c>
      <c r="G557" s="6"/>
      <c r="H557" s="6"/>
      <c r="I557" s="6"/>
      <c r="J557" s="6"/>
      <c r="K557" s="6"/>
      <c r="L557" s="6"/>
      <c r="M557" s="6"/>
      <c r="N557" s="6"/>
    </row>
    <row r="558" spans="1:14">
      <c r="A558">
        <v>197305</v>
      </c>
      <c r="B558" s="3">
        <v>-2.4299999999999999E-2</v>
      </c>
      <c r="C558" s="3">
        <v>-7.3583999999999997E-2</v>
      </c>
      <c r="D558" s="10">
        <f t="shared" si="26"/>
        <v>-4.9283999999999994E-2</v>
      </c>
      <c r="E558" s="8">
        <f t="shared" si="27"/>
        <v>-2.4600116868232689E-2</v>
      </c>
      <c r="F558" s="8">
        <f t="shared" si="28"/>
        <v>-7.6431901155383425E-2</v>
      </c>
      <c r="G558" s="6"/>
      <c r="H558" s="6"/>
      <c r="I558" s="6"/>
      <c r="J558" s="6"/>
      <c r="K558" s="6"/>
      <c r="L558" s="6"/>
      <c r="M558" s="6"/>
      <c r="N558" s="6"/>
    </row>
    <row r="559" spans="1:14">
      <c r="A559">
        <v>197306</v>
      </c>
      <c r="B559" s="3">
        <v>-1.06E-2</v>
      </c>
      <c r="C559" s="3">
        <v>-2.6949000000000001E-2</v>
      </c>
      <c r="D559" s="10">
        <f t="shared" si="26"/>
        <v>-1.6349000000000002E-2</v>
      </c>
      <c r="E559" s="8">
        <f t="shared" si="27"/>
        <v>-1.0656580188528888E-2</v>
      </c>
      <c r="F559" s="8">
        <f t="shared" si="28"/>
        <v>-2.7318782959072554E-2</v>
      </c>
      <c r="G559" s="6"/>
      <c r="H559" s="6"/>
      <c r="I559" s="6"/>
      <c r="J559" s="6"/>
      <c r="K559" s="6"/>
      <c r="L559" s="6"/>
      <c r="M559" s="6"/>
      <c r="N559" s="6"/>
    </row>
    <row r="560" spans="1:14">
      <c r="A560">
        <v>197307</v>
      </c>
      <c r="B560" s="3">
        <v>5.6899999999999992E-2</v>
      </c>
      <c r="C560" s="3">
        <v>9.0943999999999997E-2</v>
      </c>
      <c r="D560" s="10">
        <f t="shared" si="26"/>
        <v>3.4044000000000005E-2</v>
      </c>
      <c r="E560" s="8">
        <f t="shared" si="27"/>
        <v>5.5340095033164546E-2</v>
      </c>
      <c r="F560" s="8">
        <f t="shared" si="28"/>
        <v>8.7043376477640613E-2</v>
      </c>
      <c r="G560" s="6"/>
      <c r="H560" s="6"/>
      <c r="I560" s="6"/>
      <c r="J560" s="6"/>
      <c r="K560" s="6"/>
      <c r="L560" s="6"/>
      <c r="M560" s="6"/>
      <c r="N560" s="6"/>
    </row>
    <row r="561" spans="1:14">
      <c r="A561">
        <v>197308</v>
      </c>
      <c r="B561" s="3">
        <v>-3.1200000000000002E-2</v>
      </c>
      <c r="C561" s="3">
        <v>-4.0377999999999997E-2</v>
      </c>
      <c r="D561" s="10">
        <f t="shared" si="26"/>
        <v>-9.1779999999999952E-3</v>
      </c>
      <c r="E561" s="8">
        <f t="shared" si="27"/>
        <v>-3.1697086743254561E-2</v>
      </c>
      <c r="F561" s="8">
        <f t="shared" si="28"/>
        <v>-4.1215822060141294E-2</v>
      </c>
      <c r="G561" s="6"/>
      <c r="H561" s="6"/>
      <c r="I561" s="6"/>
      <c r="J561" s="6"/>
      <c r="K561" s="6"/>
      <c r="L561" s="6"/>
      <c r="M561" s="6"/>
      <c r="N561" s="6"/>
    </row>
    <row r="562" spans="1:14">
      <c r="A562">
        <v>197309</v>
      </c>
      <c r="B562" s="3">
        <v>5.4299999999999994E-2</v>
      </c>
      <c r="C562" s="3">
        <v>8.5458999999999993E-2</v>
      </c>
      <c r="D562" s="10">
        <f t="shared" si="26"/>
        <v>3.1158999999999999E-2</v>
      </c>
      <c r="E562" s="8">
        <f t="shared" si="27"/>
        <v>5.2877039600766937E-2</v>
      </c>
      <c r="F562" s="8">
        <f t="shared" si="28"/>
        <v>8.200293901026097E-2</v>
      </c>
      <c r="G562" s="6"/>
      <c r="H562" s="6"/>
      <c r="I562" s="6"/>
      <c r="J562" s="6"/>
      <c r="K562" s="6"/>
      <c r="L562" s="6"/>
      <c r="M562" s="6"/>
      <c r="N562" s="6"/>
    </row>
    <row r="563" spans="1:14">
      <c r="A563">
        <v>197310</v>
      </c>
      <c r="B563" s="3">
        <v>-1.7999999999999993E-3</v>
      </c>
      <c r="C563" s="3">
        <v>8.4849999999999995E-3</v>
      </c>
      <c r="D563" s="10">
        <f t="shared" si="26"/>
        <v>1.0284999999999999E-2</v>
      </c>
      <c r="E563" s="8">
        <f t="shared" si="27"/>
        <v>-1.8016219466282088E-3</v>
      </c>
      <c r="F563" s="8">
        <f t="shared" si="28"/>
        <v>8.4492047269010117E-3</v>
      </c>
      <c r="G563" s="6"/>
      <c r="H563" s="6"/>
      <c r="I563" s="6"/>
      <c r="J563" s="6"/>
      <c r="K563" s="6"/>
      <c r="L563" s="6"/>
      <c r="M563" s="6"/>
      <c r="N563" s="6"/>
    </row>
    <row r="564" spans="1:14">
      <c r="A564">
        <v>197311</v>
      </c>
      <c r="B564" s="3">
        <v>-0.12189999999999999</v>
      </c>
      <c r="C564" s="3">
        <v>-0.16228000000000001</v>
      </c>
      <c r="D564" s="10">
        <f t="shared" si="26"/>
        <v>-4.0380000000000013E-2</v>
      </c>
      <c r="E564" s="8">
        <f t="shared" si="27"/>
        <v>-0.12999479661618721</v>
      </c>
      <c r="F564" s="8">
        <f t="shared" si="28"/>
        <v>-0.17707136321182665</v>
      </c>
      <c r="G564" s="6"/>
      <c r="H564" s="6"/>
      <c r="I564" s="6"/>
      <c r="J564" s="6"/>
      <c r="K564" s="6"/>
      <c r="L564" s="6"/>
      <c r="M564" s="6"/>
      <c r="N564" s="6"/>
    </row>
    <row r="565" spans="1:14">
      <c r="A565">
        <v>197312</v>
      </c>
      <c r="B565" s="3">
        <v>1.2500000000000001E-2</v>
      </c>
      <c r="C565" s="3">
        <v>-1.4182999999999999E-2</v>
      </c>
      <c r="D565" s="10">
        <f t="shared" si="26"/>
        <v>-2.6682999999999998E-2</v>
      </c>
      <c r="E565" s="8">
        <f t="shared" si="27"/>
        <v>1.242251999855711E-2</v>
      </c>
      <c r="F565" s="8">
        <f t="shared" si="28"/>
        <v>-1.4284539982293737E-2</v>
      </c>
      <c r="G565" s="6"/>
      <c r="H565" s="6"/>
      <c r="I565" s="6"/>
      <c r="J565" s="6"/>
      <c r="K565" s="6"/>
      <c r="L565" s="6"/>
      <c r="M565" s="6"/>
      <c r="N565" s="6"/>
    </row>
    <row r="566" spans="1:14">
      <c r="A566">
        <v>197401</v>
      </c>
      <c r="B566" s="3">
        <v>4.5999999999999999E-3</v>
      </c>
      <c r="C566" s="3">
        <v>0.138461</v>
      </c>
      <c r="D566" s="10">
        <f t="shared" si="26"/>
        <v>0.13386100000000001</v>
      </c>
      <c r="E566" s="8">
        <f t="shared" si="27"/>
        <v>4.589452333807224E-3</v>
      </c>
      <c r="F566" s="8">
        <f t="shared" si="28"/>
        <v>0.12967735033544778</v>
      </c>
      <c r="G566" s="6"/>
      <c r="H566" s="6"/>
      <c r="I566" s="6"/>
      <c r="J566" s="6"/>
      <c r="K566" s="6"/>
      <c r="L566" s="6"/>
      <c r="M566" s="6"/>
      <c r="N566" s="6"/>
    </row>
    <row r="567" spans="1:14">
      <c r="A567">
        <v>197402</v>
      </c>
      <c r="B567" s="3">
        <v>1.0999999999999998E-3</v>
      </c>
      <c r="C567" s="3">
        <v>1.8630999999999998E-2</v>
      </c>
      <c r="D567" s="10">
        <f t="shared" si="26"/>
        <v>1.7530999999999998E-2</v>
      </c>
      <c r="E567" s="8">
        <f t="shared" si="27"/>
        <v>1.0993954433010642E-3</v>
      </c>
      <c r="F567" s="8">
        <f t="shared" si="28"/>
        <v>1.8459568934186685E-2</v>
      </c>
      <c r="G567" s="6"/>
      <c r="H567" s="6"/>
      <c r="I567" s="6"/>
      <c r="J567" s="6"/>
      <c r="K567" s="6"/>
      <c r="L567" s="6"/>
      <c r="M567" s="6"/>
      <c r="N567" s="6"/>
    </row>
    <row r="568" spans="1:14">
      <c r="A568">
        <v>197403</v>
      </c>
      <c r="B568" s="3">
        <v>-2.2499999999999999E-2</v>
      </c>
      <c r="C568" s="3">
        <v>4.8419999999999999E-3</v>
      </c>
      <c r="D568" s="10">
        <f t="shared" si="26"/>
        <v>2.7341999999999998E-2</v>
      </c>
      <c r="E568" s="8">
        <f t="shared" si="27"/>
        <v>-2.275698712261618E-2</v>
      </c>
      <c r="F568" s="8">
        <f t="shared" si="28"/>
        <v>4.8303152212854829E-3</v>
      </c>
      <c r="G568" s="6"/>
      <c r="H568" s="6"/>
      <c r="I568" s="6"/>
      <c r="J568" s="6"/>
      <c r="K568" s="6"/>
      <c r="L568" s="6"/>
      <c r="M568" s="6"/>
      <c r="N568" s="6"/>
    </row>
    <row r="569" spans="1:14">
      <c r="A569">
        <v>197404</v>
      </c>
      <c r="B569" s="3">
        <v>-4.5400000000000003E-2</v>
      </c>
      <c r="C569" s="3">
        <v>-3.6341999999999999E-2</v>
      </c>
      <c r="D569" s="10">
        <f t="shared" si="26"/>
        <v>9.0580000000000035E-3</v>
      </c>
      <c r="E569" s="8">
        <f t="shared" si="27"/>
        <v>-4.646287441034086E-2</v>
      </c>
      <c r="F569" s="8">
        <f t="shared" si="28"/>
        <v>-3.7018819102221406E-2</v>
      </c>
      <c r="G569" s="6"/>
      <c r="H569" s="6"/>
      <c r="I569" s="6"/>
      <c r="J569" s="6"/>
      <c r="K569" s="6"/>
      <c r="L569" s="6"/>
      <c r="M569" s="6"/>
      <c r="N569" s="6"/>
    </row>
    <row r="570" spans="1:14">
      <c r="A570">
        <v>197405</v>
      </c>
      <c r="B570" s="3">
        <v>-3.9299999999999995E-2</v>
      </c>
      <c r="C570" s="3">
        <v>-6.8700999999999998E-2</v>
      </c>
      <c r="D570" s="10">
        <f t="shared" si="26"/>
        <v>-2.9401000000000004E-2</v>
      </c>
      <c r="E570" s="8">
        <f t="shared" si="27"/>
        <v>-4.0093093566444228E-2</v>
      </c>
      <c r="F570" s="8">
        <f t="shared" si="28"/>
        <v>-7.1174893222952812E-2</v>
      </c>
      <c r="G570" s="6"/>
      <c r="H570" s="6"/>
      <c r="I570" s="6"/>
      <c r="J570" s="6"/>
      <c r="K570" s="6"/>
      <c r="L570" s="6"/>
      <c r="M570" s="6"/>
      <c r="N570" s="6"/>
    </row>
    <row r="571" spans="1:14">
      <c r="A571">
        <v>197406</v>
      </c>
      <c r="B571" s="3">
        <v>-2.23E-2</v>
      </c>
      <c r="C571" s="3">
        <v>-1.1188E-2</v>
      </c>
      <c r="D571" s="10">
        <f t="shared" si="26"/>
        <v>1.1112E-2</v>
      </c>
      <c r="E571" s="8">
        <f t="shared" si="27"/>
        <v>-2.2552404470511489E-2</v>
      </c>
      <c r="F571" s="8">
        <f t="shared" si="28"/>
        <v>-1.1251056430020315E-2</v>
      </c>
      <c r="G571" s="6"/>
      <c r="H571" s="6"/>
      <c r="I571" s="6"/>
      <c r="J571" s="6"/>
      <c r="K571" s="6"/>
      <c r="L571" s="6"/>
      <c r="M571" s="6"/>
      <c r="N571" s="6"/>
    </row>
    <row r="572" spans="1:14">
      <c r="A572">
        <v>197407</v>
      </c>
      <c r="B572" s="3">
        <v>-7.350000000000001E-2</v>
      </c>
      <c r="C572" s="3">
        <v>-3.0025E-2</v>
      </c>
      <c r="D572" s="10">
        <f t="shared" si="26"/>
        <v>4.3475000000000014E-2</v>
      </c>
      <c r="E572" s="8">
        <f t="shared" si="27"/>
        <v>-7.6341233256722596E-2</v>
      </c>
      <c r="F572" s="8">
        <f t="shared" si="28"/>
        <v>-3.048498101271932E-2</v>
      </c>
      <c r="G572" s="6"/>
      <c r="H572" s="6"/>
      <c r="I572" s="6"/>
      <c r="J572" s="6"/>
      <c r="K572" s="6"/>
      <c r="L572" s="6"/>
      <c r="M572" s="6"/>
      <c r="N572" s="6"/>
    </row>
    <row r="573" spans="1:14">
      <c r="A573">
        <v>197408</v>
      </c>
      <c r="B573" s="3">
        <v>-8.7499999999999994E-2</v>
      </c>
      <c r="C573" s="3">
        <v>-7.3534000000000002E-2</v>
      </c>
      <c r="D573" s="10">
        <f t="shared" si="26"/>
        <v>1.3965999999999992E-2</v>
      </c>
      <c r="E573" s="8">
        <f t="shared" si="27"/>
        <v>-9.1567193525490503E-2</v>
      </c>
      <c r="F573" s="8">
        <f t="shared" si="28"/>
        <v>-7.637793117778946E-2</v>
      </c>
      <c r="G573" s="6"/>
      <c r="H573" s="6"/>
      <c r="I573" s="6"/>
      <c r="J573" s="6"/>
      <c r="K573" s="6"/>
      <c r="L573" s="6"/>
      <c r="M573" s="6"/>
      <c r="N573" s="6"/>
    </row>
    <row r="574" spans="1:14">
      <c r="A574">
        <v>197409</v>
      </c>
      <c r="B574" s="3">
        <v>-0.10959999999999999</v>
      </c>
      <c r="C574" s="3">
        <v>-7.3104000000000002E-2</v>
      </c>
      <c r="D574" s="10">
        <f t="shared" si="26"/>
        <v>3.6495999999999987E-2</v>
      </c>
      <c r="E574" s="8">
        <f t="shared" si="27"/>
        <v>-0.11608447902080202</v>
      </c>
      <c r="F574" s="8">
        <f t="shared" si="28"/>
        <v>-7.5913909569797683E-2</v>
      </c>
      <c r="G574" s="6"/>
      <c r="H574" s="6"/>
      <c r="I574" s="6"/>
      <c r="J574" s="6"/>
      <c r="K574" s="6"/>
      <c r="L574" s="6"/>
      <c r="M574" s="6"/>
      <c r="N574" s="6"/>
    </row>
    <row r="575" spans="1:14">
      <c r="A575">
        <v>197410</v>
      </c>
      <c r="B575" s="3">
        <v>0.16610000000000003</v>
      </c>
      <c r="C575" s="3">
        <v>8.0222000000000002E-2</v>
      </c>
      <c r="D575" s="10">
        <f t="shared" si="26"/>
        <v>-8.5878000000000024E-2</v>
      </c>
      <c r="E575" s="8">
        <f t="shared" si="27"/>
        <v>0.15366484754415025</v>
      </c>
      <c r="F575" s="8">
        <f t="shared" si="28"/>
        <v>7.7166575568035356E-2</v>
      </c>
      <c r="G575" s="6"/>
      <c r="H575" s="6"/>
      <c r="I575" s="6"/>
      <c r="J575" s="6"/>
      <c r="K575" s="6"/>
      <c r="L575" s="6"/>
      <c r="M575" s="6"/>
      <c r="N575" s="6"/>
    </row>
    <row r="576" spans="1:14">
      <c r="A576">
        <v>197411</v>
      </c>
      <c r="B576" s="3">
        <v>-3.9699999999999999E-2</v>
      </c>
      <c r="C576" s="3">
        <v>-5.5392000000000004E-2</v>
      </c>
      <c r="D576" s="10">
        <f t="shared" si="26"/>
        <v>-1.5692000000000005E-2</v>
      </c>
      <c r="E576" s="8">
        <f t="shared" si="27"/>
        <v>-4.0509543338209941E-2</v>
      </c>
      <c r="F576" s="8">
        <f t="shared" si="28"/>
        <v>-5.6985252362674391E-2</v>
      </c>
      <c r="G576" s="6"/>
      <c r="H576" s="6"/>
      <c r="I576" s="6"/>
      <c r="J576" s="6"/>
      <c r="K576" s="6"/>
      <c r="L576" s="6"/>
      <c r="M576" s="6"/>
      <c r="N576" s="6"/>
    </row>
    <row r="577" spans="1:14">
      <c r="A577">
        <v>197412</v>
      </c>
      <c r="B577" s="3">
        <v>-2.75E-2</v>
      </c>
      <c r="C577" s="3">
        <v>-7.6692999999999997E-2</v>
      </c>
      <c r="D577" s="10">
        <f t="shared" si="26"/>
        <v>-4.9193000000000001E-2</v>
      </c>
      <c r="E577" s="8">
        <f t="shared" si="27"/>
        <v>-2.7885203489535663E-2</v>
      </c>
      <c r="F577" s="8">
        <f t="shared" si="28"/>
        <v>-7.9793488731157047E-2</v>
      </c>
      <c r="G577" s="6"/>
      <c r="H577" s="6"/>
      <c r="I577" s="6"/>
      <c r="J577" s="6"/>
      <c r="K577" s="6"/>
      <c r="L577" s="6"/>
      <c r="M577" s="6"/>
      <c r="N577" s="6"/>
    </row>
    <row r="578" spans="1:14">
      <c r="A578">
        <v>197501</v>
      </c>
      <c r="B578" s="3">
        <v>0.1424</v>
      </c>
      <c r="C578" s="3">
        <v>0.30693500000000001</v>
      </c>
      <c r="D578" s="10">
        <f t="shared" si="26"/>
        <v>0.16453500000000001</v>
      </c>
      <c r="E578" s="8">
        <f t="shared" si="27"/>
        <v>0.13313131260318295</v>
      </c>
      <c r="F578" s="8">
        <f t="shared" si="28"/>
        <v>0.26768470119422683</v>
      </c>
      <c r="G578" s="6"/>
      <c r="H578" s="6"/>
      <c r="I578" s="6"/>
      <c r="J578" s="6"/>
      <c r="K578" s="6"/>
      <c r="L578" s="6"/>
      <c r="M578" s="6"/>
      <c r="N578" s="6"/>
    </row>
    <row r="579" spans="1:14">
      <c r="A579">
        <v>197502</v>
      </c>
      <c r="B579" s="3">
        <v>5.9899999999999995E-2</v>
      </c>
      <c r="C579" s="3">
        <v>3.7744E-2</v>
      </c>
      <c r="D579" s="10">
        <f t="shared" ref="D579:D642" si="29">C579-B579</f>
        <v>-2.2155999999999995E-2</v>
      </c>
      <c r="E579" s="8">
        <f t="shared" ref="E579:E642" si="30">LOG(B579+1, EXP(1))</f>
        <v>5.8174564051072235E-2</v>
      </c>
      <c r="F579" s="8">
        <f t="shared" ref="F579:F642" si="31">LOG(C579+1, EXP(1))</f>
        <v>3.7049126194956851E-2</v>
      </c>
      <c r="G579" s="6"/>
      <c r="H579" s="6"/>
      <c r="I579" s="6"/>
      <c r="J579" s="6"/>
      <c r="K579" s="6"/>
      <c r="L579" s="6"/>
      <c r="M579" s="6"/>
      <c r="N579" s="6"/>
    </row>
    <row r="580" spans="1:14">
      <c r="A580">
        <v>197503</v>
      </c>
      <c r="B580" s="3">
        <v>3.0700000000000002E-2</v>
      </c>
      <c r="C580" s="3">
        <v>8.3361999999999992E-2</v>
      </c>
      <c r="D580" s="10">
        <f t="shared" si="29"/>
        <v>5.2661999999999987E-2</v>
      </c>
      <c r="E580" s="8">
        <f t="shared" si="30"/>
        <v>3.0238183060609946E-2</v>
      </c>
      <c r="F580" s="8">
        <f t="shared" si="31"/>
        <v>8.0069168861897577E-2</v>
      </c>
      <c r="G580" s="6"/>
      <c r="H580" s="6"/>
      <c r="I580" s="6"/>
      <c r="J580" s="6"/>
      <c r="K580" s="6"/>
      <c r="L580" s="6"/>
      <c r="M580" s="6"/>
      <c r="N580" s="6"/>
    </row>
    <row r="581" spans="1:14">
      <c r="A581">
        <v>197504</v>
      </c>
      <c r="B581" s="3">
        <v>4.6700000000000005E-2</v>
      </c>
      <c r="C581" s="3">
        <v>3.1185000000000001E-2</v>
      </c>
      <c r="D581" s="10">
        <f t="shared" si="29"/>
        <v>-1.5515000000000004E-2</v>
      </c>
      <c r="E581" s="8">
        <f t="shared" si="30"/>
        <v>4.5642357878701037E-2</v>
      </c>
      <c r="F581" s="8">
        <f t="shared" si="31"/>
        <v>3.0708626377230378E-2</v>
      </c>
      <c r="G581" s="6"/>
      <c r="H581" s="6"/>
      <c r="I581" s="6"/>
      <c r="J581" s="6"/>
      <c r="K581" s="6"/>
      <c r="L581" s="6"/>
      <c r="M581" s="6"/>
      <c r="N581" s="6"/>
    </row>
    <row r="582" spans="1:14">
      <c r="A582">
        <v>197505</v>
      </c>
      <c r="B582" s="3">
        <v>5.630000000000001E-2</v>
      </c>
      <c r="C582" s="3">
        <v>6.8839999999999998E-2</v>
      </c>
      <c r="D582" s="10">
        <f t="shared" si="29"/>
        <v>1.2539999999999989E-2</v>
      </c>
      <c r="E582" s="8">
        <f t="shared" si="30"/>
        <v>5.4772235846979482E-2</v>
      </c>
      <c r="F582" s="8">
        <f t="shared" si="31"/>
        <v>6.6573948249641399E-2</v>
      </c>
      <c r="G582" s="6"/>
      <c r="H582" s="6"/>
      <c r="I582" s="6"/>
      <c r="J582" s="6"/>
      <c r="K582" s="6"/>
      <c r="L582" s="6"/>
      <c r="M582" s="6"/>
      <c r="N582" s="6"/>
    </row>
    <row r="583" spans="1:14">
      <c r="A583">
        <v>197506</v>
      </c>
      <c r="B583" s="3">
        <v>5.2400000000000002E-2</v>
      </c>
      <c r="C583" s="3">
        <v>6.4170000000000005E-2</v>
      </c>
      <c r="D583" s="10">
        <f t="shared" si="29"/>
        <v>1.1770000000000003E-2</v>
      </c>
      <c r="E583" s="8">
        <f t="shared" si="30"/>
        <v>5.1073270184000617E-2</v>
      </c>
      <c r="F583" s="8">
        <f t="shared" si="31"/>
        <v>6.2195152592967116E-2</v>
      </c>
      <c r="G583" s="6"/>
      <c r="H583" s="6"/>
      <c r="I583" s="6"/>
      <c r="J583" s="6"/>
      <c r="K583" s="6"/>
      <c r="L583" s="6"/>
      <c r="M583" s="6"/>
      <c r="N583" s="6"/>
    </row>
    <row r="584" spans="1:14">
      <c r="A584">
        <v>197507</v>
      </c>
      <c r="B584" s="3">
        <v>-6.1099999999999995E-2</v>
      </c>
      <c r="C584" s="3">
        <v>-2.5589000000000001E-2</v>
      </c>
      <c r="D584" s="10">
        <f t="shared" si="29"/>
        <v>3.5510999999999994E-2</v>
      </c>
      <c r="E584" s="8">
        <f t="shared" si="30"/>
        <v>-6.3046301717635325E-2</v>
      </c>
      <c r="F584" s="8">
        <f t="shared" si="31"/>
        <v>-2.5922093091866747E-2</v>
      </c>
      <c r="G584" s="6"/>
      <c r="H584" s="6"/>
      <c r="I584" s="6"/>
      <c r="J584" s="6"/>
      <c r="K584" s="6"/>
      <c r="L584" s="6"/>
      <c r="M584" s="6"/>
      <c r="N584" s="6"/>
    </row>
    <row r="585" spans="1:14">
      <c r="A585">
        <v>197508</v>
      </c>
      <c r="B585" s="3">
        <v>-2.3700000000000002E-2</v>
      </c>
      <c r="C585" s="3">
        <v>-6.7043000000000005E-2</v>
      </c>
      <c r="D585" s="10">
        <f t="shared" si="29"/>
        <v>-4.3343000000000007E-2</v>
      </c>
      <c r="E585" s="8">
        <f t="shared" si="30"/>
        <v>-2.3985362750511312E-2</v>
      </c>
      <c r="F585" s="8">
        <f t="shared" si="31"/>
        <v>-6.9396167085404178E-2</v>
      </c>
      <c r="G585" s="6"/>
      <c r="H585" s="6"/>
      <c r="I585" s="6"/>
      <c r="J585" s="6"/>
      <c r="K585" s="6"/>
      <c r="L585" s="6"/>
      <c r="M585" s="6"/>
      <c r="N585" s="6"/>
    </row>
    <row r="586" spans="1:14">
      <c r="A586">
        <v>197509</v>
      </c>
      <c r="B586" s="3">
        <v>-3.7299999999999993E-2</v>
      </c>
      <c r="C586" s="3">
        <v>-3.4014000000000003E-2</v>
      </c>
      <c r="D586" s="10">
        <f t="shared" si="29"/>
        <v>3.2859999999999903E-3</v>
      </c>
      <c r="E586" s="8">
        <f t="shared" si="30"/>
        <v>-3.8013442198216174E-2</v>
      </c>
      <c r="F586" s="8">
        <f t="shared" si="31"/>
        <v>-3.4605937628263202E-2</v>
      </c>
      <c r="G586" s="6"/>
      <c r="H586" s="6"/>
      <c r="I586" s="6"/>
      <c r="J586" s="6"/>
      <c r="K586" s="6"/>
      <c r="L586" s="6"/>
      <c r="M586" s="6"/>
      <c r="N586" s="6"/>
    </row>
    <row r="587" spans="1:14">
      <c r="A587">
        <v>197510</v>
      </c>
      <c r="B587" s="3">
        <v>5.8699999999999995E-2</v>
      </c>
      <c r="C587" s="3">
        <v>1.9429999999999999E-2</v>
      </c>
      <c r="D587" s="10">
        <f t="shared" si="29"/>
        <v>-3.9269999999999999E-2</v>
      </c>
      <c r="E587" s="8">
        <f t="shared" si="30"/>
        <v>5.7041740367196996E-2</v>
      </c>
      <c r="F587" s="8">
        <f t="shared" si="31"/>
        <v>1.9243647566704603E-2</v>
      </c>
      <c r="G587" s="6"/>
      <c r="H587" s="6"/>
      <c r="I587" s="6"/>
      <c r="J587" s="6"/>
      <c r="K587" s="6"/>
      <c r="L587" s="6"/>
      <c r="M587" s="6"/>
      <c r="N587" s="6"/>
    </row>
    <row r="588" spans="1:14">
      <c r="A588">
        <v>197511</v>
      </c>
      <c r="B588" s="3">
        <v>3.0500000000000003E-2</v>
      </c>
      <c r="C588" s="3">
        <v>3.8098E-2</v>
      </c>
      <c r="D588" s="10">
        <f t="shared" si="29"/>
        <v>7.5979999999999971E-3</v>
      </c>
      <c r="E588" s="8">
        <f t="shared" si="30"/>
        <v>3.0044121348376644E-2</v>
      </c>
      <c r="F588" s="8">
        <f t="shared" si="31"/>
        <v>3.739019261853975E-2</v>
      </c>
      <c r="G588" s="6"/>
      <c r="H588" s="6"/>
      <c r="I588" s="6"/>
      <c r="J588" s="6"/>
      <c r="K588" s="6"/>
      <c r="L588" s="6"/>
      <c r="M588" s="6"/>
      <c r="N588" s="6"/>
    </row>
    <row r="589" spans="1:14">
      <c r="A589">
        <v>197512</v>
      </c>
      <c r="B589" s="3">
        <v>-1.1200000000000002E-2</v>
      </c>
      <c r="C589" s="3">
        <v>-8.742999999999999E-3</v>
      </c>
      <c r="D589" s="10">
        <f t="shared" si="29"/>
        <v>2.4570000000000026E-3</v>
      </c>
      <c r="E589" s="8">
        <f t="shared" si="30"/>
        <v>-1.1263192278710714E-2</v>
      </c>
      <c r="F589" s="8">
        <f t="shared" si="31"/>
        <v>-8.7814442673452339E-3</v>
      </c>
      <c r="G589" s="6"/>
      <c r="H589" s="6"/>
      <c r="I589" s="6"/>
      <c r="J589" s="6"/>
      <c r="K589" s="6"/>
      <c r="L589" s="6"/>
      <c r="M589" s="6"/>
      <c r="N589" s="6"/>
    </row>
    <row r="590" spans="1:14">
      <c r="A590">
        <v>197601</v>
      </c>
      <c r="B590" s="3">
        <v>0.1263</v>
      </c>
      <c r="C590" s="3">
        <v>0.24767299999999998</v>
      </c>
      <c r="D590" s="10">
        <f t="shared" si="29"/>
        <v>0.12137299999999998</v>
      </c>
      <c r="E590" s="8">
        <f t="shared" si="30"/>
        <v>0.11893792407151385</v>
      </c>
      <c r="F590" s="8">
        <f t="shared" si="31"/>
        <v>0.22128021638343065</v>
      </c>
      <c r="G590" s="6"/>
      <c r="H590" s="6"/>
      <c r="I590" s="6"/>
      <c r="J590" s="6"/>
      <c r="K590" s="6"/>
      <c r="L590" s="6"/>
      <c r="M590" s="6"/>
      <c r="N590" s="6"/>
    </row>
    <row r="591" spans="1:14">
      <c r="A591">
        <v>197602</v>
      </c>
      <c r="B591" s="3">
        <v>6.6E-3</v>
      </c>
      <c r="C591" s="3">
        <v>0.12420500000000001</v>
      </c>
      <c r="D591" s="10">
        <f t="shared" si="29"/>
        <v>0.11760500000000002</v>
      </c>
      <c r="E591" s="8">
        <f t="shared" si="30"/>
        <v>6.5783153601225068E-3</v>
      </c>
      <c r="F591" s="8">
        <f t="shared" si="31"/>
        <v>0.11707611918313422</v>
      </c>
      <c r="G591" s="6"/>
      <c r="H591" s="6"/>
      <c r="I591" s="6"/>
      <c r="J591" s="6"/>
      <c r="K591" s="6"/>
      <c r="L591" s="6"/>
      <c r="M591" s="6"/>
      <c r="N591" s="6"/>
    </row>
    <row r="592" spans="1:14">
      <c r="A592">
        <v>197603</v>
      </c>
      <c r="B592" s="3">
        <v>2.7199999999999998E-2</v>
      </c>
      <c r="C592" s="3">
        <v>1.8616999999999998E-2</v>
      </c>
      <c r="D592" s="10">
        <f t="shared" si="29"/>
        <v>-8.5830000000000004E-3</v>
      </c>
      <c r="E592" s="8">
        <f t="shared" si="30"/>
        <v>2.683665395355957E-2</v>
      </c>
      <c r="F592" s="8">
        <f t="shared" si="31"/>
        <v>1.8445824903022903E-2</v>
      </c>
      <c r="G592" s="6"/>
      <c r="H592" s="6"/>
      <c r="I592" s="6"/>
      <c r="J592" s="6"/>
      <c r="K592" s="6"/>
      <c r="L592" s="6"/>
      <c r="M592" s="6"/>
      <c r="N592" s="6"/>
    </row>
    <row r="593" spans="1:14">
      <c r="A593">
        <v>197604</v>
      </c>
      <c r="B593" s="3">
        <v>-1.0700000000000001E-2</v>
      </c>
      <c r="C593" s="3">
        <v>-1.3186999999999999E-2</v>
      </c>
      <c r="D593" s="10">
        <f t="shared" si="29"/>
        <v>-2.4869999999999979E-3</v>
      </c>
      <c r="E593" s="8">
        <f t="shared" si="30"/>
        <v>-1.0757656652960208E-2</v>
      </c>
      <c r="F593" s="8">
        <f t="shared" si="31"/>
        <v>-1.3274720518290827E-2</v>
      </c>
      <c r="G593" s="6"/>
      <c r="H593" s="6"/>
      <c r="I593" s="6"/>
      <c r="J593" s="6"/>
      <c r="K593" s="6"/>
      <c r="L593" s="6"/>
      <c r="M593" s="6"/>
      <c r="N593" s="6"/>
    </row>
    <row r="594" spans="1:14">
      <c r="A594">
        <v>197605</v>
      </c>
      <c r="B594" s="3">
        <v>-9.7000000000000003E-3</v>
      </c>
      <c r="C594" s="3">
        <v>-3.6025000000000001E-2</v>
      </c>
      <c r="D594" s="10">
        <f t="shared" si="29"/>
        <v>-2.6325000000000001E-2</v>
      </c>
      <c r="E594" s="8">
        <f t="shared" si="30"/>
        <v>-9.7473514548800742E-3</v>
      </c>
      <c r="F594" s="8">
        <f t="shared" si="31"/>
        <v>-3.6689918317831791E-2</v>
      </c>
      <c r="G594" s="6"/>
      <c r="H594" s="6"/>
      <c r="I594" s="6"/>
      <c r="J594" s="6"/>
      <c r="K594" s="6"/>
      <c r="L594" s="6"/>
      <c r="M594" s="6"/>
      <c r="N594" s="6"/>
    </row>
    <row r="595" spans="1:14">
      <c r="A595">
        <v>197606</v>
      </c>
      <c r="B595" s="3">
        <v>4.4799999999999993E-2</v>
      </c>
      <c r="C595" s="3">
        <v>3.8136000000000003E-2</v>
      </c>
      <c r="D595" s="10">
        <f t="shared" si="29"/>
        <v>-6.6639999999999894E-3</v>
      </c>
      <c r="E595" s="8">
        <f t="shared" si="30"/>
        <v>4.3825479540029515E-2</v>
      </c>
      <c r="F595" s="8">
        <f t="shared" si="31"/>
        <v>3.7426797355774789E-2</v>
      </c>
      <c r="G595" s="6"/>
      <c r="H595" s="6"/>
      <c r="I595" s="6"/>
      <c r="J595" s="6"/>
      <c r="K595" s="6"/>
      <c r="L595" s="6"/>
      <c r="M595" s="6"/>
      <c r="N595" s="6"/>
    </row>
    <row r="596" spans="1:14">
      <c r="A596">
        <v>197607</v>
      </c>
      <c r="B596" s="3">
        <v>-6.000000000000001E-3</v>
      </c>
      <c r="C596" s="3">
        <v>7.1669999999999998E-3</v>
      </c>
      <c r="D596" s="10">
        <f t="shared" si="29"/>
        <v>1.3167000000000002E-2</v>
      </c>
      <c r="E596" s="8">
        <f t="shared" si="30"/>
        <v>-6.0180723255630212E-3</v>
      </c>
      <c r="F596" s="8">
        <f t="shared" si="31"/>
        <v>7.1414391127546176E-3</v>
      </c>
      <c r="G596" s="6"/>
      <c r="H596" s="6"/>
      <c r="I596" s="6"/>
      <c r="J596" s="6"/>
      <c r="K596" s="6"/>
      <c r="L596" s="6"/>
      <c r="M596" s="6"/>
      <c r="N596" s="6"/>
    </row>
    <row r="597" spans="1:14">
      <c r="A597">
        <v>197608</v>
      </c>
      <c r="B597" s="3">
        <v>-1.4000000000000006E-3</v>
      </c>
      <c r="C597" s="3">
        <v>-1.3246000000000001E-2</v>
      </c>
      <c r="D597" s="10">
        <f t="shared" si="29"/>
        <v>-1.1846000000000001E-2</v>
      </c>
      <c r="E597" s="8">
        <f t="shared" si="30"/>
        <v>-1.4009809156281003E-3</v>
      </c>
      <c r="F597" s="8">
        <f t="shared" si="31"/>
        <v>-1.3334510735717049E-2</v>
      </c>
      <c r="G597" s="6"/>
      <c r="H597" s="6"/>
      <c r="I597" s="6"/>
      <c r="J597" s="6"/>
      <c r="K597" s="6"/>
      <c r="L597" s="6"/>
      <c r="M597" s="6"/>
      <c r="N597" s="6"/>
    </row>
    <row r="598" spans="1:14">
      <c r="A598">
        <v>197609</v>
      </c>
      <c r="B598" s="3">
        <v>2.5099999999999997E-2</v>
      </c>
      <c r="C598" s="3">
        <v>2.2498999999999998E-2</v>
      </c>
      <c r="D598" s="10">
        <f t="shared" si="29"/>
        <v>-2.6009999999999991E-3</v>
      </c>
      <c r="E598" s="8">
        <f t="shared" si="30"/>
        <v>2.4790168807218689E-2</v>
      </c>
      <c r="F598" s="8">
        <f t="shared" si="31"/>
        <v>2.2249630939231543E-2</v>
      </c>
      <c r="G598" s="6"/>
      <c r="H598" s="6"/>
      <c r="I598" s="6"/>
      <c r="J598" s="6"/>
      <c r="K598" s="6"/>
      <c r="L598" s="6"/>
      <c r="M598" s="6"/>
      <c r="N598" s="6"/>
    </row>
    <row r="599" spans="1:14">
      <c r="A599">
        <v>197610</v>
      </c>
      <c r="B599" s="3">
        <v>-2.0099999999999996E-2</v>
      </c>
      <c r="C599" s="3">
        <v>-2.0667000000000001E-2</v>
      </c>
      <c r="D599" s="10">
        <f t="shared" si="29"/>
        <v>-5.67000000000005E-4</v>
      </c>
      <c r="E599" s="8">
        <f t="shared" si="30"/>
        <v>-2.0304753340364273E-2</v>
      </c>
      <c r="F599" s="8">
        <f t="shared" si="31"/>
        <v>-2.0883551284079049E-2</v>
      </c>
      <c r="G599" s="6"/>
      <c r="H599" s="6"/>
      <c r="I599" s="6"/>
      <c r="J599" s="6"/>
      <c r="K599" s="6"/>
      <c r="L599" s="6"/>
      <c r="M599" s="6"/>
      <c r="N599" s="6"/>
    </row>
    <row r="600" spans="1:14">
      <c r="A600">
        <v>197611</v>
      </c>
      <c r="B600" s="3">
        <v>7.6E-3</v>
      </c>
      <c r="C600" s="3">
        <v>3.9432000000000002E-2</v>
      </c>
      <c r="D600" s="10">
        <f t="shared" si="29"/>
        <v>3.1831999999999999E-2</v>
      </c>
      <c r="E600" s="8">
        <f t="shared" si="30"/>
        <v>7.5712654963181261E-3</v>
      </c>
      <c r="F600" s="8">
        <f t="shared" si="31"/>
        <v>3.8674410110790286E-2</v>
      </c>
      <c r="G600" s="6"/>
      <c r="H600" s="6"/>
      <c r="I600" s="6"/>
      <c r="J600" s="6"/>
      <c r="K600" s="6"/>
      <c r="L600" s="6"/>
      <c r="M600" s="6"/>
      <c r="N600" s="6"/>
    </row>
    <row r="601" spans="1:14">
      <c r="A601">
        <v>197612</v>
      </c>
      <c r="B601" s="3">
        <v>6.0500000000000005E-2</v>
      </c>
      <c r="C601" s="3">
        <v>0.10107100000000001</v>
      </c>
      <c r="D601" s="10">
        <f t="shared" si="29"/>
        <v>4.0571000000000003E-2</v>
      </c>
      <c r="E601" s="8">
        <f t="shared" si="30"/>
        <v>5.8740495022600085E-2</v>
      </c>
      <c r="F601" s="8">
        <f t="shared" si="31"/>
        <v>9.6283342491510993E-2</v>
      </c>
      <c r="G601" s="6"/>
      <c r="H601" s="6"/>
      <c r="I601" s="6"/>
      <c r="J601" s="6"/>
      <c r="K601" s="6"/>
      <c r="L601" s="6"/>
      <c r="M601" s="6"/>
      <c r="N601" s="6"/>
    </row>
    <row r="602" spans="1:14">
      <c r="A602">
        <v>197701</v>
      </c>
      <c r="B602" s="3">
        <v>-3.6900000000000002E-2</v>
      </c>
      <c r="C602" s="3">
        <v>3.0991000000000001E-2</v>
      </c>
      <c r="D602" s="10">
        <f t="shared" si="29"/>
        <v>6.7891000000000007E-2</v>
      </c>
      <c r="E602" s="8">
        <f t="shared" si="30"/>
        <v>-3.7598030415318485E-2</v>
      </c>
      <c r="F602" s="8">
        <f t="shared" si="31"/>
        <v>3.0520475607778753E-2</v>
      </c>
      <c r="G602" s="6"/>
      <c r="H602" s="6"/>
      <c r="I602" s="6"/>
      <c r="J602" s="6"/>
      <c r="K602" s="6"/>
      <c r="L602" s="6"/>
      <c r="M602" s="6"/>
      <c r="N602" s="6"/>
    </row>
    <row r="603" spans="1:14">
      <c r="A603">
        <v>197702</v>
      </c>
      <c r="B603" s="3">
        <v>-1.5899999999999997E-2</v>
      </c>
      <c r="C603" s="3">
        <v>3.1000000000000001E-5</v>
      </c>
      <c r="D603" s="10">
        <f t="shared" si="29"/>
        <v>1.5930999999999997E-2</v>
      </c>
      <c r="E603" s="8">
        <f t="shared" si="30"/>
        <v>-1.602776107719725E-2</v>
      </c>
      <c r="F603" s="8">
        <f t="shared" si="31"/>
        <v>3.0999519509822333E-5</v>
      </c>
      <c r="G603" s="6"/>
      <c r="H603" s="6"/>
      <c r="I603" s="6"/>
      <c r="J603" s="6"/>
      <c r="K603" s="6"/>
      <c r="L603" s="6"/>
      <c r="M603" s="6"/>
      <c r="N603" s="6"/>
    </row>
    <row r="604" spans="1:14">
      <c r="A604">
        <v>197703</v>
      </c>
      <c r="B604" s="3">
        <v>-9.9000000000000008E-3</v>
      </c>
      <c r="C604" s="3">
        <v>2.3140000000000001E-3</v>
      </c>
      <c r="D604" s="10">
        <f t="shared" si="29"/>
        <v>1.2214000000000001E-2</v>
      </c>
      <c r="E604" s="8">
        <f t="shared" si="30"/>
        <v>-9.9493308536681025E-3</v>
      </c>
      <c r="F604" s="8">
        <f t="shared" si="31"/>
        <v>2.3113268250236278E-3</v>
      </c>
      <c r="G604" s="6"/>
      <c r="H604" s="6"/>
      <c r="I604" s="6"/>
      <c r="J604" s="6"/>
      <c r="K604" s="6"/>
      <c r="L604" s="6"/>
      <c r="M604" s="6"/>
      <c r="N604" s="6"/>
    </row>
    <row r="605" spans="1:14">
      <c r="A605">
        <v>197704</v>
      </c>
      <c r="B605" s="3">
        <v>5.3E-3</v>
      </c>
      <c r="C605" s="3">
        <v>2.4532999999999999E-2</v>
      </c>
      <c r="D605" s="10">
        <f t="shared" si="29"/>
        <v>1.9233E-2</v>
      </c>
      <c r="E605" s="8">
        <f t="shared" si="30"/>
        <v>5.2860044292374377E-3</v>
      </c>
      <c r="F605" s="8">
        <f t="shared" si="31"/>
        <v>2.4236899012612962E-2</v>
      </c>
      <c r="G605" s="6"/>
      <c r="H605" s="6"/>
      <c r="I605" s="6"/>
      <c r="J605" s="6"/>
      <c r="K605" s="6"/>
      <c r="L605" s="6"/>
      <c r="M605" s="6"/>
      <c r="N605" s="6"/>
    </row>
    <row r="606" spans="1:14">
      <c r="A606">
        <v>197705</v>
      </c>
      <c r="B606" s="3">
        <v>-1.0800000000000001E-2</v>
      </c>
      <c r="C606" s="3">
        <v>6.3819999999999997E-3</v>
      </c>
      <c r="D606" s="10">
        <f t="shared" si="29"/>
        <v>1.7181999999999999E-2</v>
      </c>
      <c r="E606" s="8">
        <f t="shared" si="30"/>
        <v>-1.0858743334875945E-2</v>
      </c>
      <c r="F606" s="8">
        <f t="shared" si="31"/>
        <v>6.361721271499675E-3</v>
      </c>
      <c r="G606" s="6"/>
      <c r="H606" s="6"/>
      <c r="I606" s="6"/>
      <c r="J606" s="6"/>
      <c r="K606" s="6"/>
      <c r="L606" s="6"/>
      <c r="M606" s="6"/>
      <c r="N606" s="6"/>
    </row>
    <row r="607" spans="1:14">
      <c r="A607">
        <v>197706</v>
      </c>
      <c r="B607" s="3">
        <v>5.1100000000000007E-2</v>
      </c>
      <c r="C607" s="3">
        <v>6.8343000000000001E-2</v>
      </c>
      <c r="D607" s="10">
        <f t="shared" si="29"/>
        <v>1.7242999999999994E-2</v>
      </c>
      <c r="E607" s="8">
        <f t="shared" si="30"/>
        <v>4.9837234847171584E-2</v>
      </c>
      <c r="F607" s="8">
        <f t="shared" si="31"/>
        <v>6.6108850025522012E-2</v>
      </c>
      <c r="G607" s="6"/>
      <c r="H607" s="6"/>
      <c r="I607" s="6"/>
      <c r="J607" s="6"/>
      <c r="K607" s="6"/>
      <c r="L607" s="6"/>
      <c r="M607" s="6"/>
      <c r="N607" s="6"/>
    </row>
    <row r="608" spans="1:14">
      <c r="A608">
        <v>197707</v>
      </c>
      <c r="B608" s="3">
        <v>-1.2699999999999999E-2</v>
      </c>
      <c r="C608" s="3">
        <v>5.6649999999999999E-3</v>
      </c>
      <c r="D608" s="10">
        <f t="shared" si="29"/>
        <v>1.8364999999999999E-2</v>
      </c>
      <c r="E608" s="8">
        <f t="shared" si="30"/>
        <v>-1.2781334364733152E-2</v>
      </c>
      <c r="F608" s="8">
        <f t="shared" si="31"/>
        <v>5.6490142320019202E-3</v>
      </c>
      <c r="G608" s="6"/>
      <c r="H608" s="6"/>
      <c r="I608" s="6"/>
      <c r="J608" s="6"/>
      <c r="K608" s="6"/>
      <c r="L608" s="6"/>
      <c r="M608" s="6"/>
      <c r="N608" s="6"/>
    </row>
    <row r="609" spans="1:14">
      <c r="A609">
        <v>197708</v>
      </c>
      <c r="B609" s="3">
        <v>-1.3100000000000001E-2</v>
      </c>
      <c r="C609" s="3">
        <v>-1.5152000000000001E-2</v>
      </c>
      <c r="D609" s="10">
        <f t="shared" si="29"/>
        <v>-2.052E-3</v>
      </c>
      <c r="E609" s="8">
        <f t="shared" si="30"/>
        <v>-1.3186561804175559E-2</v>
      </c>
      <c r="F609" s="8">
        <f t="shared" si="31"/>
        <v>-1.5267964438601981E-2</v>
      </c>
      <c r="G609" s="6"/>
      <c r="H609" s="6"/>
      <c r="I609" s="6"/>
      <c r="J609" s="6"/>
      <c r="K609" s="6"/>
      <c r="L609" s="6"/>
      <c r="M609" s="6"/>
      <c r="N609" s="6"/>
    </row>
    <row r="610" spans="1:14">
      <c r="A610">
        <v>197709</v>
      </c>
      <c r="B610" s="3">
        <v>1.5999999999999999E-3</v>
      </c>
      <c r="C610" s="3">
        <v>5.5310000000000003E-3</v>
      </c>
      <c r="D610" s="10">
        <f t="shared" si="29"/>
        <v>3.9310000000000005E-3</v>
      </c>
      <c r="E610" s="8">
        <f t="shared" si="30"/>
        <v>1.5987213636970735E-3</v>
      </c>
      <c r="F610" s="8">
        <f t="shared" si="31"/>
        <v>5.515760187942205E-3</v>
      </c>
      <c r="G610" s="6"/>
      <c r="H610" s="6"/>
      <c r="I610" s="6"/>
      <c r="J610" s="6"/>
      <c r="K610" s="6"/>
      <c r="L610" s="6"/>
      <c r="M610" s="6"/>
      <c r="N610" s="6"/>
    </row>
    <row r="611" spans="1:14">
      <c r="A611">
        <v>197710</v>
      </c>
      <c r="B611" s="3">
        <v>-3.8899999999999997E-2</v>
      </c>
      <c r="C611" s="3">
        <v>-1.5761000000000001E-2</v>
      </c>
      <c r="D611" s="10">
        <f t="shared" si="29"/>
        <v>2.3138999999999996E-2</v>
      </c>
      <c r="E611" s="8">
        <f t="shared" si="30"/>
        <v>-3.9676817152898426E-2</v>
      </c>
      <c r="F611" s="8">
        <f t="shared" si="31"/>
        <v>-1.5886525243094425E-2</v>
      </c>
      <c r="G611" s="6"/>
      <c r="H611" s="6"/>
      <c r="I611" s="6"/>
      <c r="J611" s="6"/>
      <c r="K611" s="6"/>
      <c r="L611" s="6"/>
      <c r="M611" s="6"/>
      <c r="N611" s="6"/>
    </row>
    <row r="612" spans="1:14">
      <c r="A612">
        <v>197711</v>
      </c>
      <c r="B612" s="3">
        <v>4.4999999999999998E-2</v>
      </c>
      <c r="C612" s="3">
        <v>8.115E-2</v>
      </c>
      <c r="D612" s="10">
        <f t="shared" si="29"/>
        <v>3.6150000000000002E-2</v>
      </c>
      <c r="E612" s="8">
        <f t="shared" si="30"/>
        <v>4.401688541677426E-2</v>
      </c>
      <c r="F612" s="8">
        <f t="shared" si="31"/>
        <v>7.8025289437767015E-2</v>
      </c>
      <c r="G612" s="6"/>
      <c r="H612" s="6"/>
      <c r="I612" s="6"/>
      <c r="J612" s="6"/>
      <c r="K612" s="6"/>
      <c r="L612" s="6"/>
      <c r="M612" s="6"/>
      <c r="N612" s="6"/>
    </row>
    <row r="613" spans="1:14">
      <c r="A613">
        <v>197712</v>
      </c>
      <c r="B613" s="3">
        <v>7.6E-3</v>
      </c>
      <c r="C613" s="3">
        <v>1.5802E-2</v>
      </c>
      <c r="D613" s="10">
        <f t="shared" si="29"/>
        <v>8.202000000000001E-3</v>
      </c>
      <c r="E613" s="8">
        <f t="shared" si="30"/>
        <v>7.5712654963181261E-3</v>
      </c>
      <c r="F613" s="8">
        <f t="shared" si="31"/>
        <v>1.5678448274583485E-2</v>
      </c>
      <c r="G613" s="6"/>
      <c r="H613" s="6"/>
      <c r="I613" s="6"/>
      <c r="J613" s="6"/>
      <c r="K613" s="6"/>
      <c r="L613" s="6"/>
      <c r="M613" s="6"/>
      <c r="N613" s="6"/>
    </row>
    <row r="614" spans="1:14">
      <c r="A614">
        <v>197801</v>
      </c>
      <c r="B614" s="3">
        <v>-5.5199999999999999E-2</v>
      </c>
      <c r="C614" s="3">
        <v>-1.1427E-2</v>
      </c>
      <c r="D614" s="10">
        <f t="shared" si="29"/>
        <v>4.3772999999999999E-2</v>
      </c>
      <c r="E614" s="8">
        <f t="shared" si="30"/>
        <v>-5.6782014098984535E-2</v>
      </c>
      <c r="F614" s="8">
        <f t="shared" si="31"/>
        <v>-1.1492789831622755E-2</v>
      </c>
      <c r="G614" s="6"/>
      <c r="H614" s="6"/>
      <c r="I614" s="6"/>
      <c r="J614" s="6"/>
      <c r="K614" s="6"/>
      <c r="L614" s="6"/>
      <c r="M614" s="6"/>
      <c r="N614" s="6"/>
    </row>
    <row r="615" spans="1:14">
      <c r="A615">
        <v>197802</v>
      </c>
      <c r="B615" s="3">
        <v>-9.1999999999999998E-3</v>
      </c>
      <c r="C615" s="3">
        <v>2.4813999999999999E-2</v>
      </c>
      <c r="D615" s="10">
        <f t="shared" si="29"/>
        <v>3.4014000000000003E-2</v>
      </c>
      <c r="E615" s="8">
        <f t="shared" si="30"/>
        <v>-9.2425813669325448E-3</v>
      </c>
      <c r="F615" s="8">
        <f t="shared" si="31"/>
        <v>2.4511132709259753E-2</v>
      </c>
      <c r="G615" s="6"/>
      <c r="H615" s="6"/>
      <c r="I615" s="6"/>
      <c r="J615" s="6"/>
      <c r="K615" s="6"/>
      <c r="L615" s="6"/>
      <c r="M615" s="6"/>
      <c r="N615" s="6"/>
    </row>
    <row r="616" spans="1:14">
      <c r="A616">
        <v>197803</v>
      </c>
      <c r="B616" s="3">
        <v>3.3799999999999997E-2</v>
      </c>
      <c r="C616" s="3">
        <v>7.1276999999999993E-2</v>
      </c>
      <c r="D616" s="10">
        <f t="shared" si="29"/>
        <v>3.7476999999999996E-2</v>
      </c>
      <c r="E616" s="8">
        <f t="shared" si="30"/>
        <v>3.3241333779801936E-2</v>
      </c>
      <c r="F616" s="8">
        <f t="shared" si="31"/>
        <v>6.8851394812932107E-2</v>
      </c>
      <c r="G616" s="6"/>
      <c r="H616" s="6"/>
      <c r="I616" s="6"/>
      <c r="J616" s="6"/>
      <c r="K616" s="6"/>
      <c r="L616" s="6"/>
      <c r="M616" s="6"/>
      <c r="N616" s="6"/>
    </row>
    <row r="617" spans="1:14">
      <c r="A617">
        <v>197804</v>
      </c>
      <c r="B617" s="3">
        <v>8.4199999999999997E-2</v>
      </c>
      <c r="C617" s="3">
        <v>7.2061E-2</v>
      </c>
      <c r="D617" s="10">
        <f t="shared" si="29"/>
        <v>-1.2138999999999997E-2</v>
      </c>
      <c r="E617" s="8">
        <f t="shared" si="30"/>
        <v>8.0842387844100805E-2</v>
      </c>
      <c r="F617" s="8">
        <f t="shared" si="31"/>
        <v>6.9582964014771362E-2</v>
      </c>
      <c r="G617" s="6"/>
      <c r="H617" s="6"/>
      <c r="I617" s="6"/>
      <c r="J617" s="6"/>
      <c r="K617" s="6"/>
      <c r="L617" s="6"/>
      <c r="M617" s="6"/>
      <c r="N617" s="6"/>
    </row>
    <row r="618" spans="1:14">
      <c r="A618">
        <v>197805</v>
      </c>
      <c r="B618" s="3">
        <v>2.2700000000000001E-2</v>
      </c>
      <c r="C618" s="3">
        <v>5.8959000000000004E-2</v>
      </c>
      <c r="D618" s="10">
        <f t="shared" si="29"/>
        <v>3.6259E-2</v>
      </c>
      <c r="E618" s="8">
        <f t="shared" si="30"/>
        <v>2.2446188829829995E-2</v>
      </c>
      <c r="F618" s="8">
        <f t="shared" si="31"/>
        <v>5.7286350100200681E-2</v>
      </c>
      <c r="G618" s="6"/>
      <c r="H618" s="6"/>
      <c r="I618" s="6"/>
      <c r="J618" s="6"/>
      <c r="K618" s="6"/>
      <c r="L618" s="6"/>
      <c r="M618" s="6"/>
      <c r="N618" s="6"/>
    </row>
    <row r="619" spans="1:14">
      <c r="A619">
        <v>197806</v>
      </c>
      <c r="B619" s="3">
        <v>-1.15E-2</v>
      </c>
      <c r="C619" s="3">
        <v>3.6009999999999996E-3</v>
      </c>
      <c r="D619" s="10">
        <f t="shared" si="29"/>
        <v>1.5101E-2</v>
      </c>
      <c r="E619" s="8">
        <f t="shared" si="30"/>
        <v>-1.1566636371465405E-2</v>
      </c>
      <c r="F619" s="8">
        <f t="shared" si="31"/>
        <v>3.5945319225472285E-3</v>
      </c>
      <c r="G619" s="6"/>
      <c r="H619" s="6"/>
      <c r="I619" s="6"/>
      <c r="J619" s="6"/>
      <c r="K619" s="6"/>
      <c r="L619" s="6"/>
      <c r="M619" s="6"/>
      <c r="N619" s="6"/>
    </row>
    <row r="620" spans="1:14">
      <c r="A620">
        <v>197807</v>
      </c>
      <c r="B620" s="3">
        <v>5.67E-2</v>
      </c>
      <c r="C620" s="3">
        <v>5.7853000000000002E-2</v>
      </c>
      <c r="D620" s="10">
        <f t="shared" si="29"/>
        <v>1.1530000000000012E-3</v>
      </c>
      <c r="E620" s="8">
        <f t="shared" si="30"/>
        <v>5.5150844464848019E-2</v>
      </c>
      <c r="F620" s="8">
        <f t="shared" si="31"/>
        <v>5.6241382383991463E-2</v>
      </c>
      <c r="G620" s="6"/>
      <c r="H620" s="6"/>
      <c r="I620" s="6"/>
      <c r="J620" s="6"/>
      <c r="K620" s="6"/>
      <c r="L620" s="6"/>
      <c r="M620" s="6"/>
      <c r="N620" s="6"/>
    </row>
    <row r="621" spans="1:14">
      <c r="A621">
        <v>197808</v>
      </c>
      <c r="B621" s="3">
        <v>4.3100000000000006E-2</v>
      </c>
      <c r="C621" s="3">
        <v>8.7075999999999987E-2</v>
      </c>
      <c r="D621" s="10">
        <f t="shared" si="29"/>
        <v>4.397599999999998E-2</v>
      </c>
      <c r="E621" s="8">
        <f t="shared" si="30"/>
        <v>4.2197048699788277E-2</v>
      </c>
      <c r="F621" s="8">
        <f t="shared" si="31"/>
        <v>8.3491522898290454E-2</v>
      </c>
      <c r="G621" s="6"/>
      <c r="H621" s="6"/>
      <c r="I621" s="6"/>
      <c r="J621" s="6"/>
      <c r="K621" s="6"/>
      <c r="L621" s="6"/>
      <c r="M621" s="6"/>
      <c r="N621" s="6"/>
    </row>
    <row r="622" spans="1:14">
      <c r="A622">
        <v>197809</v>
      </c>
      <c r="B622" s="3">
        <v>-8.0999999999999996E-3</v>
      </c>
      <c r="C622" s="3">
        <v>-6.2680000000000001E-3</v>
      </c>
      <c r="D622" s="10">
        <f t="shared" si="29"/>
        <v>1.8319999999999994E-3</v>
      </c>
      <c r="E622" s="8">
        <f t="shared" si="30"/>
        <v>-8.132983230188991E-3</v>
      </c>
      <c r="F622" s="8">
        <f t="shared" si="31"/>
        <v>-6.2877263851887424E-3</v>
      </c>
      <c r="G622" s="6"/>
      <c r="H622" s="6"/>
      <c r="I622" s="6"/>
      <c r="J622" s="6"/>
      <c r="K622" s="6"/>
      <c r="L622" s="6"/>
      <c r="M622" s="6"/>
      <c r="N622" s="6"/>
    </row>
    <row r="623" spans="1:14">
      <c r="A623">
        <v>197810</v>
      </c>
      <c r="B623" s="3">
        <v>-0.11230000000000001</v>
      </c>
      <c r="C623" s="3">
        <v>-0.186611</v>
      </c>
      <c r="D623" s="10">
        <f t="shared" si="29"/>
        <v>-7.4310999999999988E-2</v>
      </c>
      <c r="E623" s="8">
        <f t="shared" si="30"/>
        <v>-0.11912143090786347</v>
      </c>
      <c r="F623" s="8">
        <f t="shared" si="31"/>
        <v>-0.20654580908213779</v>
      </c>
      <c r="G623" s="6"/>
      <c r="H623" s="6"/>
      <c r="I623" s="6"/>
      <c r="J623" s="6"/>
      <c r="K623" s="6"/>
      <c r="L623" s="6"/>
      <c r="M623" s="6"/>
      <c r="N623" s="6"/>
    </row>
    <row r="624" spans="1:14">
      <c r="A624">
        <v>197811</v>
      </c>
      <c r="B624" s="3">
        <v>3.4099999999999998E-2</v>
      </c>
      <c r="C624" s="3">
        <v>4.3691000000000008E-2</v>
      </c>
      <c r="D624" s="10">
        <f t="shared" si="29"/>
        <v>9.5910000000000092E-3</v>
      </c>
      <c r="E624" s="8">
        <f t="shared" si="30"/>
        <v>3.3531483208792345E-2</v>
      </c>
      <c r="F624" s="8">
        <f t="shared" si="31"/>
        <v>4.2763468639112304E-2</v>
      </c>
      <c r="G624" s="6"/>
      <c r="H624" s="6"/>
      <c r="I624" s="6"/>
      <c r="J624" s="6"/>
      <c r="K624" s="6"/>
      <c r="L624" s="6"/>
      <c r="M624" s="6"/>
      <c r="N624" s="6"/>
    </row>
    <row r="625" spans="1:14">
      <c r="A625">
        <v>197812</v>
      </c>
      <c r="B625" s="3">
        <v>1.66E-2</v>
      </c>
      <c r="C625" s="3">
        <v>1.9965999999999998E-2</v>
      </c>
      <c r="D625" s="10">
        <f t="shared" si="29"/>
        <v>3.3659999999999975E-3</v>
      </c>
      <c r="E625" s="8">
        <f t="shared" si="30"/>
        <v>1.6463726030665031E-2</v>
      </c>
      <c r="F625" s="8">
        <f t="shared" si="31"/>
        <v>1.9769293407278409E-2</v>
      </c>
      <c r="G625" s="6"/>
      <c r="H625" s="6"/>
      <c r="I625" s="6"/>
      <c r="J625" s="6"/>
      <c r="K625" s="6"/>
      <c r="L625" s="6"/>
      <c r="M625" s="6"/>
      <c r="N625" s="6"/>
    </row>
    <row r="626" spans="1:14">
      <c r="A626">
        <v>197901</v>
      </c>
      <c r="B626" s="3">
        <v>0.05</v>
      </c>
      <c r="C626" s="3">
        <v>9.6098000000000003E-2</v>
      </c>
      <c r="D626" s="10">
        <f t="shared" si="29"/>
        <v>4.6098E-2</v>
      </c>
      <c r="E626" s="8">
        <f t="shared" si="30"/>
        <v>4.8790164169432049E-2</v>
      </c>
      <c r="F626" s="8">
        <f t="shared" si="31"/>
        <v>9.17566005868405E-2</v>
      </c>
      <c r="G626" s="6"/>
      <c r="H626" s="6"/>
      <c r="I626" s="6"/>
      <c r="J626" s="6"/>
      <c r="K626" s="6"/>
      <c r="L626" s="6"/>
      <c r="M626" s="6"/>
      <c r="N626" s="6"/>
    </row>
    <row r="627" spans="1:14">
      <c r="A627">
        <v>197902</v>
      </c>
      <c r="B627" s="3">
        <v>-2.8300000000000002E-2</v>
      </c>
      <c r="C627" s="3">
        <v>-1.9317000000000001E-2</v>
      </c>
      <c r="D627" s="10">
        <f t="shared" si="29"/>
        <v>8.9830000000000014E-3</v>
      </c>
      <c r="E627" s="8">
        <f t="shared" si="30"/>
        <v>-2.8708164136743739E-2</v>
      </c>
      <c r="F627" s="8">
        <f t="shared" si="31"/>
        <v>-1.9506011291056745E-2</v>
      </c>
      <c r="G627" s="6"/>
      <c r="H627" s="6"/>
      <c r="I627" s="6"/>
      <c r="J627" s="6"/>
      <c r="K627" s="6"/>
      <c r="L627" s="6"/>
      <c r="M627" s="6"/>
      <c r="N627" s="6"/>
    </row>
    <row r="628" spans="1:14">
      <c r="A628">
        <v>197903</v>
      </c>
      <c r="B628" s="3">
        <v>6.4899999999999999E-2</v>
      </c>
      <c r="C628" s="3">
        <v>8.5268999999999998E-2</v>
      </c>
      <c r="D628" s="10">
        <f t="shared" si="29"/>
        <v>2.0368999999999998E-2</v>
      </c>
      <c r="E628" s="8">
        <f t="shared" si="30"/>
        <v>6.2880898039200994E-2</v>
      </c>
      <c r="F628" s="8">
        <f t="shared" si="31"/>
        <v>8.1827882531065863E-2</v>
      </c>
      <c r="G628" s="6"/>
      <c r="H628" s="6"/>
      <c r="I628" s="6"/>
      <c r="J628" s="6"/>
      <c r="K628" s="6"/>
      <c r="L628" s="6"/>
      <c r="M628" s="6"/>
      <c r="N628" s="6"/>
    </row>
    <row r="629" spans="1:14">
      <c r="A629">
        <v>197904</v>
      </c>
      <c r="B629" s="3">
        <v>7.4000000000000003E-3</v>
      </c>
      <c r="C629" s="3">
        <v>3.3396000000000002E-2</v>
      </c>
      <c r="D629" s="10">
        <f t="shared" si="29"/>
        <v>2.5996000000000002E-2</v>
      </c>
      <c r="E629" s="8">
        <f t="shared" si="30"/>
        <v>7.3727543294131569E-3</v>
      </c>
      <c r="F629" s="8">
        <f t="shared" si="31"/>
        <v>3.2850466145437726E-2</v>
      </c>
      <c r="G629" s="6"/>
      <c r="H629" s="6"/>
      <c r="I629" s="6"/>
      <c r="J629" s="6"/>
      <c r="K629" s="6"/>
      <c r="L629" s="6"/>
      <c r="M629" s="6"/>
      <c r="N629" s="6"/>
    </row>
    <row r="630" spans="1:14">
      <c r="A630">
        <v>197905</v>
      </c>
      <c r="B630" s="3">
        <v>-1.3900000000000001E-2</v>
      </c>
      <c r="C630" s="3">
        <v>-4.8409999999999998E-3</v>
      </c>
      <c r="D630" s="10">
        <f t="shared" si="29"/>
        <v>9.0590000000000011E-3</v>
      </c>
      <c r="E630" s="8">
        <f t="shared" si="30"/>
        <v>-1.3997509643853661E-2</v>
      </c>
      <c r="F630" s="8">
        <f t="shared" si="31"/>
        <v>-4.8527555950687584E-3</v>
      </c>
      <c r="G630" s="6"/>
      <c r="H630" s="6"/>
      <c r="I630" s="6"/>
      <c r="J630" s="6"/>
      <c r="K630" s="6"/>
      <c r="L630" s="6"/>
      <c r="M630" s="6"/>
      <c r="N630" s="6"/>
    </row>
    <row r="631" spans="1:14">
      <c r="A631">
        <v>197906</v>
      </c>
      <c r="B631" s="3">
        <v>4.6600000000000003E-2</v>
      </c>
      <c r="C631" s="3">
        <v>6.0915999999999998E-2</v>
      </c>
      <c r="D631" s="10">
        <f t="shared" si="29"/>
        <v>1.4315999999999995E-2</v>
      </c>
      <c r="E631" s="8">
        <f t="shared" si="30"/>
        <v>4.5546814955970363E-2</v>
      </c>
      <c r="F631" s="8">
        <f t="shared" si="31"/>
        <v>5.9132685903909722E-2</v>
      </c>
      <c r="G631" s="6"/>
      <c r="H631" s="6"/>
      <c r="I631" s="6"/>
      <c r="J631" s="6"/>
      <c r="K631" s="6"/>
      <c r="L631" s="6"/>
      <c r="M631" s="6"/>
      <c r="N631" s="6"/>
    </row>
    <row r="632" spans="1:14">
      <c r="A632">
        <v>197907</v>
      </c>
      <c r="B632" s="3">
        <v>1.5899999999999997E-2</v>
      </c>
      <c r="C632" s="3">
        <v>3.2379999999999999E-2</v>
      </c>
      <c r="D632" s="10">
        <f t="shared" si="29"/>
        <v>1.6480000000000002E-2</v>
      </c>
      <c r="E632" s="8">
        <f t="shared" si="30"/>
        <v>1.5774919115362239E-2</v>
      </c>
      <c r="F632" s="8">
        <f t="shared" si="31"/>
        <v>3.1866816338371934E-2</v>
      </c>
      <c r="G632" s="6"/>
      <c r="H632" s="6"/>
      <c r="I632" s="6"/>
      <c r="J632" s="6"/>
      <c r="K632" s="6"/>
      <c r="L632" s="6"/>
      <c r="M632" s="6"/>
      <c r="N632" s="6"/>
    </row>
    <row r="633" spans="1:14">
      <c r="A633">
        <v>197908</v>
      </c>
      <c r="B633" s="3">
        <v>6.3E-2</v>
      </c>
      <c r="C633" s="3">
        <v>7.3498000000000008E-2</v>
      </c>
      <c r="D633" s="10">
        <f t="shared" si="29"/>
        <v>1.0498000000000007E-2</v>
      </c>
      <c r="E633" s="8">
        <f t="shared" si="30"/>
        <v>6.1095099359810827E-2</v>
      </c>
      <c r="F633" s="8">
        <f t="shared" si="31"/>
        <v>7.0922475270221719E-2</v>
      </c>
      <c r="G633" s="6"/>
      <c r="H633" s="6"/>
      <c r="I633" s="6"/>
      <c r="J633" s="6"/>
      <c r="K633" s="6"/>
      <c r="L633" s="6"/>
      <c r="M633" s="6"/>
      <c r="N633" s="6"/>
    </row>
    <row r="634" spans="1:14">
      <c r="A634">
        <v>197909</v>
      </c>
      <c r="B634" s="3">
        <v>1.0000000000000009E-4</v>
      </c>
      <c r="C634" s="3">
        <v>-1.0925000000000001E-2</v>
      </c>
      <c r="D634" s="10">
        <f t="shared" si="29"/>
        <v>-1.1025E-2</v>
      </c>
      <c r="E634" s="8">
        <f t="shared" si="30"/>
        <v>9.9995000333297321E-5</v>
      </c>
      <c r="F634" s="8">
        <f t="shared" si="31"/>
        <v>-1.098511605875537E-2</v>
      </c>
      <c r="G634" s="6"/>
      <c r="H634" s="6"/>
      <c r="I634" s="6"/>
      <c r="J634" s="6"/>
      <c r="K634" s="6"/>
      <c r="L634" s="6"/>
      <c r="M634" s="6"/>
      <c r="N634" s="6"/>
    </row>
    <row r="635" spans="1:14">
      <c r="A635">
        <v>197910</v>
      </c>
      <c r="B635" s="3">
        <v>-7.2299999999999989E-2</v>
      </c>
      <c r="C635" s="3">
        <v>-0.114064</v>
      </c>
      <c r="D635" s="10">
        <f t="shared" si="29"/>
        <v>-4.1764000000000009E-2</v>
      </c>
      <c r="E635" s="8">
        <f t="shared" si="30"/>
        <v>-7.5046874322911267E-2</v>
      </c>
      <c r="F635" s="8">
        <f t="shared" si="31"/>
        <v>-0.12111056574909186</v>
      </c>
      <c r="G635" s="6"/>
      <c r="H635" s="6"/>
      <c r="I635" s="6"/>
      <c r="J635" s="6"/>
      <c r="K635" s="6"/>
      <c r="L635" s="6"/>
      <c r="M635" s="6"/>
      <c r="N635" s="6"/>
    </row>
    <row r="636" spans="1:14">
      <c r="A636">
        <v>197911</v>
      </c>
      <c r="B636" s="3">
        <v>6.2E-2</v>
      </c>
      <c r="C636" s="3">
        <v>6.8113999999999994E-2</v>
      </c>
      <c r="D636" s="10">
        <f t="shared" si="29"/>
        <v>6.1139999999999944E-3</v>
      </c>
      <c r="E636" s="8">
        <f t="shared" si="30"/>
        <v>6.0153922819747144E-2</v>
      </c>
      <c r="F636" s="8">
        <f t="shared" si="31"/>
        <v>6.5894476414560463E-2</v>
      </c>
      <c r="G636" s="6"/>
      <c r="H636" s="6"/>
      <c r="I636" s="6"/>
      <c r="J636" s="6"/>
      <c r="K636" s="6"/>
      <c r="L636" s="6"/>
      <c r="M636" s="6"/>
      <c r="N636" s="6"/>
    </row>
    <row r="637" spans="1:14">
      <c r="A637">
        <v>197912</v>
      </c>
      <c r="B637" s="3">
        <v>2.7400000000000001E-2</v>
      </c>
      <c r="C637" s="3">
        <v>5.1402000000000003E-2</v>
      </c>
      <c r="D637" s="10">
        <f t="shared" si="29"/>
        <v>2.4002000000000002E-2</v>
      </c>
      <c r="E637" s="8">
        <f t="shared" si="30"/>
        <v>2.7031339051030518E-2</v>
      </c>
      <c r="F637" s="8">
        <f t="shared" si="31"/>
        <v>5.0124511627005298E-2</v>
      </c>
      <c r="G637" s="6"/>
      <c r="H637" s="6"/>
      <c r="I637" s="6"/>
      <c r="J637" s="6"/>
      <c r="K637" s="6"/>
      <c r="L637" s="6"/>
      <c r="M637" s="6"/>
      <c r="N637" s="6"/>
    </row>
    <row r="638" spans="1:14">
      <c r="A638">
        <v>198001</v>
      </c>
      <c r="B638" s="3">
        <v>6.3099999999999989E-2</v>
      </c>
      <c r="C638" s="3">
        <v>8.5051000000000002E-2</v>
      </c>
      <c r="D638" s="10">
        <f t="shared" si="29"/>
        <v>2.1951000000000012E-2</v>
      </c>
      <c r="E638" s="8">
        <f t="shared" si="30"/>
        <v>6.1189168312422396E-2</v>
      </c>
      <c r="F638" s="8">
        <f t="shared" si="31"/>
        <v>8.1626990496035806E-2</v>
      </c>
      <c r="G638" s="6"/>
      <c r="H638" s="6"/>
      <c r="I638" s="6"/>
      <c r="J638" s="6"/>
      <c r="K638" s="6"/>
      <c r="L638" s="6"/>
      <c r="M638" s="6"/>
      <c r="N638" s="6"/>
    </row>
    <row r="639" spans="1:14">
      <c r="A639">
        <v>198002</v>
      </c>
      <c r="B639" s="3">
        <v>-3.2999999999999995E-3</v>
      </c>
      <c r="C639" s="3">
        <v>-2.6726E-2</v>
      </c>
      <c r="D639" s="10">
        <f t="shared" si="29"/>
        <v>-2.3425999999999999E-2</v>
      </c>
      <c r="E639" s="8">
        <f t="shared" si="30"/>
        <v>-3.3054570087264813E-3</v>
      </c>
      <c r="F639" s="8">
        <f t="shared" si="31"/>
        <v>-2.7089633150098436E-2</v>
      </c>
      <c r="G639" s="6"/>
      <c r="H639" s="6"/>
      <c r="I639" s="6"/>
      <c r="J639" s="6"/>
      <c r="K639" s="6"/>
      <c r="L639" s="6"/>
      <c r="M639" s="6"/>
      <c r="N639" s="6"/>
    </row>
    <row r="640" spans="1:14">
      <c r="A640">
        <v>198003</v>
      </c>
      <c r="B640" s="3">
        <v>-0.11690000000000002</v>
      </c>
      <c r="C640" s="3">
        <v>-0.173817</v>
      </c>
      <c r="D640" s="10">
        <f t="shared" si="29"/>
        <v>-5.6916999999999981E-2</v>
      </c>
      <c r="E640" s="8">
        <f t="shared" si="30"/>
        <v>-0.12431683450738053</v>
      </c>
      <c r="F640" s="8">
        <f t="shared" si="31"/>
        <v>-0.19093898036285165</v>
      </c>
      <c r="G640" s="6"/>
      <c r="H640" s="6"/>
      <c r="I640" s="6"/>
      <c r="J640" s="6"/>
      <c r="K640" s="6"/>
      <c r="L640" s="6"/>
      <c r="M640" s="6"/>
      <c r="N640" s="6"/>
    </row>
    <row r="641" spans="1:14">
      <c r="A641">
        <v>198004</v>
      </c>
      <c r="B641" s="3">
        <v>5.2300000000000006E-2</v>
      </c>
      <c r="C641" s="3">
        <v>5.9532999999999996E-2</v>
      </c>
      <c r="D641" s="10">
        <f t="shared" si="29"/>
        <v>7.2329999999999894E-3</v>
      </c>
      <c r="E641" s="8">
        <f t="shared" si="30"/>
        <v>5.0978244764629456E-2</v>
      </c>
      <c r="F641" s="8">
        <f t="shared" si="31"/>
        <v>5.782824500850936E-2</v>
      </c>
      <c r="G641" s="6"/>
      <c r="H641" s="6"/>
      <c r="I641" s="6"/>
      <c r="J641" s="6"/>
      <c r="K641" s="6"/>
      <c r="L641" s="6"/>
      <c r="M641" s="6"/>
      <c r="N641" s="6"/>
    </row>
    <row r="642" spans="1:14">
      <c r="A642">
        <v>198005</v>
      </c>
      <c r="B642" s="3">
        <v>6.0700000000000004E-2</v>
      </c>
      <c r="C642" s="3">
        <v>8.0870999999999998E-2</v>
      </c>
      <c r="D642" s="10">
        <f t="shared" si="29"/>
        <v>2.0170999999999994E-2</v>
      </c>
      <c r="E642" s="8">
        <f t="shared" si="30"/>
        <v>5.892906752928747E-2</v>
      </c>
      <c r="F642" s="8">
        <f t="shared" si="31"/>
        <v>7.7767197586162559E-2</v>
      </c>
      <c r="G642" s="6"/>
      <c r="H642" s="6"/>
      <c r="I642" s="6"/>
      <c r="J642" s="6"/>
      <c r="K642" s="6"/>
      <c r="L642" s="6"/>
      <c r="M642" s="6"/>
      <c r="N642" s="6"/>
    </row>
    <row r="643" spans="1:14">
      <c r="A643">
        <v>198006</v>
      </c>
      <c r="B643" s="3">
        <v>3.6699999999999997E-2</v>
      </c>
      <c r="C643" s="3">
        <v>4.3282000000000001E-2</v>
      </c>
      <c r="D643" s="10">
        <f t="shared" ref="D643:D706" si="32">C643-B643</f>
        <v>6.5820000000000045E-3</v>
      </c>
      <c r="E643" s="8">
        <f t="shared" ref="E643:E706" si="33">LOG(B643+1, EXP(1))</f>
        <v>3.604259134692931E-2</v>
      </c>
      <c r="F643" s="8">
        <f t="shared" ref="F643:F706" si="34">LOG(C643+1, EXP(1))</f>
        <v>4.2371513395574351E-2</v>
      </c>
      <c r="G643" s="6"/>
      <c r="H643" s="6"/>
      <c r="I643" s="6"/>
      <c r="J643" s="6"/>
      <c r="K643" s="6"/>
      <c r="L643" s="6"/>
      <c r="M643" s="6"/>
      <c r="N643" s="6"/>
    </row>
    <row r="644" spans="1:14">
      <c r="A644">
        <v>198007</v>
      </c>
      <c r="B644" s="3">
        <v>7.0199999999999999E-2</v>
      </c>
      <c r="C644" s="3">
        <v>7.0753999999999997E-2</v>
      </c>
      <c r="D644" s="10">
        <f t="shared" si="32"/>
        <v>5.5399999999999894E-4</v>
      </c>
      <c r="E644" s="8">
        <f t="shared" si="33"/>
        <v>6.7845546895067235E-2</v>
      </c>
      <c r="F644" s="8">
        <f t="shared" si="34"/>
        <v>6.8363073205641792E-2</v>
      </c>
      <c r="G644" s="6"/>
      <c r="H644" s="6"/>
      <c r="I644" s="6"/>
      <c r="J644" s="6"/>
      <c r="K644" s="6"/>
      <c r="L644" s="6"/>
      <c r="M644" s="6"/>
      <c r="N644" s="6"/>
    </row>
    <row r="645" spans="1:14">
      <c r="A645">
        <v>198008</v>
      </c>
      <c r="B645" s="3">
        <v>2.4399999999999998E-2</v>
      </c>
      <c r="C645" s="3">
        <v>3.6359000000000002E-2</v>
      </c>
      <c r="D645" s="10">
        <f t="shared" si="32"/>
        <v>1.1959000000000004E-2</v>
      </c>
      <c r="E645" s="8">
        <f t="shared" si="33"/>
        <v>2.4107075343233104E-2</v>
      </c>
      <c r="F645" s="8">
        <f t="shared" si="34"/>
        <v>3.571360890786178E-2</v>
      </c>
      <c r="G645" s="6"/>
      <c r="H645" s="6"/>
      <c r="I645" s="6"/>
      <c r="J645" s="6"/>
      <c r="K645" s="6"/>
      <c r="L645" s="6"/>
      <c r="M645" s="6"/>
      <c r="N645" s="6"/>
    </row>
    <row r="646" spans="1:14">
      <c r="A646">
        <v>198009</v>
      </c>
      <c r="B646" s="3">
        <v>2.9399999999999999E-2</v>
      </c>
      <c r="C646" s="3">
        <v>1.0864E-2</v>
      </c>
      <c r="D646" s="10">
        <f t="shared" si="32"/>
        <v>-1.8535999999999997E-2</v>
      </c>
      <c r="E646" s="8">
        <f t="shared" si="33"/>
        <v>2.8976108236517188E-2</v>
      </c>
      <c r="F646" s="8">
        <f t="shared" si="34"/>
        <v>1.0805410712716887E-2</v>
      </c>
      <c r="G646" s="6"/>
      <c r="H646" s="6"/>
      <c r="I646" s="6"/>
      <c r="J646" s="6"/>
      <c r="K646" s="6"/>
      <c r="L646" s="6"/>
      <c r="M646" s="6"/>
      <c r="N646" s="6"/>
    </row>
    <row r="647" spans="1:14">
      <c r="A647">
        <v>198010</v>
      </c>
      <c r="B647" s="3">
        <v>2.0099999999999996E-2</v>
      </c>
      <c r="C647" s="3">
        <v>3.0667E-2</v>
      </c>
      <c r="D647" s="10">
        <f t="shared" si="32"/>
        <v>1.0567000000000003E-2</v>
      </c>
      <c r="E647" s="8">
        <f t="shared" si="33"/>
        <v>1.9900661706336174E-2</v>
      </c>
      <c r="F647" s="8">
        <f t="shared" si="34"/>
        <v>3.0206165472278737E-2</v>
      </c>
      <c r="G647" s="6"/>
      <c r="H647" s="6"/>
      <c r="I647" s="6"/>
      <c r="J647" s="6"/>
      <c r="K647" s="6"/>
      <c r="L647" s="6"/>
      <c r="M647" s="6"/>
      <c r="N647" s="6"/>
    </row>
    <row r="648" spans="1:14">
      <c r="A648">
        <v>198011</v>
      </c>
      <c r="B648" s="3">
        <v>0.10550000000000001</v>
      </c>
      <c r="C648" s="3">
        <v>2.6728000000000002E-2</v>
      </c>
      <c r="D648" s="10">
        <f t="shared" si="32"/>
        <v>-7.8772000000000009E-2</v>
      </c>
      <c r="E648" s="8">
        <f t="shared" si="33"/>
        <v>0.10029772131536387</v>
      </c>
      <c r="F648" s="8">
        <f t="shared" si="34"/>
        <v>2.63770467927355E-2</v>
      </c>
      <c r="G648" s="6"/>
      <c r="H648" s="6"/>
      <c r="I648" s="6"/>
      <c r="J648" s="6"/>
      <c r="K648" s="6"/>
      <c r="L648" s="6"/>
      <c r="M648" s="6"/>
      <c r="N648" s="6"/>
    </row>
    <row r="649" spans="1:14">
      <c r="A649">
        <v>198012</v>
      </c>
      <c r="B649" s="3">
        <v>-3.2099999999999997E-2</v>
      </c>
      <c r="C649" s="3">
        <v>-1.2148000000000001E-2</v>
      </c>
      <c r="D649" s="10">
        <f t="shared" si="32"/>
        <v>1.9951999999999998E-2</v>
      </c>
      <c r="E649" s="8">
        <f t="shared" si="33"/>
        <v>-3.2626502827094166E-2</v>
      </c>
      <c r="F649" s="8">
        <f t="shared" si="34"/>
        <v>-1.2222390025896181E-2</v>
      </c>
      <c r="G649" s="6"/>
      <c r="H649" s="6"/>
      <c r="I649" s="6"/>
      <c r="J649" s="6"/>
      <c r="K649" s="6"/>
      <c r="L649" s="6"/>
      <c r="M649" s="6"/>
      <c r="N649" s="6"/>
    </row>
    <row r="650" spans="1:14">
      <c r="A650">
        <v>198101</v>
      </c>
      <c r="B650" s="3">
        <v>-0.04</v>
      </c>
      <c r="C650" s="3">
        <v>2.1139999999999999E-2</v>
      </c>
      <c r="D650" s="10">
        <f t="shared" si="32"/>
        <v>6.114E-2</v>
      </c>
      <c r="E650" s="8">
        <f t="shared" si="33"/>
        <v>-4.0821994520255166E-2</v>
      </c>
      <c r="F650" s="8">
        <f t="shared" si="34"/>
        <v>2.0919650252503395E-2</v>
      </c>
      <c r="G650" s="6"/>
      <c r="H650" s="6"/>
      <c r="I650" s="6"/>
      <c r="J650" s="6"/>
      <c r="K650" s="6"/>
      <c r="L650" s="6"/>
      <c r="M650" s="6"/>
      <c r="N650" s="6"/>
    </row>
    <row r="651" spans="1:14">
      <c r="A651">
        <v>198102</v>
      </c>
      <c r="B651" s="3">
        <v>1.6400000000000001E-2</v>
      </c>
      <c r="C651" s="3">
        <v>2.7761000000000001E-2</v>
      </c>
      <c r="D651" s="10">
        <f t="shared" si="32"/>
        <v>1.1361E-2</v>
      </c>
      <c r="E651" s="8">
        <f t="shared" si="33"/>
        <v>1.6266972463871938E-2</v>
      </c>
      <c r="F651" s="8">
        <f t="shared" si="34"/>
        <v>2.7382649730546813E-2</v>
      </c>
      <c r="G651" s="6"/>
      <c r="H651" s="6"/>
      <c r="I651" s="6"/>
      <c r="J651" s="6"/>
      <c r="K651" s="6"/>
      <c r="L651" s="6"/>
      <c r="M651" s="6"/>
      <c r="N651" s="6"/>
    </row>
    <row r="652" spans="1:14">
      <c r="A652">
        <v>198103</v>
      </c>
      <c r="B652" s="3">
        <v>4.7699999999999992E-2</v>
      </c>
      <c r="C652" s="3">
        <v>7.6879000000000003E-2</v>
      </c>
      <c r="D652" s="10">
        <f t="shared" si="32"/>
        <v>2.917900000000001E-2</v>
      </c>
      <c r="E652" s="8">
        <f t="shared" si="33"/>
        <v>4.659728537678226E-2</v>
      </c>
      <c r="F652" s="8">
        <f t="shared" si="34"/>
        <v>7.4067042744696401E-2</v>
      </c>
      <c r="G652" s="6"/>
      <c r="H652" s="6"/>
      <c r="I652" s="6"/>
      <c r="J652" s="6"/>
      <c r="K652" s="6"/>
      <c r="L652" s="6"/>
      <c r="M652" s="6"/>
      <c r="N652" s="6"/>
    </row>
    <row r="653" spans="1:14">
      <c r="A653">
        <v>198104</v>
      </c>
      <c r="B653" s="3">
        <v>-1.0299999999999998E-2</v>
      </c>
      <c r="C653" s="3">
        <v>3.8073000000000003E-2</v>
      </c>
      <c r="D653" s="10">
        <f t="shared" si="32"/>
        <v>4.8372999999999999E-2</v>
      </c>
      <c r="E653" s="8">
        <f t="shared" si="33"/>
        <v>-1.0353412079491597E-2</v>
      </c>
      <c r="F653" s="8">
        <f t="shared" si="34"/>
        <v>3.7366109823817016E-2</v>
      </c>
      <c r="G653" s="6"/>
      <c r="H653" s="6"/>
      <c r="I653" s="6"/>
      <c r="J653" s="6"/>
      <c r="K653" s="6"/>
      <c r="L653" s="6"/>
      <c r="M653" s="6"/>
      <c r="N653" s="6"/>
    </row>
    <row r="654" spans="1:14">
      <c r="A654">
        <v>198105</v>
      </c>
      <c r="B654" s="3">
        <v>1.26E-2</v>
      </c>
      <c r="C654" s="3">
        <v>1.6988E-2</v>
      </c>
      <c r="D654" s="10">
        <f t="shared" si="32"/>
        <v>4.3879999999999995E-3</v>
      </c>
      <c r="E654" s="8">
        <f t="shared" si="33"/>
        <v>1.2521280553671691E-2</v>
      </c>
      <c r="F654" s="8">
        <f t="shared" si="34"/>
        <v>1.6845317586779818E-2</v>
      </c>
      <c r="G654" s="6"/>
      <c r="H654" s="6"/>
      <c r="I654" s="6"/>
      <c r="J654" s="6"/>
      <c r="K654" s="6"/>
      <c r="L654" s="6"/>
      <c r="M654" s="6"/>
      <c r="N654" s="6"/>
    </row>
    <row r="655" spans="1:14">
      <c r="A655">
        <v>198106</v>
      </c>
      <c r="B655" s="3">
        <v>-1.0099999999999998E-2</v>
      </c>
      <c r="C655" s="3">
        <v>1.423E-2</v>
      </c>
      <c r="D655" s="10">
        <f t="shared" si="32"/>
        <v>2.4329999999999997E-2</v>
      </c>
      <c r="E655" s="8">
        <f t="shared" si="33"/>
        <v>-1.0151351056375355E-2</v>
      </c>
      <c r="F655" s="8">
        <f t="shared" si="34"/>
        <v>1.4129703905807121E-2</v>
      </c>
      <c r="G655" s="6"/>
      <c r="H655" s="6"/>
      <c r="I655" s="6"/>
      <c r="J655" s="6"/>
      <c r="K655" s="6"/>
      <c r="L655" s="6"/>
      <c r="M655" s="6"/>
      <c r="N655" s="6"/>
    </row>
    <row r="656" spans="1:14">
      <c r="A656">
        <v>198107</v>
      </c>
      <c r="B656" s="3">
        <v>-3.0000000000000005E-3</v>
      </c>
      <c r="C656" s="3">
        <v>-1.5786999999999999E-2</v>
      </c>
      <c r="D656" s="10">
        <f t="shared" si="32"/>
        <v>-1.2786999999999998E-2</v>
      </c>
      <c r="E656" s="8">
        <f t="shared" si="33"/>
        <v>-3.0045090202987243E-3</v>
      </c>
      <c r="F656" s="8">
        <f t="shared" si="34"/>
        <v>-1.5912941940074064E-2</v>
      </c>
      <c r="G656" s="6"/>
      <c r="H656" s="6"/>
      <c r="I656" s="6"/>
      <c r="J656" s="6"/>
      <c r="K656" s="6"/>
      <c r="L656" s="6"/>
      <c r="M656" s="6"/>
      <c r="N656" s="6"/>
    </row>
    <row r="657" spans="1:14">
      <c r="A657">
        <v>198108</v>
      </c>
      <c r="B657" s="3">
        <v>-5.7599999999999998E-2</v>
      </c>
      <c r="C657" s="3">
        <v>-4.7176000000000003E-2</v>
      </c>
      <c r="D657" s="10">
        <f t="shared" si="32"/>
        <v>1.0423999999999996E-2</v>
      </c>
      <c r="E657" s="8">
        <f t="shared" si="33"/>
        <v>-5.9325466084814774E-2</v>
      </c>
      <c r="F657" s="8">
        <f t="shared" si="34"/>
        <v>-4.8325072341405567E-2</v>
      </c>
      <c r="G657" s="6"/>
      <c r="H657" s="6"/>
      <c r="I657" s="6"/>
      <c r="J657" s="6"/>
      <c r="K657" s="6"/>
      <c r="L657" s="6"/>
      <c r="M657" s="6"/>
      <c r="N657" s="6"/>
    </row>
    <row r="658" spans="1:14">
      <c r="A658">
        <v>198109</v>
      </c>
      <c r="B658" s="3">
        <v>-5.9299999999999999E-2</v>
      </c>
      <c r="C658" s="3">
        <v>-4.9370999999999998E-2</v>
      </c>
      <c r="D658" s="10">
        <f t="shared" si="32"/>
        <v>9.9290000000000003E-3</v>
      </c>
      <c r="E658" s="8">
        <f t="shared" si="33"/>
        <v>-6.1131000004231321E-2</v>
      </c>
      <c r="F658" s="8">
        <f t="shared" si="34"/>
        <v>-5.0631408219378483E-2</v>
      </c>
      <c r="G658" s="6"/>
      <c r="H658" s="6"/>
      <c r="I658" s="6"/>
      <c r="J658" s="6"/>
      <c r="K658" s="6"/>
      <c r="L658" s="6"/>
      <c r="M658" s="6"/>
      <c r="N658" s="6"/>
    </row>
    <row r="659" spans="1:14">
      <c r="A659">
        <v>198110</v>
      </c>
      <c r="B659" s="3">
        <v>6.13E-2</v>
      </c>
      <c r="C659" s="3">
        <v>5.8372E-2</v>
      </c>
      <c r="D659" s="10">
        <f t="shared" si="32"/>
        <v>-2.928E-3</v>
      </c>
      <c r="E659" s="8">
        <f t="shared" si="33"/>
        <v>5.9494571785639667E-2</v>
      </c>
      <c r="F659" s="8">
        <f t="shared" si="34"/>
        <v>5.673187844221355E-2</v>
      </c>
      <c r="G659" s="6"/>
      <c r="H659" s="6"/>
      <c r="I659" s="6"/>
      <c r="J659" s="6"/>
      <c r="K659" s="6"/>
      <c r="L659" s="6"/>
      <c r="M659" s="6"/>
      <c r="N659" s="6"/>
    </row>
    <row r="660" spans="1:14">
      <c r="A660">
        <v>198111</v>
      </c>
      <c r="B660" s="3">
        <v>4.4299999999999999E-2</v>
      </c>
      <c r="C660" s="3">
        <v>4.5629999999999997E-2</v>
      </c>
      <c r="D660" s="10">
        <f t="shared" si="32"/>
        <v>1.3299999999999979E-3</v>
      </c>
      <c r="E660" s="8">
        <f t="shared" si="33"/>
        <v>4.3346804503365866E-2</v>
      </c>
      <c r="F660" s="8">
        <f t="shared" si="34"/>
        <v>4.4619574576568129E-2</v>
      </c>
      <c r="G660" s="6"/>
      <c r="H660" s="6"/>
      <c r="I660" s="6"/>
      <c r="J660" s="6"/>
      <c r="K660" s="6"/>
      <c r="L660" s="6"/>
      <c r="M660" s="6"/>
      <c r="N660" s="6"/>
    </row>
    <row r="661" spans="1:14">
      <c r="A661">
        <v>198112</v>
      </c>
      <c r="B661" s="3">
        <v>-2.7799999999999998E-2</v>
      </c>
      <c r="C661" s="3">
        <v>-1.4615E-2</v>
      </c>
      <c r="D661" s="10">
        <f t="shared" si="32"/>
        <v>1.3184999999999999E-2</v>
      </c>
      <c r="E661" s="8">
        <f t="shared" si="33"/>
        <v>-2.8193734370781983E-2</v>
      </c>
      <c r="F661" s="8">
        <f t="shared" si="34"/>
        <v>-1.4722851232907628E-2</v>
      </c>
      <c r="G661" s="6"/>
      <c r="H661" s="6"/>
      <c r="I661" s="6"/>
      <c r="J661" s="6"/>
      <c r="K661" s="6"/>
      <c r="L661" s="6"/>
      <c r="M661" s="6"/>
      <c r="N661" s="6"/>
    </row>
    <row r="662" spans="1:14">
      <c r="A662">
        <v>198201</v>
      </c>
      <c r="B662" s="3">
        <v>-2.4400000000000005E-2</v>
      </c>
      <c r="C662" s="3">
        <v>-8.5350000000000009E-3</v>
      </c>
      <c r="D662" s="10">
        <f t="shared" si="32"/>
        <v>1.5865000000000004E-2</v>
      </c>
      <c r="E662" s="8">
        <f t="shared" si="33"/>
        <v>-2.470261264037181E-2</v>
      </c>
      <c r="F662" s="8">
        <f t="shared" si="34"/>
        <v>-8.5716316957764292E-3</v>
      </c>
      <c r="G662" s="6"/>
      <c r="H662" s="6"/>
      <c r="I662" s="6"/>
      <c r="J662" s="6"/>
      <c r="K662" s="6"/>
      <c r="L662" s="6"/>
      <c r="M662" s="6"/>
      <c r="N662" s="6"/>
    </row>
    <row r="663" spans="1:14">
      <c r="A663">
        <v>198202</v>
      </c>
      <c r="B663" s="3">
        <v>-4.9400000000000006E-2</v>
      </c>
      <c r="C663" s="3">
        <v>-7.3270000000000002E-3</v>
      </c>
      <c r="D663" s="10">
        <f t="shared" si="32"/>
        <v>4.2073000000000006E-2</v>
      </c>
      <c r="E663" s="8">
        <f t="shared" si="33"/>
        <v>-5.0661914802227995E-2</v>
      </c>
      <c r="F663" s="8">
        <f t="shared" si="34"/>
        <v>-7.3539743057588047E-3</v>
      </c>
      <c r="G663" s="6"/>
      <c r="H663" s="6"/>
      <c r="I663" s="6"/>
      <c r="J663" s="6"/>
      <c r="K663" s="6"/>
      <c r="L663" s="6"/>
      <c r="M663" s="6"/>
      <c r="N663" s="6"/>
    </row>
    <row r="664" spans="1:14">
      <c r="A664">
        <v>198203</v>
      </c>
      <c r="B664" s="3">
        <v>-8.9000000000000017E-3</v>
      </c>
      <c r="C664" s="3">
        <v>1.5073000000000001E-2</v>
      </c>
      <c r="D664" s="10">
        <f t="shared" si="32"/>
        <v>2.3973000000000001E-2</v>
      </c>
      <c r="E664" s="8">
        <f t="shared" si="33"/>
        <v>-8.9398415694742963E-3</v>
      </c>
      <c r="F664" s="8">
        <f t="shared" si="34"/>
        <v>1.496053108981233E-2</v>
      </c>
      <c r="G664" s="6"/>
      <c r="H664" s="6"/>
      <c r="I664" s="6"/>
      <c r="J664" s="6"/>
      <c r="K664" s="6"/>
      <c r="L664" s="6"/>
      <c r="M664" s="6"/>
      <c r="N664" s="6"/>
    </row>
    <row r="665" spans="1:14">
      <c r="A665">
        <v>198204</v>
      </c>
      <c r="B665" s="3">
        <v>4.4000000000000004E-2</v>
      </c>
      <c r="C665" s="3">
        <v>4.1462000000000006E-2</v>
      </c>
      <c r="D665" s="10">
        <f t="shared" si="32"/>
        <v>-2.5379999999999986E-3</v>
      </c>
      <c r="E665" s="8">
        <f t="shared" si="33"/>
        <v>4.3059489460447013E-2</v>
      </c>
      <c r="F665" s="8">
        <f t="shared" si="34"/>
        <v>4.0625495215531333E-2</v>
      </c>
      <c r="G665" s="6"/>
      <c r="H665" s="6"/>
      <c r="I665" s="6"/>
      <c r="J665" s="6"/>
      <c r="K665" s="6"/>
      <c r="L665" s="6"/>
      <c r="M665" s="6"/>
      <c r="N665" s="6"/>
    </row>
    <row r="666" spans="1:14">
      <c r="A666">
        <v>198205</v>
      </c>
      <c r="B666" s="3">
        <v>-2.9300000000000003E-2</v>
      </c>
      <c r="C666" s="3">
        <v>-9.4640000000000002E-3</v>
      </c>
      <c r="D666" s="10">
        <f t="shared" si="32"/>
        <v>1.9836000000000003E-2</v>
      </c>
      <c r="E666" s="8">
        <f t="shared" si="33"/>
        <v>-2.9737818263956432E-2</v>
      </c>
      <c r="F666" s="8">
        <f t="shared" si="34"/>
        <v>-9.5090682238436162E-3</v>
      </c>
      <c r="G666" s="6"/>
      <c r="H666" s="6"/>
      <c r="I666" s="6"/>
      <c r="J666" s="6"/>
      <c r="K666" s="6"/>
      <c r="L666" s="6"/>
      <c r="M666" s="6"/>
      <c r="N666" s="6"/>
    </row>
    <row r="667" spans="1:14">
      <c r="A667">
        <v>198206</v>
      </c>
      <c r="B667" s="3">
        <v>-2.1299999999999999E-2</v>
      </c>
      <c r="C667" s="3">
        <v>-1.3412E-2</v>
      </c>
      <c r="D667" s="10">
        <f t="shared" si="32"/>
        <v>7.8879999999999992E-3</v>
      </c>
      <c r="E667" s="8">
        <f t="shared" si="33"/>
        <v>-2.1530118550363214E-2</v>
      </c>
      <c r="F667" s="8">
        <f t="shared" si="34"/>
        <v>-1.350275324045425E-2</v>
      </c>
      <c r="G667" s="6"/>
      <c r="H667" s="6"/>
      <c r="I667" s="6"/>
      <c r="J667" s="6"/>
      <c r="K667" s="6"/>
      <c r="L667" s="6"/>
      <c r="M667" s="6"/>
      <c r="N667" s="6"/>
    </row>
    <row r="668" spans="1:14">
      <c r="A668">
        <v>198207</v>
      </c>
      <c r="B668" s="3">
        <v>-2.1399999999999995E-2</v>
      </c>
      <c r="C668" s="3">
        <v>-1.0541E-2</v>
      </c>
      <c r="D668" s="10">
        <f t="shared" si="32"/>
        <v>1.0858999999999995E-2</v>
      </c>
      <c r="E668" s="8">
        <f t="shared" si="33"/>
        <v>-2.163230012711384E-2</v>
      </c>
      <c r="F668" s="8">
        <f t="shared" si="34"/>
        <v>-1.059694986618908E-2</v>
      </c>
      <c r="G668" s="6"/>
      <c r="H668" s="6"/>
      <c r="I668" s="6"/>
      <c r="J668" s="6"/>
      <c r="K668" s="6"/>
      <c r="L668" s="6"/>
      <c r="M668" s="6"/>
      <c r="N668" s="6"/>
    </row>
    <row r="669" spans="1:14">
      <c r="A669">
        <v>198208</v>
      </c>
      <c r="B669" s="3">
        <v>0.11900000000000001</v>
      </c>
      <c r="C669" s="3">
        <v>8.0867999999999995E-2</v>
      </c>
      <c r="D669" s="10">
        <f t="shared" si="32"/>
        <v>-3.8132000000000013E-2</v>
      </c>
      <c r="E669" s="8">
        <f t="shared" si="33"/>
        <v>0.11243542932978817</v>
      </c>
      <c r="F669" s="8">
        <f t="shared" si="34"/>
        <v>7.7764422042954084E-2</v>
      </c>
      <c r="G669" s="6"/>
      <c r="H669" s="6"/>
      <c r="I669" s="6"/>
      <c r="J669" s="6"/>
      <c r="K669" s="6"/>
      <c r="L669" s="6"/>
      <c r="M669" s="6"/>
      <c r="N669" s="6"/>
    </row>
    <row r="670" spans="1:14">
      <c r="A670">
        <v>198209</v>
      </c>
      <c r="B670" s="3">
        <v>1.8000000000000002E-2</v>
      </c>
      <c r="C670" s="3">
        <v>5.2828E-2</v>
      </c>
      <c r="D670" s="10">
        <f t="shared" si="32"/>
        <v>3.4827999999999998E-2</v>
      </c>
      <c r="E670" s="8">
        <f t="shared" si="33"/>
        <v>1.7839918128331016E-2</v>
      </c>
      <c r="F670" s="8">
        <f t="shared" si="34"/>
        <v>5.1479876979936098E-2</v>
      </c>
      <c r="G670" s="6"/>
      <c r="H670" s="6"/>
      <c r="I670" s="6"/>
      <c r="J670" s="6"/>
      <c r="K670" s="6"/>
      <c r="L670" s="6"/>
      <c r="M670" s="6"/>
      <c r="N670" s="6"/>
    </row>
    <row r="671" spans="1:14">
      <c r="A671">
        <v>198210</v>
      </c>
      <c r="B671" s="3">
        <v>0.11890000000000001</v>
      </c>
      <c r="C671" s="3">
        <v>0.11690099999999999</v>
      </c>
      <c r="D671" s="10">
        <f t="shared" si="32"/>
        <v>-1.9990000000000147E-3</v>
      </c>
      <c r="E671" s="8">
        <f t="shared" si="33"/>
        <v>0.11234605983153843</v>
      </c>
      <c r="F671" s="8">
        <f t="shared" si="34"/>
        <v>0.11055788589954604</v>
      </c>
      <c r="G671" s="6"/>
      <c r="H671" s="6"/>
      <c r="I671" s="6"/>
      <c r="J671" s="6"/>
      <c r="K671" s="6"/>
      <c r="L671" s="6"/>
      <c r="M671" s="6"/>
      <c r="N671" s="6"/>
    </row>
    <row r="672" spans="1:14">
      <c r="A672">
        <v>198211</v>
      </c>
      <c r="B672" s="3">
        <v>5.2999999999999999E-2</v>
      </c>
      <c r="C672" s="3">
        <v>9.2089999999999991E-2</v>
      </c>
      <c r="D672" s="10">
        <f t="shared" si="32"/>
        <v>3.9089999999999993E-2</v>
      </c>
      <c r="E672" s="8">
        <f t="shared" si="33"/>
        <v>5.1643233151838386E-2</v>
      </c>
      <c r="F672" s="8">
        <f t="shared" si="34"/>
        <v>8.8093291508988536E-2</v>
      </c>
      <c r="G672" s="6"/>
      <c r="H672" s="6"/>
      <c r="I672" s="6"/>
      <c r="J672" s="6"/>
      <c r="K672" s="6"/>
      <c r="L672" s="6"/>
      <c r="M672" s="6"/>
      <c r="N672" s="6"/>
    </row>
    <row r="673" spans="1:14">
      <c r="A673">
        <v>198212</v>
      </c>
      <c r="B673" s="3">
        <v>1.2200000000000003E-2</v>
      </c>
      <c r="C673" s="3">
        <v>7.6139999999999992E-3</v>
      </c>
      <c r="D673" s="10">
        <f t="shared" si="32"/>
        <v>-4.5860000000000033E-3</v>
      </c>
      <c r="E673" s="8">
        <f t="shared" si="33"/>
        <v>1.2126179797840555E-2</v>
      </c>
      <c r="F673" s="8">
        <f t="shared" si="34"/>
        <v>7.5851598023324585E-3</v>
      </c>
      <c r="G673" s="6"/>
      <c r="H673" s="6"/>
      <c r="I673" s="6"/>
      <c r="J673" s="6"/>
      <c r="K673" s="6"/>
      <c r="L673" s="6"/>
      <c r="M673" s="6"/>
      <c r="N673" s="6"/>
    </row>
    <row r="674" spans="1:14">
      <c r="A674">
        <v>198301</v>
      </c>
      <c r="B674" s="3">
        <v>4.2900000000000001E-2</v>
      </c>
      <c r="C674" s="3">
        <v>4.9439000000000004E-2</v>
      </c>
      <c r="D674" s="10">
        <f t="shared" si="32"/>
        <v>6.5390000000000031E-3</v>
      </c>
      <c r="E674" s="8">
        <f t="shared" si="33"/>
        <v>4.200529414503007E-2</v>
      </c>
      <c r="F674" s="8">
        <f t="shared" si="34"/>
        <v>4.8255735673674388E-2</v>
      </c>
      <c r="G674" s="6"/>
      <c r="H674" s="6"/>
      <c r="I674" s="6"/>
      <c r="J674" s="6"/>
      <c r="K674" s="6"/>
      <c r="L674" s="6"/>
      <c r="M674" s="6"/>
      <c r="N674" s="6"/>
    </row>
    <row r="675" spans="1:14">
      <c r="A675">
        <v>198302</v>
      </c>
      <c r="B675" s="3">
        <v>3.2099999999999997E-2</v>
      </c>
      <c r="C675" s="3">
        <v>7.1597999999999995E-2</v>
      </c>
      <c r="D675" s="10">
        <f t="shared" si="32"/>
        <v>3.9497999999999998E-2</v>
      </c>
      <c r="E675" s="8">
        <f t="shared" si="33"/>
        <v>3.1595561589750583E-2</v>
      </c>
      <c r="F675" s="8">
        <f t="shared" si="34"/>
        <v>6.9150992318527227E-2</v>
      </c>
      <c r="G675" s="6"/>
      <c r="H675" s="6"/>
      <c r="I675" s="6"/>
      <c r="J675" s="6"/>
      <c r="K675" s="6"/>
      <c r="L675" s="6"/>
      <c r="M675" s="6"/>
      <c r="N675" s="6"/>
    </row>
    <row r="676" spans="1:14">
      <c r="A676">
        <v>198303</v>
      </c>
      <c r="B676" s="3">
        <v>3.4499999999999996E-2</v>
      </c>
      <c r="C676" s="3">
        <v>6.1273000000000001E-2</v>
      </c>
      <c r="D676" s="10">
        <f t="shared" si="32"/>
        <v>2.6773000000000005E-2</v>
      </c>
      <c r="E676" s="8">
        <f t="shared" si="33"/>
        <v>3.3918218203460644E-2</v>
      </c>
      <c r="F676" s="8">
        <f t="shared" si="34"/>
        <v>5.9469130964521666E-2</v>
      </c>
      <c r="G676" s="6"/>
      <c r="H676" s="6"/>
      <c r="I676" s="6"/>
      <c r="J676" s="6"/>
      <c r="K676" s="6"/>
      <c r="L676" s="6"/>
      <c r="M676" s="6"/>
      <c r="N676" s="6"/>
    </row>
    <row r="677" spans="1:14">
      <c r="A677">
        <v>198304</v>
      </c>
      <c r="B677" s="3">
        <v>7.3800000000000004E-2</v>
      </c>
      <c r="C677" s="3">
        <v>7.5277999999999998E-2</v>
      </c>
      <c r="D677" s="10">
        <f t="shared" si="32"/>
        <v>1.4779999999999932E-3</v>
      </c>
      <c r="E677" s="8">
        <f t="shared" si="33"/>
        <v>7.1203759006332148E-2</v>
      </c>
      <c r="F677" s="8">
        <f t="shared" si="34"/>
        <v>7.2579232798369794E-2</v>
      </c>
      <c r="G677" s="6"/>
      <c r="H677" s="6"/>
      <c r="I677" s="6"/>
      <c r="J677" s="6"/>
      <c r="K677" s="6"/>
      <c r="L677" s="6"/>
      <c r="M677" s="6"/>
      <c r="N677" s="6"/>
    </row>
    <row r="678" spans="1:14">
      <c r="A678">
        <v>198305</v>
      </c>
      <c r="B678" s="3">
        <v>1.21E-2</v>
      </c>
      <c r="C678" s="3">
        <v>5.1013000000000003E-2</v>
      </c>
      <c r="D678" s="10">
        <f t="shared" si="32"/>
        <v>3.8913000000000003E-2</v>
      </c>
      <c r="E678" s="8">
        <f t="shared" si="33"/>
        <v>1.2027380212718455E-2</v>
      </c>
      <c r="F678" s="8">
        <f t="shared" si="34"/>
        <v>4.9754460990533406E-2</v>
      </c>
      <c r="G678" s="6"/>
      <c r="H678" s="6"/>
      <c r="I678" s="6"/>
      <c r="J678" s="6"/>
      <c r="K678" s="6"/>
      <c r="L678" s="6"/>
      <c r="M678" s="6"/>
      <c r="N678" s="6"/>
    </row>
    <row r="679" spans="1:14">
      <c r="A679">
        <v>198306</v>
      </c>
      <c r="B679" s="3">
        <v>3.7399999999999996E-2</v>
      </c>
      <c r="C679" s="3">
        <v>2.4487999999999999E-2</v>
      </c>
      <c r="D679" s="10">
        <f t="shared" si="32"/>
        <v>-1.2911999999999996E-2</v>
      </c>
      <c r="E679" s="8">
        <f t="shared" si="33"/>
        <v>3.6717582935162862E-2</v>
      </c>
      <c r="F679" s="8">
        <f t="shared" si="34"/>
        <v>2.4192975597472671E-2</v>
      </c>
      <c r="G679" s="6"/>
      <c r="H679" s="6"/>
      <c r="I679" s="6"/>
      <c r="J679" s="6"/>
      <c r="K679" s="6"/>
      <c r="L679" s="6"/>
      <c r="M679" s="6"/>
      <c r="N679" s="6"/>
    </row>
    <row r="680" spans="1:14">
      <c r="A680">
        <v>198307</v>
      </c>
      <c r="B680" s="3">
        <v>-3.3300000000000003E-2</v>
      </c>
      <c r="C680" s="3">
        <v>1.3222000000000001E-2</v>
      </c>
      <c r="D680" s="10">
        <f t="shared" si="32"/>
        <v>4.6522000000000008E-2</v>
      </c>
      <c r="E680" s="8">
        <f t="shared" si="33"/>
        <v>-3.3867069511577308E-2</v>
      </c>
      <c r="F680" s="8">
        <f t="shared" si="34"/>
        <v>1.3135352292990987E-2</v>
      </c>
      <c r="G680" s="6"/>
      <c r="H680" s="6"/>
      <c r="I680" s="6"/>
      <c r="J680" s="6"/>
      <c r="K680" s="6"/>
      <c r="L680" s="6"/>
      <c r="M680" s="6"/>
      <c r="N680" s="6"/>
    </row>
    <row r="681" spans="1:14">
      <c r="A681">
        <v>198308</v>
      </c>
      <c r="B681" s="3">
        <v>2.5999999999999999E-3</v>
      </c>
      <c r="C681" s="3">
        <v>-3.019E-3</v>
      </c>
      <c r="D681" s="10">
        <f t="shared" si="32"/>
        <v>-5.6189999999999999E-3</v>
      </c>
      <c r="E681" s="8">
        <f t="shared" si="33"/>
        <v>2.5966258472659141E-3</v>
      </c>
      <c r="F681" s="8">
        <f t="shared" si="34"/>
        <v>-3.0235663734034593E-3</v>
      </c>
      <c r="G681" s="6"/>
      <c r="H681" s="6"/>
      <c r="I681" s="6"/>
      <c r="J681" s="6"/>
      <c r="K681" s="6"/>
      <c r="L681" s="6"/>
      <c r="M681" s="6"/>
      <c r="N681" s="6"/>
    </row>
    <row r="682" spans="1:14">
      <c r="A682">
        <v>198309</v>
      </c>
      <c r="B682" s="3">
        <v>1.67E-2</v>
      </c>
      <c r="C682" s="3">
        <v>3.9525999999999999E-2</v>
      </c>
      <c r="D682" s="10">
        <f t="shared" si="32"/>
        <v>2.2825999999999999E-2</v>
      </c>
      <c r="E682" s="8">
        <f t="shared" si="33"/>
        <v>1.656208829897823E-2</v>
      </c>
      <c r="F682" s="8">
        <f t="shared" si="34"/>
        <v>3.8764840028147056E-2</v>
      </c>
      <c r="G682" s="6"/>
      <c r="H682" s="6"/>
      <c r="I682" s="6"/>
      <c r="J682" s="6"/>
      <c r="K682" s="6"/>
      <c r="L682" s="6"/>
      <c r="M682" s="6"/>
      <c r="N682" s="6"/>
    </row>
    <row r="683" spans="1:14">
      <c r="A683">
        <v>198310</v>
      </c>
      <c r="B683" s="3">
        <v>-2.6799999999999997E-2</v>
      </c>
      <c r="C683" s="3">
        <v>-2.2238999999999998E-2</v>
      </c>
      <c r="D683" s="10">
        <f t="shared" si="32"/>
        <v>4.5609999999999991E-3</v>
      </c>
      <c r="E683" s="8">
        <f t="shared" si="33"/>
        <v>-2.7165668072769551E-2</v>
      </c>
      <c r="F683" s="8">
        <f t="shared" si="34"/>
        <v>-2.2490015090186579E-2</v>
      </c>
      <c r="G683" s="6"/>
      <c r="H683" s="6"/>
      <c r="I683" s="6"/>
      <c r="J683" s="6"/>
      <c r="K683" s="6"/>
      <c r="L683" s="6"/>
      <c r="M683" s="6"/>
      <c r="N683" s="6"/>
    </row>
    <row r="684" spans="1:14">
      <c r="A684">
        <v>198311</v>
      </c>
      <c r="B684" s="3">
        <v>2.8600000000000004E-2</v>
      </c>
      <c r="C684" s="3">
        <v>4.3171000000000001E-2</v>
      </c>
      <c r="D684" s="10">
        <f t="shared" si="32"/>
        <v>1.4570999999999997E-2</v>
      </c>
      <c r="E684" s="8">
        <f t="shared" si="33"/>
        <v>2.8198654358678736E-2</v>
      </c>
      <c r="F684" s="8">
        <f t="shared" si="34"/>
        <v>4.226511272409534E-2</v>
      </c>
      <c r="G684" s="6"/>
      <c r="H684" s="6"/>
      <c r="I684" s="6"/>
      <c r="J684" s="6"/>
      <c r="K684" s="6"/>
      <c r="L684" s="6"/>
      <c r="M684" s="6"/>
      <c r="N684" s="6"/>
    </row>
    <row r="685" spans="1:14">
      <c r="A685">
        <v>198312</v>
      </c>
      <c r="B685" s="3">
        <v>-1.0500000000000001E-2</v>
      </c>
      <c r="C685" s="3">
        <v>2.055E-3</v>
      </c>
      <c r="D685" s="10">
        <f t="shared" si="32"/>
        <v>1.2555E-2</v>
      </c>
      <c r="E685" s="8">
        <f t="shared" si="33"/>
        <v>-1.0555513939516587E-2</v>
      </c>
      <c r="F685" s="8">
        <f t="shared" si="34"/>
        <v>2.0528913758208756E-3</v>
      </c>
      <c r="G685" s="6"/>
      <c r="H685" s="6"/>
      <c r="I685" s="6"/>
      <c r="J685" s="6"/>
      <c r="K685" s="6"/>
      <c r="L685" s="6"/>
      <c r="M685" s="6"/>
      <c r="N685" s="6"/>
    </row>
    <row r="686" spans="1:14">
      <c r="A686">
        <v>198401</v>
      </c>
      <c r="B686" s="3">
        <v>-1.1599999999999999E-2</v>
      </c>
      <c r="C686" s="3">
        <v>2.0888E-2</v>
      </c>
      <c r="D686" s="10">
        <f t="shared" si="32"/>
        <v>3.2488000000000003E-2</v>
      </c>
      <c r="E686" s="8">
        <f t="shared" si="33"/>
        <v>-1.16678048676821E-2</v>
      </c>
      <c r="F686" s="8">
        <f t="shared" si="34"/>
        <v>2.0672836789339157E-2</v>
      </c>
      <c r="G686" s="6"/>
      <c r="H686" s="6"/>
      <c r="I686" s="6"/>
      <c r="J686" s="6"/>
      <c r="K686" s="6"/>
      <c r="L686" s="6"/>
      <c r="M686" s="6"/>
      <c r="N686" s="6"/>
    </row>
    <row r="687" spans="1:14">
      <c r="A687">
        <v>198402</v>
      </c>
      <c r="B687" s="3">
        <v>-4.1100000000000005E-2</v>
      </c>
      <c r="C687" s="3">
        <v>-3.5449000000000001E-2</v>
      </c>
      <c r="D687" s="10">
        <f t="shared" si="32"/>
        <v>5.6510000000000032E-3</v>
      </c>
      <c r="E687" s="8">
        <f t="shared" si="33"/>
        <v>-4.1968484822501581E-2</v>
      </c>
      <c r="F687" s="8">
        <f t="shared" si="34"/>
        <v>-3.6092570895886154E-2</v>
      </c>
      <c r="G687" s="6"/>
      <c r="H687" s="6"/>
      <c r="I687" s="6"/>
      <c r="J687" s="6"/>
      <c r="K687" s="6"/>
      <c r="L687" s="6"/>
      <c r="M687" s="6"/>
      <c r="N687" s="6"/>
    </row>
    <row r="688" spans="1:14">
      <c r="A688">
        <v>198403</v>
      </c>
      <c r="B688" s="3">
        <v>1.3599999999999999E-2</v>
      </c>
      <c r="C688" s="3">
        <v>2.2646000000000003E-2</v>
      </c>
      <c r="D688" s="10">
        <f t="shared" si="32"/>
        <v>9.0460000000000037E-3</v>
      </c>
      <c r="E688" s="8">
        <f t="shared" si="33"/>
        <v>1.3508350024792299E-2</v>
      </c>
      <c r="F688" s="8">
        <f t="shared" si="34"/>
        <v>2.239338602774903E-2</v>
      </c>
      <c r="G688" s="6"/>
      <c r="H688" s="6"/>
      <c r="I688" s="6"/>
      <c r="J688" s="6"/>
      <c r="K688" s="6"/>
      <c r="L688" s="6"/>
      <c r="M688" s="6"/>
      <c r="N688" s="6"/>
    </row>
    <row r="689" spans="1:14">
      <c r="A689">
        <v>198404</v>
      </c>
      <c r="B689" s="3">
        <v>3.0000000000000005E-3</v>
      </c>
      <c r="C689" s="3">
        <v>-2.4400000000000002E-4</v>
      </c>
      <c r="D689" s="10">
        <f t="shared" si="32"/>
        <v>-3.2440000000000004E-3</v>
      </c>
      <c r="E689" s="8">
        <f t="shared" si="33"/>
        <v>2.9955089797983709E-3</v>
      </c>
      <c r="F689" s="8">
        <f t="shared" si="34"/>
        <v>-2.4402977284316963E-4</v>
      </c>
      <c r="G689" s="6"/>
      <c r="H689" s="6"/>
      <c r="I689" s="6"/>
      <c r="J689" s="6"/>
      <c r="K689" s="6"/>
      <c r="L689" s="6"/>
      <c r="M689" s="6"/>
      <c r="N689" s="6"/>
    </row>
    <row r="690" spans="1:14">
      <c r="A690">
        <v>198405</v>
      </c>
      <c r="B690" s="3">
        <v>-5.1899999999999995E-2</v>
      </c>
      <c r="C690" s="3">
        <v>-4.2849999999999999E-2</v>
      </c>
      <c r="D690" s="10">
        <f t="shared" si="32"/>
        <v>9.0499999999999955E-3</v>
      </c>
      <c r="E690" s="8">
        <f t="shared" si="33"/>
        <v>-5.3295297058223556E-2</v>
      </c>
      <c r="F690" s="8">
        <f t="shared" si="34"/>
        <v>-4.3795159999671526E-2</v>
      </c>
      <c r="G690" s="6"/>
      <c r="H690" s="6"/>
      <c r="I690" s="6"/>
      <c r="J690" s="6"/>
      <c r="K690" s="6"/>
      <c r="L690" s="6"/>
      <c r="M690" s="6"/>
      <c r="N690" s="6"/>
    </row>
    <row r="691" spans="1:14">
      <c r="A691">
        <v>198406</v>
      </c>
      <c r="B691" s="3">
        <v>2.5700000000000004E-2</v>
      </c>
      <c r="C691" s="3">
        <v>1.0123E-2</v>
      </c>
      <c r="D691" s="10">
        <f t="shared" si="32"/>
        <v>-1.5577000000000004E-2</v>
      </c>
      <c r="E691" s="8">
        <f t="shared" si="33"/>
        <v>2.5375306331228299E-2</v>
      </c>
      <c r="F691" s="8">
        <f t="shared" si="34"/>
        <v>1.0072105616538533E-2</v>
      </c>
      <c r="G691" s="6"/>
      <c r="H691" s="6"/>
      <c r="I691" s="6"/>
      <c r="J691" s="6"/>
      <c r="K691" s="6"/>
      <c r="L691" s="6"/>
      <c r="M691" s="6"/>
      <c r="N691" s="6"/>
    </row>
    <row r="692" spans="1:14">
      <c r="A692">
        <v>198407</v>
      </c>
      <c r="B692" s="3">
        <v>-1.9200000000000005E-2</v>
      </c>
      <c r="C692" s="3">
        <v>-3.3285000000000002E-2</v>
      </c>
      <c r="D692" s="10">
        <f t="shared" si="32"/>
        <v>-1.4084999999999997E-2</v>
      </c>
      <c r="E692" s="8">
        <f t="shared" si="33"/>
        <v>-1.9386713800190095E-2</v>
      </c>
      <c r="F692" s="8">
        <f t="shared" si="34"/>
        <v>-3.385155292563969E-2</v>
      </c>
      <c r="G692" s="6"/>
      <c r="H692" s="6"/>
      <c r="I692" s="6"/>
      <c r="J692" s="6"/>
      <c r="K692" s="6"/>
      <c r="L692" s="6"/>
      <c r="M692" s="6"/>
      <c r="N692" s="6"/>
    </row>
    <row r="693" spans="1:14">
      <c r="A693">
        <v>198408</v>
      </c>
      <c r="B693" s="3">
        <v>0.11109999999999999</v>
      </c>
      <c r="C693" s="3">
        <v>9.4739000000000004E-2</v>
      </c>
      <c r="D693" s="10">
        <f t="shared" si="32"/>
        <v>-1.6360999999999987E-2</v>
      </c>
      <c r="E693" s="8">
        <f t="shared" si="33"/>
        <v>0.10535051560782595</v>
      </c>
      <c r="F693" s="8">
        <f t="shared" si="34"/>
        <v>9.0515978692735172E-2</v>
      </c>
      <c r="G693" s="6"/>
      <c r="H693" s="6"/>
      <c r="I693" s="6"/>
      <c r="J693" s="6"/>
      <c r="K693" s="6"/>
      <c r="L693" s="6"/>
      <c r="M693" s="6"/>
      <c r="N693" s="6"/>
    </row>
    <row r="694" spans="1:14">
      <c r="A694">
        <v>198409</v>
      </c>
      <c r="B694" s="3">
        <v>5.9999999999999941E-4</v>
      </c>
      <c r="C694" s="3">
        <v>2.2212999999999997E-2</v>
      </c>
      <c r="D694" s="10">
        <f t="shared" si="32"/>
        <v>2.1612999999999997E-2</v>
      </c>
      <c r="E694" s="8">
        <f t="shared" si="33"/>
        <v>5.9982007196754947E-4</v>
      </c>
      <c r="F694" s="8">
        <f t="shared" si="34"/>
        <v>2.1969884938948712E-2</v>
      </c>
      <c r="G694" s="6"/>
      <c r="H694" s="6"/>
      <c r="I694" s="6"/>
      <c r="J694" s="6"/>
      <c r="K694" s="6"/>
      <c r="L694" s="6"/>
      <c r="M694" s="6"/>
      <c r="N694" s="6"/>
    </row>
    <row r="695" spans="1:14">
      <c r="A695">
        <v>198410</v>
      </c>
      <c r="B695" s="3">
        <v>1.6000000000000003E-3</v>
      </c>
      <c r="C695" s="3">
        <v>-7.7299999999999992E-4</v>
      </c>
      <c r="D695" s="10">
        <f t="shared" si="32"/>
        <v>-2.3730000000000001E-3</v>
      </c>
      <c r="E695" s="8">
        <f t="shared" si="33"/>
        <v>1.5987213636970735E-3</v>
      </c>
      <c r="F695" s="8">
        <f t="shared" si="34"/>
        <v>-7.7329891855264482E-4</v>
      </c>
      <c r="G695" s="6"/>
      <c r="H695" s="6"/>
      <c r="I695" s="6"/>
      <c r="J695" s="6"/>
      <c r="K695" s="6"/>
      <c r="L695" s="6"/>
      <c r="M695" s="6"/>
      <c r="N695" s="6"/>
    </row>
    <row r="696" spans="1:14">
      <c r="A696">
        <v>198411</v>
      </c>
      <c r="B696" s="3">
        <v>-1.03E-2</v>
      </c>
      <c r="C696" s="3">
        <v>3.9420000000000002E-3</v>
      </c>
      <c r="D696" s="10">
        <f t="shared" si="32"/>
        <v>1.4242000000000001E-2</v>
      </c>
      <c r="E696" s="8">
        <f t="shared" si="33"/>
        <v>-1.0353412079491597E-2</v>
      </c>
      <c r="F696" s="8">
        <f t="shared" si="34"/>
        <v>3.9342506765459809E-3</v>
      </c>
      <c r="G696" s="6"/>
      <c r="H696" s="6"/>
      <c r="I696" s="6"/>
      <c r="J696" s="6"/>
      <c r="K696" s="6"/>
      <c r="L696" s="6"/>
      <c r="M696" s="6"/>
      <c r="N696" s="6"/>
    </row>
    <row r="697" spans="1:14">
      <c r="A697">
        <v>198412</v>
      </c>
      <c r="B697" s="3">
        <v>2.4799999999999999E-2</v>
      </c>
      <c r="C697" s="3">
        <v>2.0950000000000003E-2</v>
      </c>
      <c r="D697" s="10">
        <f t="shared" si="32"/>
        <v>-3.8499999999999958E-3</v>
      </c>
      <c r="E697" s="8">
        <f t="shared" si="33"/>
        <v>2.4497471600387372E-2</v>
      </c>
      <c r="F697" s="8">
        <f t="shared" si="34"/>
        <v>2.0733566386906703E-2</v>
      </c>
      <c r="G697" s="6"/>
      <c r="H697" s="6"/>
      <c r="I697" s="6"/>
      <c r="J697" s="6"/>
      <c r="K697" s="6"/>
      <c r="L697" s="6"/>
      <c r="M697" s="6"/>
      <c r="N697" s="6"/>
    </row>
    <row r="698" spans="1:14">
      <c r="A698">
        <v>198501</v>
      </c>
      <c r="B698" s="3">
        <v>8.6400000000000005E-2</v>
      </c>
      <c r="C698" s="3">
        <v>8.8292999999999996E-2</v>
      </c>
      <c r="D698" s="10">
        <f t="shared" si="32"/>
        <v>1.8929999999999919E-3</v>
      </c>
      <c r="E698" s="8">
        <f t="shared" si="33"/>
        <v>8.286947782229466E-2</v>
      </c>
      <c r="F698" s="8">
        <f t="shared" si="34"/>
        <v>8.4610413649206948E-2</v>
      </c>
      <c r="G698" s="6"/>
      <c r="H698" s="6"/>
      <c r="I698" s="6"/>
      <c r="J698" s="6"/>
      <c r="K698" s="6"/>
      <c r="L698" s="6"/>
      <c r="M698" s="6"/>
      <c r="N698" s="6"/>
    </row>
    <row r="699" spans="1:14">
      <c r="A699">
        <v>198502</v>
      </c>
      <c r="B699" s="3">
        <v>1.7999999999999999E-2</v>
      </c>
      <c r="C699" s="3">
        <v>1.7902000000000001E-2</v>
      </c>
      <c r="D699" s="10">
        <f t="shared" si="32"/>
        <v>-9.7999999999997395E-5</v>
      </c>
      <c r="E699" s="8">
        <f t="shared" si="33"/>
        <v>1.7839918128331016E-2</v>
      </c>
      <c r="F699" s="8">
        <f t="shared" si="34"/>
        <v>1.7743646303777946E-2</v>
      </c>
      <c r="G699" s="6"/>
      <c r="H699" s="6"/>
      <c r="I699" s="6"/>
      <c r="J699" s="6"/>
      <c r="K699" s="6"/>
      <c r="L699" s="6"/>
      <c r="M699" s="6"/>
      <c r="N699" s="6"/>
    </row>
    <row r="700" spans="1:14">
      <c r="A700">
        <v>198503</v>
      </c>
      <c r="B700" s="3">
        <v>-2.1999999999999997E-3</v>
      </c>
      <c r="C700" s="3">
        <v>1.3822000000000001E-2</v>
      </c>
      <c r="D700" s="10">
        <f t="shared" si="32"/>
        <v>1.6022000000000002E-2</v>
      </c>
      <c r="E700" s="8">
        <f t="shared" si="33"/>
        <v>-2.2024235552000394E-3</v>
      </c>
      <c r="F700" s="8">
        <f t="shared" si="34"/>
        <v>1.3727347353308219E-2</v>
      </c>
      <c r="G700" s="6"/>
      <c r="H700" s="6"/>
      <c r="I700" s="6"/>
      <c r="J700" s="6"/>
      <c r="K700" s="6"/>
      <c r="L700" s="6"/>
      <c r="M700" s="6"/>
      <c r="N700" s="6"/>
    </row>
    <row r="701" spans="1:14">
      <c r="A701">
        <v>198504</v>
      </c>
      <c r="B701" s="3">
        <v>-2.3999999999999998E-3</v>
      </c>
      <c r="C701" s="3">
        <v>1.6812000000000001E-2</v>
      </c>
      <c r="D701" s="10">
        <f t="shared" si="32"/>
        <v>1.9212E-2</v>
      </c>
      <c r="E701" s="8">
        <f t="shared" si="33"/>
        <v>-2.4028846163103149E-3</v>
      </c>
      <c r="F701" s="8">
        <f t="shared" si="34"/>
        <v>1.6672242554387946E-2</v>
      </c>
      <c r="G701" s="6"/>
      <c r="H701" s="6"/>
      <c r="I701" s="6"/>
      <c r="J701" s="6"/>
      <c r="K701" s="6"/>
      <c r="L701" s="6"/>
      <c r="M701" s="6"/>
      <c r="N701" s="6"/>
    </row>
    <row r="702" spans="1:14">
      <c r="A702">
        <v>198505</v>
      </c>
      <c r="B702" s="3">
        <v>5.7500000000000002E-2</v>
      </c>
      <c r="C702" s="3">
        <v>3.3405999999999998E-2</v>
      </c>
      <c r="D702" s="10">
        <f t="shared" si="32"/>
        <v>-2.4094000000000004E-2</v>
      </c>
      <c r="E702" s="8">
        <f t="shared" si="33"/>
        <v>5.5907631938296086E-2</v>
      </c>
      <c r="F702" s="8">
        <f t="shared" si="34"/>
        <v>3.2860142931119316E-2</v>
      </c>
      <c r="G702" s="6"/>
      <c r="H702" s="6"/>
      <c r="I702" s="6"/>
      <c r="J702" s="6"/>
      <c r="K702" s="6"/>
      <c r="L702" s="6"/>
      <c r="M702" s="6"/>
      <c r="N702" s="6"/>
    </row>
    <row r="703" spans="1:14">
      <c r="A703">
        <v>198506</v>
      </c>
      <c r="B703" s="3">
        <v>1.8200000000000001E-2</v>
      </c>
      <c r="C703" s="3">
        <v>2.2948E-2</v>
      </c>
      <c r="D703" s="10">
        <f t="shared" si="32"/>
        <v>4.7479999999999987E-3</v>
      </c>
      <c r="E703" s="8">
        <f t="shared" si="33"/>
        <v>1.8036362486098575E-2</v>
      </c>
      <c r="F703" s="8">
        <f t="shared" si="34"/>
        <v>2.2688654788015385E-2</v>
      </c>
      <c r="G703" s="6"/>
      <c r="H703" s="6"/>
      <c r="I703" s="6"/>
      <c r="J703" s="6"/>
      <c r="K703" s="6"/>
      <c r="L703" s="6"/>
      <c r="M703" s="6"/>
      <c r="N703" s="6"/>
    </row>
    <row r="704" spans="1:14">
      <c r="A704">
        <v>198507</v>
      </c>
      <c r="B704" s="3">
        <v>-1.1999999999999999E-3</v>
      </c>
      <c r="C704" s="3">
        <v>1.1536999999999999E-2</v>
      </c>
      <c r="D704" s="10">
        <f t="shared" si="32"/>
        <v>1.2736999999999998E-2</v>
      </c>
      <c r="E704" s="8">
        <f t="shared" si="33"/>
        <v>-1.2007205765188771E-3</v>
      </c>
      <c r="F704" s="8">
        <f t="shared" si="34"/>
        <v>1.1470956294272758E-2</v>
      </c>
      <c r="G704" s="6"/>
      <c r="H704" s="6"/>
      <c r="I704" s="6"/>
      <c r="J704" s="6"/>
      <c r="K704" s="6"/>
      <c r="L704" s="6"/>
      <c r="M704" s="6"/>
      <c r="N704" s="6"/>
    </row>
    <row r="705" spans="1:14">
      <c r="A705">
        <v>198508</v>
      </c>
      <c r="B705" s="3">
        <v>-4.6999999999999993E-3</v>
      </c>
      <c r="C705" s="3">
        <v>2.9220000000000001E-3</v>
      </c>
      <c r="D705" s="10">
        <f t="shared" si="32"/>
        <v>7.6219999999999994E-3</v>
      </c>
      <c r="E705" s="8">
        <f t="shared" si="33"/>
        <v>-4.7110797301192229E-3</v>
      </c>
      <c r="F705" s="8">
        <f t="shared" si="34"/>
        <v>2.9177392559116859E-3</v>
      </c>
      <c r="G705" s="6"/>
      <c r="H705" s="6"/>
      <c r="I705" s="6"/>
      <c r="J705" s="6"/>
      <c r="K705" s="6"/>
      <c r="L705" s="6"/>
      <c r="M705" s="6"/>
      <c r="N705" s="6"/>
    </row>
    <row r="706" spans="1:14">
      <c r="A706">
        <v>198509</v>
      </c>
      <c r="B706" s="3">
        <v>-3.9399999999999998E-2</v>
      </c>
      <c r="C706" s="3">
        <v>-4.1420000000000005E-2</v>
      </c>
      <c r="D706" s="10">
        <f t="shared" si="32"/>
        <v>-2.0200000000000079E-3</v>
      </c>
      <c r="E706" s="8">
        <f t="shared" si="33"/>
        <v>-4.0197189751413037E-2</v>
      </c>
      <c r="F706" s="8">
        <f t="shared" si="34"/>
        <v>-4.2302256233906904E-2</v>
      </c>
      <c r="G706" s="6"/>
      <c r="H706" s="6"/>
      <c r="I706" s="6"/>
      <c r="J706" s="6"/>
      <c r="K706" s="6"/>
      <c r="L706" s="6"/>
      <c r="M706" s="6"/>
      <c r="N706" s="6"/>
    </row>
    <row r="707" spans="1:14">
      <c r="A707">
        <v>198510</v>
      </c>
      <c r="B707" s="3">
        <v>4.6699999999999998E-2</v>
      </c>
      <c r="C707" s="3">
        <v>3.3782E-2</v>
      </c>
      <c r="D707" s="10">
        <f t="shared" ref="D707:D770" si="35">C707-B707</f>
        <v>-1.2917999999999999E-2</v>
      </c>
      <c r="E707" s="8">
        <f t="shared" ref="E707:E770" si="36">LOG(B707+1, EXP(1))</f>
        <v>4.5642357878701037E-2</v>
      </c>
      <c r="F707" s="8">
        <f t="shared" ref="F707:F770" si="37">LOG(C707+1, EXP(1))</f>
        <v>3.3223922136635643E-2</v>
      </c>
      <c r="G707" s="6"/>
      <c r="H707" s="6"/>
      <c r="I707" s="6"/>
      <c r="J707" s="6"/>
      <c r="K707" s="6"/>
      <c r="L707" s="6"/>
      <c r="M707" s="6"/>
      <c r="N707" s="6"/>
    </row>
    <row r="708" spans="1:14">
      <c r="A708">
        <v>198511</v>
      </c>
      <c r="B708" s="3">
        <v>7.0900000000000005E-2</v>
      </c>
      <c r="C708" s="3">
        <v>6.363400000000001E-2</v>
      </c>
      <c r="D708" s="10">
        <f t="shared" si="35"/>
        <v>-7.2659999999999947E-3</v>
      </c>
      <c r="E708" s="8">
        <f t="shared" si="36"/>
        <v>6.8499416424692261E-2</v>
      </c>
      <c r="F708" s="8">
        <f t="shared" si="37"/>
        <v>6.1691346780648498E-2</v>
      </c>
      <c r="G708" s="6"/>
      <c r="H708" s="6"/>
      <c r="I708" s="6"/>
      <c r="J708" s="6"/>
      <c r="K708" s="6"/>
      <c r="L708" s="6"/>
      <c r="M708" s="6"/>
      <c r="N708" s="6"/>
    </row>
    <row r="709" spans="1:14">
      <c r="A709">
        <v>198512</v>
      </c>
      <c r="B709" s="3">
        <v>4.53E-2</v>
      </c>
      <c r="C709" s="3">
        <v>3.1657999999999999E-2</v>
      </c>
      <c r="D709" s="10">
        <f t="shared" si="35"/>
        <v>-1.3642000000000001E-2</v>
      </c>
      <c r="E709" s="8">
        <f t="shared" si="36"/>
        <v>4.4303925556524314E-2</v>
      </c>
      <c r="F709" s="8">
        <f t="shared" si="37"/>
        <v>3.1167216786960519E-2</v>
      </c>
      <c r="G709" s="6"/>
      <c r="H709" s="6"/>
      <c r="I709" s="6"/>
      <c r="J709" s="6"/>
      <c r="K709" s="6"/>
      <c r="L709" s="6"/>
      <c r="M709" s="6"/>
      <c r="N709" s="6"/>
    </row>
    <row r="710" spans="1:14">
      <c r="A710">
        <v>198601</v>
      </c>
      <c r="B710" s="3">
        <v>1.21E-2</v>
      </c>
      <c r="C710" s="3">
        <v>2.5400999999999996E-2</v>
      </c>
      <c r="D710" s="10">
        <f t="shared" si="35"/>
        <v>1.3300999999999997E-2</v>
      </c>
      <c r="E710" s="8">
        <f t="shared" si="36"/>
        <v>1.2027380212718455E-2</v>
      </c>
      <c r="F710" s="8">
        <f t="shared" si="37"/>
        <v>2.5083755596166483E-2</v>
      </c>
      <c r="G710" s="6"/>
      <c r="H710" s="6"/>
      <c r="I710" s="6"/>
      <c r="J710" s="6"/>
      <c r="K710" s="6"/>
      <c r="L710" s="6"/>
      <c r="M710" s="6"/>
      <c r="N710" s="6"/>
    </row>
    <row r="711" spans="1:14">
      <c r="A711">
        <v>198602</v>
      </c>
      <c r="B711" s="3">
        <v>7.6600000000000001E-2</v>
      </c>
      <c r="C711" s="3">
        <v>6.958700000000001E-2</v>
      </c>
      <c r="D711" s="10">
        <f t="shared" si="35"/>
        <v>-7.0129999999999915E-3</v>
      </c>
      <c r="E711" s="8">
        <f t="shared" si="36"/>
        <v>7.3807927144719856E-2</v>
      </c>
      <c r="F711" s="8">
        <f t="shared" si="37"/>
        <v>6.7272592655444843E-2</v>
      </c>
      <c r="G711" s="6"/>
      <c r="H711" s="6"/>
      <c r="I711" s="6"/>
      <c r="J711" s="6"/>
      <c r="K711" s="6"/>
      <c r="L711" s="6"/>
      <c r="M711" s="6"/>
      <c r="N711" s="6"/>
    </row>
    <row r="712" spans="1:14">
      <c r="A712">
        <v>198603</v>
      </c>
      <c r="B712" s="3">
        <v>5.4799999999999995E-2</v>
      </c>
      <c r="C712" s="3">
        <v>5.2442999999999997E-2</v>
      </c>
      <c r="D712" s="10">
        <f t="shared" si="35"/>
        <v>-2.356999999999998E-3</v>
      </c>
      <c r="E712" s="8">
        <f t="shared" si="36"/>
        <v>5.3351175496994536E-2</v>
      </c>
      <c r="F712" s="8">
        <f t="shared" si="37"/>
        <v>5.1114128338272453E-2</v>
      </c>
      <c r="G712" s="6"/>
      <c r="H712" s="6"/>
      <c r="I712" s="6"/>
      <c r="J712" s="6"/>
      <c r="K712" s="6"/>
      <c r="L712" s="6"/>
      <c r="M712" s="6"/>
      <c r="N712" s="6"/>
    </row>
    <row r="713" spans="1:14">
      <c r="A713">
        <v>198604</v>
      </c>
      <c r="B713" s="3">
        <v>-7.9000000000000008E-3</v>
      </c>
      <c r="C713" s="3">
        <v>4.4979999999999994E-3</v>
      </c>
      <c r="D713" s="10">
        <f t="shared" si="35"/>
        <v>1.2397999999999999E-2</v>
      </c>
      <c r="E713" s="8">
        <f t="shared" si="36"/>
        <v>-7.9313703262802807E-3</v>
      </c>
      <c r="F713" s="8">
        <f t="shared" si="37"/>
        <v>4.4879142305512543E-3</v>
      </c>
      <c r="G713" s="6"/>
      <c r="H713" s="6"/>
      <c r="I713" s="6"/>
      <c r="J713" s="6"/>
      <c r="K713" s="6"/>
      <c r="L713" s="6"/>
      <c r="M713" s="6"/>
      <c r="N713" s="6"/>
    </row>
    <row r="714" spans="1:14">
      <c r="A714">
        <v>198605</v>
      </c>
      <c r="B714" s="3">
        <v>5.1100000000000007E-2</v>
      </c>
      <c r="C714" s="3">
        <v>3.2911000000000003E-2</v>
      </c>
      <c r="D714" s="10">
        <f t="shared" si="35"/>
        <v>-1.8189000000000004E-2</v>
      </c>
      <c r="E714" s="8">
        <f t="shared" si="36"/>
        <v>4.9837234847171584E-2</v>
      </c>
      <c r="F714" s="8">
        <f t="shared" si="37"/>
        <v>3.2381029601006799E-2</v>
      </c>
      <c r="G714" s="6"/>
      <c r="H714" s="6"/>
      <c r="I714" s="6"/>
      <c r="J714" s="6"/>
      <c r="K714" s="6"/>
      <c r="L714" s="6"/>
      <c r="M714" s="6"/>
      <c r="N714" s="6"/>
    </row>
    <row r="715" spans="1:14">
      <c r="A715">
        <v>198606</v>
      </c>
      <c r="B715" s="3">
        <v>1.55E-2</v>
      </c>
      <c r="C715" s="3">
        <v>1.8141000000000001E-2</v>
      </c>
      <c r="D715" s="10">
        <f t="shared" si="35"/>
        <v>2.641000000000001E-3</v>
      </c>
      <c r="E715" s="8">
        <f t="shared" si="36"/>
        <v>1.5381102038302391E-2</v>
      </c>
      <c r="F715" s="8">
        <f t="shared" si="37"/>
        <v>1.7978415413367102E-2</v>
      </c>
      <c r="G715" s="6"/>
      <c r="H715" s="6"/>
      <c r="I715" s="6"/>
      <c r="J715" s="6"/>
      <c r="K715" s="6"/>
      <c r="L715" s="6"/>
      <c r="M715" s="6"/>
      <c r="N715" s="6"/>
    </row>
    <row r="716" spans="1:14">
      <c r="A716">
        <v>198607</v>
      </c>
      <c r="B716" s="3">
        <v>-5.9299999999999999E-2</v>
      </c>
      <c r="C716" s="3">
        <v>-5.7929000000000001E-2</v>
      </c>
      <c r="D716" s="10">
        <f t="shared" si="35"/>
        <v>1.3709999999999972E-3</v>
      </c>
      <c r="E716" s="8">
        <f t="shared" si="36"/>
        <v>-6.1131000004231321E-2</v>
      </c>
      <c r="F716" s="8">
        <f t="shared" si="37"/>
        <v>-5.9674635696172706E-2</v>
      </c>
      <c r="G716" s="6"/>
      <c r="H716" s="6"/>
      <c r="I716" s="6"/>
      <c r="J716" s="6"/>
      <c r="K716" s="6"/>
      <c r="L716" s="6"/>
      <c r="M716" s="6"/>
      <c r="N716" s="6"/>
    </row>
    <row r="717" spans="1:14">
      <c r="A717">
        <v>198608</v>
      </c>
      <c r="B717" s="3">
        <v>6.5299999999999997E-2</v>
      </c>
      <c r="C717" s="3">
        <v>4.4261999999999996E-2</v>
      </c>
      <c r="D717" s="10">
        <f t="shared" si="35"/>
        <v>-2.1038000000000001E-2</v>
      </c>
      <c r="E717" s="8">
        <f t="shared" si="36"/>
        <v>6.3256449635014769E-2</v>
      </c>
      <c r="F717" s="8">
        <f t="shared" si="37"/>
        <v>4.3310415830198221E-2</v>
      </c>
      <c r="G717" s="6"/>
      <c r="H717" s="6"/>
      <c r="I717" s="6"/>
      <c r="J717" s="6"/>
      <c r="K717" s="6"/>
      <c r="L717" s="6"/>
      <c r="M717" s="6"/>
      <c r="N717" s="6"/>
    </row>
    <row r="718" spans="1:14">
      <c r="A718">
        <v>198609</v>
      </c>
      <c r="B718" s="3">
        <v>-8.1500000000000003E-2</v>
      </c>
      <c r="C718" s="3">
        <v>-4.6913000000000003E-2</v>
      </c>
      <c r="D718" s="10">
        <f t="shared" si="35"/>
        <v>3.4587E-2</v>
      </c>
      <c r="E718" s="8">
        <f t="shared" si="36"/>
        <v>-8.5013374326956728E-2</v>
      </c>
      <c r="F718" s="8">
        <f t="shared" si="37"/>
        <v>-4.8049088833603426E-2</v>
      </c>
      <c r="G718" s="6"/>
      <c r="H718" s="6"/>
      <c r="I718" s="6"/>
      <c r="J718" s="6"/>
      <c r="K718" s="6"/>
      <c r="L718" s="6"/>
      <c r="M718" s="6"/>
      <c r="N718" s="6"/>
    </row>
    <row r="719" spans="1:14">
      <c r="A719">
        <v>198610</v>
      </c>
      <c r="B719" s="3">
        <v>5.1200000000000002E-2</v>
      </c>
      <c r="C719" s="3">
        <v>1.7426000000000001E-2</v>
      </c>
      <c r="D719" s="10">
        <f t="shared" si="35"/>
        <v>-3.3773999999999998E-2</v>
      </c>
      <c r="E719" s="8">
        <f t="shared" si="36"/>
        <v>4.993236874820893E-2</v>
      </c>
      <c r="F719" s="8">
        <f t="shared" si="37"/>
        <v>1.7275908417129341E-2</v>
      </c>
      <c r="G719" s="6"/>
      <c r="H719" s="6"/>
      <c r="I719" s="6"/>
      <c r="J719" s="6"/>
      <c r="K719" s="6"/>
      <c r="L719" s="6"/>
      <c r="M719" s="6"/>
      <c r="N719" s="6"/>
    </row>
    <row r="720" spans="1:14">
      <c r="A720">
        <v>198611</v>
      </c>
      <c r="B720" s="3">
        <v>1.5600000000000001E-2</v>
      </c>
      <c r="C720" s="3">
        <v>5.1649999999999995E-3</v>
      </c>
      <c r="D720" s="10">
        <f t="shared" si="35"/>
        <v>-1.0435000000000002E-2</v>
      </c>
      <c r="E720" s="8">
        <f t="shared" si="36"/>
        <v>1.5479570848386375E-2</v>
      </c>
      <c r="F720" s="8">
        <f t="shared" si="37"/>
        <v>5.1517071396025536E-3</v>
      </c>
      <c r="G720" s="6"/>
      <c r="H720" s="6"/>
      <c r="I720" s="6"/>
      <c r="J720" s="6"/>
      <c r="K720" s="6"/>
      <c r="L720" s="6"/>
      <c r="M720" s="6"/>
      <c r="N720" s="6"/>
    </row>
    <row r="721" spans="1:14">
      <c r="A721">
        <v>198612</v>
      </c>
      <c r="B721" s="3">
        <v>-2.7800000000000002E-2</v>
      </c>
      <c r="C721" s="3">
        <v>-1.8485000000000001E-2</v>
      </c>
      <c r="D721" s="10">
        <f t="shared" si="35"/>
        <v>9.3150000000000004E-3</v>
      </c>
      <c r="E721" s="8">
        <f t="shared" si="36"/>
        <v>-2.8193734370781983E-2</v>
      </c>
      <c r="F721" s="8">
        <f t="shared" si="37"/>
        <v>-1.8657982651886486E-2</v>
      </c>
      <c r="G721" s="6"/>
      <c r="H721" s="6"/>
      <c r="I721" s="6"/>
      <c r="J721" s="6"/>
      <c r="K721" s="6"/>
      <c r="L721" s="6"/>
      <c r="M721" s="6"/>
      <c r="N721" s="6"/>
    </row>
    <row r="722" spans="1:14">
      <c r="A722">
        <v>198701</v>
      </c>
      <c r="B722" s="3">
        <v>0.12890000000000001</v>
      </c>
      <c r="C722" s="3">
        <v>9.2413000000000009E-2</v>
      </c>
      <c r="D722" s="10">
        <f t="shared" si="35"/>
        <v>-3.6487000000000006E-2</v>
      </c>
      <c r="E722" s="8">
        <f t="shared" si="36"/>
        <v>0.12124370728536422</v>
      </c>
      <c r="F722" s="8">
        <f t="shared" si="37"/>
        <v>8.8389010949386601E-2</v>
      </c>
      <c r="G722" s="6"/>
      <c r="H722" s="6"/>
      <c r="I722" s="6"/>
      <c r="J722" s="6"/>
      <c r="K722" s="6"/>
      <c r="L722" s="6"/>
      <c r="M722" s="6"/>
      <c r="N722" s="6"/>
    </row>
    <row r="723" spans="1:14">
      <c r="A723">
        <v>198702</v>
      </c>
      <c r="B723" s="3">
        <v>4.8199999999999993E-2</v>
      </c>
      <c r="C723" s="3">
        <v>5.0940000000000006E-2</v>
      </c>
      <c r="D723" s="10">
        <f t="shared" si="35"/>
        <v>2.7400000000000133E-3</v>
      </c>
      <c r="E723" s="8">
        <f t="shared" si="36"/>
        <v>4.707440738592885E-2</v>
      </c>
      <c r="F723" s="8">
        <f t="shared" si="37"/>
        <v>4.9685001778049263E-2</v>
      </c>
      <c r="G723" s="6"/>
      <c r="H723" s="6"/>
      <c r="I723" s="6"/>
      <c r="J723" s="6"/>
      <c r="K723" s="6"/>
      <c r="L723" s="6"/>
      <c r="M723" s="6"/>
      <c r="N723" s="6"/>
    </row>
    <row r="724" spans="1:14">
      <c r="A724">
        <v>198703</v>
      </c>
      <c r="B724" s="3">
        <v>2.1099999999999997E-2</v>
      </c>
      <c r="C724" s="3">
        <v>3.6629999999999996E-2</v>
      </c>
      <c r="D724" s="10">
        <f t="shared" si="35"/>
        <v>1.5529999999999999E-2</v>
      </c>
      <c r="E724" s="8">
        <f t="shared" si="36"/>
        <v>2.0880477579355131E-2</v>
      </c>
      <c r="F724" s="8">
        <f t="shared" si="37"/>
        <v>3.5975067122588161E-2</v>
      </c>
      <c r="G724" s="6"/>
      <c r="H724" s="6"/>
      <c r="I724" s="6"/>
      <c r="J724" s="6"/>
      <c r="K724" s="6"/>
      <c r="L724" s="6"/>
      <c r="M724" s="6"/>
      <c r="N724" s="6"/>
    </row>
    <row r="725" spans="1:14">
      <c r="A725">
        <v>198704</v>
      </c>
      <c r="B725" s="3">
        <v>-1.67E-2</v>
      </c>
      <c r="C725" s="3">
        <v>-3.6852000000000003E-2</v>
      </c>
      <c r="D725" s="10">
        <f t="shared" si="35"/>
        <v>-2.0152000000000003E-2</v>
      </c>
      <c r="E725" s="8">
        <f t="shared" si="36"/>
        <v>-1.6841017196026556E-2</v>
      </c>
      <c r="F725" s="8">
        <f t="shared" si="37"/>
        <v>-3.754819259587884E-2</v>
      </c>
      <c r="G725" s="6"/>
      <c r="H725" s="6"/>
      <c r="I725" s="6"/>
      <c r="J725" s="6"/>
      <c r="K725" s="6"/>
      <c r="L725" s="6"/>
      <c r="M725" s="6"/>
      <c r="N725" s="6"/>
    </row>
    <row r="726" spans="1:14">
      <c r="A726">
        <v>198705</v>
      </c>
      <c r="B726" s="3">
        <v>4.8999999999999998E-3</v>
      </c>
      <c r="C726" s="3">
        <v>8.0359999999999997E-3</v>
      </c>
      <c r="D726" s="10">
        <f t="shared" si="35"/>
        <v>3.1359999999999999E-3</v>
      </c>
      <c r="E726" s="8">
        <f t="shared" si="36"/>
        <v>4.8880340727758664E-3</v>
      </c>
      <c r="F726" s="8">
        <f t="shared" si="37"/>
        <v>8.0038832971511733E-3</v>
      </c>
      <c r="G726" s="6"/>
      <c r="H726" s="6"/>
      <c r="I726" s="6"/>
      <c r="J726" s="6"/>
      <c r="K726" s="6"/>
      <c r="L726" s="6"/>
      <c r="M726" s="6"/>
      <c r="N726" s="6"/>
    </row>
    <row r="727" spans="1:14">
      <c r="A727">
        <v>198706</v>
      </c>
      <c r="B727" s="3">
        <v>4.4199999999999996E-2</v>
      </c>
      <c r="C727" s="3">
        <v>3.6080000000000001E-2</v>
      </c>
      <c r="D727" s="10">
        <f t="shared" si="35"/>
        <v>-8.1199999999999953E-3</v>
      </c>
      <c r="E727" s="8">
        <f t="shared" si="36"/>
        <v>4.3251041994314954E-2</v>
      </c>
      <c r="F727" s="8">
        <f t="shared" si="37"/>
        <v>3.5444360933194814E-2</v>
      </c>
      <c r="G727" s="6"/>
      <c r="H727" s="6"/>
      <c r="I727" s="6"/>
      <c r="J727" s="6"/>
      <c r="K727" s="6"/>
      <c r="L727" s="6"/>
      <c r="M727" s="6"/>
      <c r="N727" s="6"/>
    </row>
    <row r="728" spans="1:14">
      <c r="A728">
        <v>198707</v>
      </c>
      <c r="B728" s="3">
        <v>4.3100000000000006E-2</v>
      </c>
      <c r="C728" s="3">
        <v>5.2885000000000001E-2</v>
      </c>
      <c r="D728" s="10">
        <f t="shared" si="35"/>
        <v>9.7849999999999951E-3</v>
      </c>
      <c r="E728" s="8">
        <f t="shared" si="36"/>
        <v>4.2197048699788277E-2</v>
      </c>
      <c r="F728" s="8">
        <f t="shared" si="37"/>
        <v>5.1534015411919848E-2</v>
      </c>
      <c r="G728" s="6"/>
      <c r="H728" s="6"/>
      <c r="I728" s="6"/>
      <c r="J728" s="6"/>
      <c r="K728" s="6"/>
      <c r="L728" s="6"/>
      <c r="M728" s="6"/>
      <c r="N728" s="6"/>
    </row>
    <row r="729" spans="1:14">
      <c r="A729">
        <v>198708</v>
      </c>
      <c r="B729" s="3">
        <v>3.9900000000000005E-2</v>
      </c>
      <c r="C729" s="3">
        <v>3.0306000000000003E-2</v>
      </c>
      <c r="D729" s="10">
        <f t="shared" si="35"/>
        <v>-9.5940000000000018E-3</v>
      </c>
      <c r="E729" s="8">
        <f t="shared" si="36"/>
        <v>3.9124554684050079E-2</v>
      </c>
      <c r="F729" s="8">
        <f t="shared" si="37"/>
        <v>2.9855845498468304E-2</v>
      </c>
      <c r="G729" s="6"/>
      <c r="H729" s="6"/>
      <c r="I729" s="6"/>
      <c r="J729" s="6"/>
      <c r="K729" s="6"/>
      <c r="L729" s="6"/>
      <c r="M729" s="6"/>
      <c r="N729" s="6"/>
    </row>
    <row r="730" spans="1:14">
      <c r="A730">
        <v>198709</v>
      </c>
      <c r="B730" s="3">
        <v>-2.1399999999999995E-2</v>
      </c>
      <c r="C730" s="3">
        <v>-1.3923000000000001E-2</v>
      </c>
      <c r="D730" s="10">
        <f t="shared" si="35"/>
        <v>7.4769999999999941E-3</v>
      </c>
      <c r="E730" s="8">
        <f t="shared" si="36"/>
        <v>-2.163230012711384E-2</v>
      </c>
      <c r="F730" s="8">
        <f t="shared" si="37"/>
        <v>-1.4020834122337122E-2</v>
      </c>
      <c r="G730" s="6"/>
      <c r="H730" s="6"/>
      <c r="I730" s="6"/>
      <c r="J730" s="6"/>
      <c r="K730" s="6"/>
      <c r="L730" s="6"/>
      <c r="M730" s="6"/>
      <c r="N730" s="6"/>
    </row>
    <row r="731" spans="1:14">
      <c r="A731">
        <v>198710</v>
      </c>
      <c r="B731" s="3">
        <v>-0.22639999999999996</v>
      </c>
      <c r="C731" s="3">
        <v>-0.27846699999999996</v>
      </c>
      <c r="D731" s="10">
        <f t="shared" si="35"/>
        <v>-5.2067000000000002E-2</v>
      </c>
      <c r="E731" s="8">
        <f t="shared" si="36"/>
        <v>-0.25670033484305238</v>
      </c>
      <c r="F731" s="8">
        <f t="shared" si="37"/>
        <v>-0.32637716376842602</v>
      </c>
      <c r="G731" s="6"/>
      <c r="H731" s="6"/>
      <c r="I731" s="6"/>
      <c r="J731" s="6"/>
      <c r="K731" s="6"/>
      <c r="L731" s="6"/>
      <c r="M731" s="6"/>
      <c r="N731" s="6"/>
    </row>
    <row r="732" spans="1:14">
      <c r="A732">
        <v>198711</v>
      </c>
      <c r="B732" s="3">
        <v>-7.4200000000000002E-2</v>
      </c>
      <c r="C732" s="3">
        <v>-3.6437999999999998E-2</v>
      </c>
      <c r="D732" s="10">
        <f t="shared" si="35"/>
        <v>3.7762000000000004E-2</v>
      </c>
      <c r="E732" s="8">
        <f t="shared" si="36"/>
        <v>-7.7097050384966948E-2</v>
      </c>
      <c r="F732" s="8">
        <f t="shared" si="37"/>
        <v>-3.7118444469412891E-2</v>
      </c>
      <c r="G732" s="6"/>
      <c r="H732" s="6"/>
      <c r="I732" s="6"/>
      <c r="J732" s="6"/>
      <c r="K732" s="6"/>
      <c r="L732" s="6"/>
      <c r="M732" s="6"/>
      <c r="N732" s="6"/>
    </row>
    <row r="733" spans="1:14">
      <c r="A733">
        <v>198712</v>
      </c>
      <c r="B733" s="3">
        <v>7.1999999999999995E-2</v>
      </c>
      <c r="C733" s="3">
        <v>4.6334E-2</v>
      </c>
      <c r="D733" s="10">
        <f t="shared" si="35"/>
        <v>-2.5665999999999994E-2</v>
      </c>
      <c r="E733" s="8">
        <f t="shared" si="36"/>
        <v>6.9526062648610304E-2</v>
      </c>
      <c r="F733" s="8">
        <f t="shared" si="37"/>
        <v>4.529262633709169E-2</v>
      </c>
      <c r="G733" s="6"/>
      <c r="H733" s="6"/>
      <c r="I733" s="6"/>
      <c r="J733" s="6"/>
      <c r="K733" s="6"/>
      <c r="L733" s="6"/>
      <c r="M733" s="6"/>
      <c r="N733" s="6"/>
    </row>
    <row r="734" spans="1:14">
      <c r="A734">
        <v>198801</v>
      </c>
      <c r="B734" s="3">
        <v>4.4999999999999998E-2</v>
      </c>
      <c r="C734" s="3">
        <v>6.3098000000000001E-2</v>
      </c>
      <c r="D734" s="10">
        <f t="shared" si="35"/>
        <v>1.8098000000000003E-2</v>
      </c>
      <c r="E734" s="8">
        <f t="shared" si="36"/>
        <v>4.401688541677426E-2</v>
      </c>
      <c r="F734" s="8">
        <f t="shared" si="37"/>
        <v>6.1187287020087591E-2</v>
      </c>
      <c r="G734" s="6"/>
      <c r="H734" s="6"/>
      <c r="I734" s="6"/>
      <c r="J734" s="6"/>
      <c r="K734" s="6"/>
      <c r="L734" s="6"/>
      <c r="M734" s="6"/>
      <c r="N734" s="6"/>
    </row>
    <row r="735" spans="1:14">
      <c r="A735">
        <v>198802</v>
      </c>
      <c r="B735" s="3">
        <v>5.21E-2</v>
      </c>
      <c r="C735" s="3">
        <v>7.0920999999999998E-2</v>
      </c>
      <c r="D735" s="10">
        <f t="shared" si="35"/>
        <v>1.8820999999999997E-2</v>
      </c>
      <c r="E735" s="8">
        <f t="shared" si="36"/>
        <v>5.0788166832105096E-2</v>
      </c>
      <c r="F735" s="8">
        <f t="shared" si="37"/>
        <v>6.8519025906531056E-2</v>
      </c>
      <c r="G735" s="6"/>
      <c r="H735" s="6"/>
      <c r="I735" s="6"/>
      <c r="J735" s="6"/>
      <c r="K735" s="6"/>
      <c r="L735" s="6"/>
      <c r="M735" s="6"/>
      <c r="N735" s="6"/>
    </row>
    <row r="736" spans="1:14">
      <c r="A736">
        <v>198803</v>
      </c>
      <c r="B736" s="3">
        <v>-1.83E-2</v>
      </c>
      <c r="C736" s="3">
        <v>3.2185999999999999E-2</v>
      </c>
      <c r="D736" s="10">
        <f t="shared" si="35"/>
        <v>5.0486000000000003E-2</v>
      </c>
      <c r="E736" s="8">
        <f t="shared" si="36"/>
        <v>-1.8469516283661322E-2</v>
      </c>
      <c r="F736" s="8">
        <f t="shared" si="37"/>
        <v>3.1678883377574345E-2</v>
      </c>
      <c r="G736" s="6"/>
      <c r="H736" s="6"/>
      <c r="I736" s="6"/>
      <c r="J736" s="6"/>
      <c r="K736" s="6"/>
      <c r="L736" s="6"/>
      <c r="M736" s="6"/>
      <c r="N736" s="6"/>
    </row>
    <row r="737" spans="1:14">
      <c r="A737">
        <v>198804</v>
      </c>
      <c r="B737" s="3">
        <v>1.0200000000000001E-2</v>
      </c>
      <c r="C737" s="3">
        <v>2.5857000000000002E-2</v>
      </c>
      <c r="D737" s="10">
        <f t="shared" si="35"/>
        <v>1.5657000000000001E-2</v>
      </c>
      <c r="E737" s="8">
        <f t="shared" si="36"/>
        <v>1.0148331051815136E-2</v>
      </c>
      <c r="F737" s="8">
        <f t="shared" si="37"/>
        <v>2.5528360816486517E-2</v>
      </c>
      <c r="G737" s="6"/>
      <c r="H737" s="6"/>
      <c r="I737" s="6"/>
      <c r="J737" s="6"/>
      <c r="K737" s="6"/>
      <c r="L737" s="6"/>
      <c r="M737" s="6"/>
      <c r="N737" s="6"/>
    </row>
    <row r="738" spans="1:14">
      <c r="A738">
        <v>198805</v>
      </c>
      <c r="B738" s="3">
        <v>2.2000000000000001E-3</v>
      </c>
      <c r="C738" s="3">
        <v>-2.7629999999999998E-3</v>
      </c>
      <c r="D738" s="10">
        <f t="shared" si="35"/>
        <v>-4.9630000000000004E-3</v>
      </c>
      <c r="E738" s="8">
        <f t="shared" si="36"/>
        <v>2.1975835434872013E-3</v>
      </c>
      <c r="F738" s="8">
        <f t="shared" si="37"/>
        <v>-2.7668241301720231E-3</v>
      </c>
      <c r="G738" s="6"/>
      <c r="H738" s="6"/>
      <c r="I738" s="6"/>
      <c r="J738" s="6"/>
      <c r="K738" s="6"/>
      <c r="L738" s="6"/>
      <c r="M738" s="6"/>
      <c r="N738" s="6"/>
    </row>
    <row r="739" spans="1:14">
      <c r="A739">
        <v>198806</v>
      </c>
      <c r="B739" s="3">
        <v>5.28E-2</v>
      </c>
      <c r="C739" s="3">
        <v>6.2786999999999996E-2</v>
      </c>
      <c r="D739" s="10">
        <f t="shared" si="35"/>
        <v>9.9869999999999959E-3</v>
      </c>
      <c r="E739" s="8">
        <f t="shared" si="36"/>
        <v>5.1453281588915663E-2</v>
      </c>
      <c r="F739" s="8">
        <f t="shared" si="37"/>
        <v>6.0894702988290222E-2</v>
      </c>
      <c r="G739" s="6"/>
      <c r="H739" s="6"/>
      <c r="I739" s="6"/>
      <c r="J739" s="6"/>
      <c r="K739" s="6"/>
      <c r="L739" s="6"/>
      <c r="M739" s="6"/>
      <c r="N739" s="6"/>
    </row>
    <row r="740" spans="1:14">
      <c r="A740">
        <v>198807</v>
      </c>
      <c r="B740" s="3">
        <v>-7.4000000000000003E-3</v>
      </c>
      <c r="C740" s="3">
        <v>2.5360000000000001E-3</v>
      </c>
      <c r="D740" s="10">
        <f t="shared" si="35"/>
        <v>9.9360000000000004E-3</v>
      </c>
      <c r="E740" s="8">
        <f t="shared" si="36"/>
        <v>-7.4275158287965843E-3</v>
      </c>
      <c r="F740" s="8">
        <f t="shared" si="37"/>
        <v>2.532789778269521E-3</v>
      </c>
      <c r="G740" s="6"/>
      <c r="H740" s="6"/>
      <c r="I740" s="6"/>
      <c r="J740" s="6"/>
      <c r="K740" s="6"/>
      <c r="L740" s="6"/>
      <c r="M740" s="6"/>
      <c r="N740" s="6"/>
    </row>
    <row r="741" spans="1:14">
      <c r="A741">
        <v>198808</v>
      </c>
      <c r="B741" s="3">
        <v>-2.7200000000000002E-2</v>
      </c>
      <c r="C741" s="3">
        <v>-1.4085E-2</v>
      </c>
      <c r="D741" s="10">
        <f t="shared" si="35"/>
        <v>1.3115000000000002E-2</v>
      </c>
      <c r="E741" s="8">
        <f t="shared" si="36"/>
        <v>-2.7576767770234493E-2</v>
      </c>
      <c r="F741" s="8">
        <f t="shared" si="37"/>
        <v>-1.4185134992081447E-2</v>
      </c>
      <c r="G741" s="6"/>
      <c r="H741" s="6"/>
      <c r="I741" s="6"/>
      <c r="J741" s="6"/>
      <c r="K741" s="6"/>
      <c r="L741" s="6"/>
      <c r="M741" s="6"/>
      <c r="N741" s="6"/>
    </row>
    <row r="742" spans="1:14">
      <c r="A742">
        <v>198809</v>
      </c>
      <c r="B742" s="3">
        <v>3.9199999999999999E-2</v>
      </c>
      <c r="C742" s="3">
        <v>2.5836999999999999E-2</v>
      </c>
      <c r="D742" s="10">
        <f t="shared" si="35"/>
        <v>-1.3363E-2</v>
      </c>
      <c r="E742" s="8">
        <f t="shared" si="36"/>
        <v>3.8451186374252634E-2</v>
      </c>
      <c r="F742" s="8">
        <f t="shared" si="37"/>
        <v>2.5508864731787196E-2</v>
      </c>
      <c r="G742" s="6"/>
      <c r="H742" s="6"/>
      <c r="I742" s="6"/>
      <c r="J742" s="6"/>
      <c r="K742" s="6"/>
      <c r="L742" s="6"/>
      <c r="M742" s="6"/>
      <c r="N742" s="6"/>
    </row>
    <row r="743" spans="1:14">
      <c r="A743">
        <v>198810</v>
      </c>
      <c r="B743" s="3">
        <v>1.7599999999999998E-2</v>
      </c>
      <c r="C743" s="3">
        <v>6.3139999999999993E-3</v>
      </c>
      <c r="D743" s="10">
        <f t="shared" si="35"/>
        <v>-1.1285999999999997E-2</v>
      </c>
      <c r="E743" s="8">
        <f t="shared" si="36"/>
        <v>1.7446913603720703E-2</v>
      </c>
      <c r="F743" s="8">
        <f t="shared" si="37"/>
        <v>6.2941502125557986E-3</v>
      </c>
      <c r="G743" s="6"/>
      <c r="H743" s="6"/>
      <c r="I743" s="6"/>
      <c r="J743" s="6"/>
      <c r="K743" s="6"/>
      <c r="L743" s="6"/>
      <c r="M743" s="6"/>
      <c r="N743" s="6"/>
    </row>
    <row r="744" spans="1:14">
      <c r="A744">
        <v>198811</v>
      </c>
      <c r="B744" s="3">
        <v>-1.7200000000000003E-2</v>
      </c>
      <c r="C744" s="3">
        <v>-2.5909000000000001E-2</v>
      </c>
      <c r="D744" s="10">
        <f t="shared" si="35"/>
        <v>-8.708999999999998E-3</v>
      </c>
      <c r="E744" s="8">
        <f t="shared" si="36"/>
        <v>-1.7349638335112993E-2</v>
      </c>
      <c r="F744" s="8">
        <f t="shared" si="37"/>
        <v>-2.6250550545722992E-2</v>
      </c>
      <c r="G744" s="6"/>
      <c r="H744" s="6"/>
      <c r="I744" s="6"/>
      <c r="J744" s="6"/>
      <c r="K744" s="6"/>
      <c r="L744" s="6"/>
      <c r="M744" s="6"/>
      <c r="N744" s="6"/>
    </row>
    <row r="745" spans="1:14">
      <c r="A745">
        <v>198812</v>
      </c>
      <c r="B745" s="3">
        <v>2.12E-2</v>
      </c>
      <c r="C745" s="3">
        <v>2.8736000000000001E-2</v>
      </c>
      <c r="D745" s="10">
        <f t="shared" si="35"/>
        <v>7.536000000000001E-3</v>
      </c>
      <c r="E745" s="8">
        <f t="shared" si="36"/>
        <v>2.0978406385191814E-2</v>
      </c>
      <c r="F745" s="8">
        <f t="shared" si="37"/>
        <v>2.8330864168061583E-2</v>
      </c>
      <c r="G745" s="6"/>
      <c r="H745" s="6"/>
      <c r="I745" s="6"/>
      <c r="J745" s="6"/>
      <c r="K745" s="6"/>
      <c r="L745" s="6"/>
      <c r="M745" s="6"/>
      <c r="N745" s="6"/>
    </row>
    <row r="746" spans="1:14">
      <c r="A746">
        <v>198901</v>
      </c>
      <c r="B746" s="3">
        <v>6.649999999999999E-2</v>
      </c>
      <c r="C746" s="3">
        <v>5.3710000000000008E-2</v>
      </c>
      <c r="D746" s="10">
        <f t="shared" si="35"/>
        <v>-1.2789999999999982E-2</v>
      </c>
      <c r="E746" s="8">
        <f t="shared" si="36"/>
        <v>6.4382258929268216E-2</v>
      </c>
      <c r="F746" s="8">
        <f t="shared" si="37"/>
        <v>5.231726994558876E-2</v>
      </c>
      <c r="G746" s="6"/>
      <c r="H746" s="6"/>
      <c r="I746" s="6"/>
      <c r="J746" s="6"/>
      <c r="K746" s="6"/>
      <c r="L746" s="6"/>
      <c r="M746" s="6"/>
      <c r="N746" s="6"/>
    </row>
    <row r="747" spans="1:14">
      <c r="A747">
        <v>198902</v>
      </c>
      <c r="B747" s="3">
        <v>-1.6400000000000001E-2</v>
      </c>
      <c r="C747" s="3">
        <v>1.3552999999999999E-2</v>
      </c>
      <c r="D747" s="10">
        <f t="shared" si="35"/>
        <v>2.9953E-2</v>
      </c>
      <c r="E747" s="8">
        <f t="shared" si="36"/>
        <v>-1.653596864009952E-2</v>
      </c>
      <c r="F747" s="8">
        <f t="shared" si="37"/>
        <v>1.3461979573219526E-2</v>
      </c>
      <c r="G747" s="6"/>
      <c r="H747" s="6"/>
      <c r="I747" s="6"/>
      <c r="J747" s="6"/>
      <c r="K747" s="6"/>
      <c r="L747" s="6"/>
      <c r="M747" s="6"/>
      <c r="N747" s="6"/>
    </row>
    <row r="748" spans="1:14">
      <c r="A748">
        <v>198903</v>
      </c>
      <c r="B748" s="3">
        <v>2.2400000000000003E-2</v>
      </c>
      <c r="C748" s="3">
        <v>3.4756999999999996E-2</v>
      </c>
      <c r="D748" s="10">
        <f t="shared" si="35"/>
        <v>1.2356999999999993E-2</v>
      </c>
      <c r="E748" s="8">
        <f t="shared" si="36"/>
        <v>2.215280464113328E-2</v>
      </c>
      <c r="F748" s="8">
        <f t="shared" si="37"/>
        <v>3.4166616542885275E-2</v>
      </c>
      <c r="G748" s="6"/>
      <c r="H748" s="6"/>
      <c r="I748" s="6"/>
      <c r="J748" s="6"/>
      <c r="K748" s="6"/>
      <c r="L748" s="6"/>
      <c r="M748" s="6"/>
      <c r="N748" s="6"/>
    </row>
    <row r="749" spans="1:14">
      <c r="A749">
        <v>198904</v>
      </c>
      <c r="B749" s="3">
        <v>0.05</v>
      </c>
      <c r="C749" s="3">
        <v>3.8119E-2</v>
      </c>
      <c r="D749" s="10">
        <f t="shared" si="35"/>
        <v>-1.1881000000000003E-2</v>
      </c>
      <c r="E749" s="8">
        <f t="shared" si="36"/>
        <v>4.8790164169432049E-2</v>
      </c>
      <c r="F749" s="8">
        <f t="shared" si="37"/>
        <v>3.7410421717907275E-2</v>
      </c>
      <c r="G749" s="6"/>
      <c r="H749" s="6"/>
      <c r="I749" s="6"/>
      <c r="J749" s="6"/>
      <c r="K749" s="6"/>
      <c r="L749" s="6"/>
      <c r="M749" s="6"/>
      <c r="N749" s="6"/>
    </row>
    <row r="750" spans="1:14">
      <c r="A750">
        <v>198905</v>
      </c>
      <c r="B750" s="3">
        <v>4.1400000000000006E-2</v>
      </c>
      <c r="C750" s="3">
        <v>3.7753000000000002E-2</v>
      </c>
      <c r="D750" s="10">
        <f t="shared" si="35"/>
        <v>-3.6470000000000044E-3</v>
      </c>
      <c r="E750" s="8">
        <f t="shared" si="36"/>
        <v>4.0565961746661751E-2</v>
      </c>
      <c r="F750" s="8">
        <f t="shared" si="37"/>
        <v>3.7057798816502417E-2</v>
      </c>
      <c r="G750" s="6"/>
      <c r="H750" s="6"/>
      <c r="I750" s="6"/>
      <c r="J750" s="6"/>
      <c r="K750" s="6"/>
      <c r="L750" s="6"/>
      <c r="M750" s="6"/>
      <c r="N750" s="6"/>
    </row>
    <row r="751" spans="1:14">
      <c r="A751">
        <v>198906</v>
      </c>
      <c r="B751" s="3">
        <v>-6.4000000000000012E-3</v>
      </c>
      <c r="C751" s="3">
        <v>-6.8000000000000005E-4</v>
      </c>
      <c r="D751" s="10">
        <f t="shared" si="35"/>
        <v>5.7200000000000011E-3</v>
      </c>
      <c r="E751" s="8">
        <f t="shared" si="36"/>
        <v>-6.4205678029226948E-3</v>
      </c>
      <c r="F751" s="8">
        <f t="shared" si="37"/>
        <v>-6.802313048641631E-4</v>
      </c>
      <c r="G751" s="6"/>
      <c r="H751" s="6"/>
      <c r="I751" s="6"/>
      <c r="J751" s="6"/>
      <c r="K751" s="6"/>
      <c r="L751" s="6"/>
      <c r="M751" s="6"/>
      <c r="N751" s="6"/>
    </row>
    <row r="752" spans="1:14">
      <c r="A752">
        <v>198907</v>
      </c>
      <c r="B752" s="3">
        <v>7.9000000000000001E-2</v>
      </c>
      <c r="C752" s="3">
        <v>3.3675999999999998E-2</v>
      </c>
      <c r="D752" s="10">
        <f t="shared" si="35"/>
        <v>-4.5324000000000003E-2</v>
      </c>
      <c r="E752" s="8">
        <f t="shared" si="36"/>
        <v>7.6034686275997576E-2</v>
      </c>
      <c r="F752" s="8">
        <f t="shared" si="37"/>
        <v>3.3121380754810407E-2</v>
      </c>
      <c r="G752" s="6"/>
      <c r="H752" s="6"/>
      <c r="I752" s="6"/>
      <c r="J752" s="6"/>
      <c r="K752" s="6"/>
      <c r="L752" s="6"/>
      <c r="M752" s="6"/>
      <c r="N752" s="6"/>
    </row>
    <row r="753" spans="1:14">
      <c r="A753">
        <v>198908</v>
      </c>
      <c r="B753" s="3">
        <v>2.1799999999999996E-2</v>
      </c>
      <c r="C753" s="3">
        <v>2.6093999999999999E-2</v>
      </c>
      <c r="D753" s="10">
        <f t="shared" si="35"/>
        <v>4.2940000000000027E-3</v>
      </c>
      <c r="E753" s="8">
        <f t="shared" si="36"/>
        <v>2.1565777914560585E-2</v>
      </c>
      <c r="F753" s="8">
        <f t="shared" si="37"/>
        <v>2.5759360485634483E-2</v>
      </c>
      <c r="G753" s="6"/>
      <c r="H753" s="6"/>
      <c r="I753" s="6"/>
      <c r="J753" s="6"/>
      <c r="K753" s="6"/>
      <c r="L753" s="6"/>
      <c r="M753" s="6"/>
      <c r="N753" s="6"/>
    </row>
    <row r="754" spans="1:14">
      <c r="A754">
        <v>198909</v>
      </c>
      <c r="B754" s="3">
        <v>-1.0999999999999998E-3</v>
      </c>
      <c r="C754" s="3">
        <v>-7.574E-3</v>
      </c>
      <c r="D754" s="10">
        <f t="shared" si="35"/>
        <v>-6.4740000000000006E-3</v>
      </c>
      <c r="E754" s="8">
        <f t="shared" si="36"/>
        <v>-1.1006054440330039E-3</v>
      </c>
      <c r="F754" s="8">
        <f t="shared" si="37"/>
        <v>-7.6028283944210729E-3</v>
      </c>
      <c r="G754" s="6"/>
      <c r="H754" s="6"/>
      <c r="I754" s="6"/>
      <c r="J754" s="6"/>
      <c r="K754" s="6"/>
      <c r="L754" s="6"/>
      <c r="M754" s="6"/>
      <c r="N754" s="6"/>
    </row>
    <row r="755" spans="1:14">
      <c r="A755">
        <v>198910</v>
      </c>
      <c r="B755" s="3">
        <v>-2.9899999999999996E-2</v>
      </c>
      <c r="C755" s="3">
        <v>-6.3634999999999997E-2</v>
      </c>
      <c r="D755" s="10">
        <f t="shared" si="35"/>
        <v>-3.3735000000000001E-2</v>
      </c>
      <c r="E755" s="8">
        <f t="shared" si="36"/>
        <v>-3.0356120014899235E-2</v>
      </c>
      <c r="F755" s="8">
        <f t="shared" si="37"/>
        <v>-6.5749921253161259E-2</v>
      </c>
      <c r="G755" s="6"/>
      <c r="H755" s="6"/>
      <c r="I755" s="6"/>
      <c r="J755" s="6"/>
      <c r="K755" s="6"/>
      <c r="L755" s="6"/>
      <c r="M755" s="6"/>
      <c r="N755" s="6"/>
    </row>
    <row r="756" spans="1:14">
      <c r="A756">
        <v>198911</v>
      </c>
      <c r="B756" s="3">
        <v>1.72E-2</v>
      </c>
      <c r="C756" s="3">
        <v>-1.227E-3</v>
      </c>
      <c r="D756" s="10">
        <f t="shared" si="35"/>
        <v>-1.8426999999999999E-2</v>
      </c>
      <c r="E756" s="8">
        <f t="shared" si="36"/>
        <v>1.7053754565827622E-2</v>
      </c>
      <c r="F756" s="8">
        <f t="shared" si="37"/>
        <v>-1.2277533808285502E-3</v>
      </c>
      <c r="G756" s="6"/>
      <c r="H756" s="6"/>
      <c r="I756" s="6"/>
      <c r="J756" s="6"/>
      <c r="K756" s="6"/>
      <c r="L756" s="6"/>
      <c r="M756" s="6"/>
      <c r="N756" s="6"/>
    </row>
    <row r="757" spans="1:14">
      <c r="A757">
        <v>198912</v>
      </c>
      <c r="B757" s="3">
        <v>1.77E-2</v>
      </c>
      <c r="C757" s="3">
        <v>-2.3150000000000002E-3</v>
      </c>
      <c r="D757" s="10">
        <f t="shared" si="35"/>
        <v>-2.0015000000000002E-2</v>
      </c>
      <c r="E757" s="8">
        <f t="shared" si="36"/>
        <v>1.7545179215748864E-2</v>
      </c>
      <c r="F757" s="8">
        <f t="shared" si="37"/>
        <v>-2.3176837552288942E-3</v>
      </c>
      <c r="G757" s="6"/>
      <c r="H757" s="6"/>
      <c r="I757" s="6"/>
      <c r="J757" s="6"/>
      <c r="K757" s="6"/>
      <c r="L757" s="6"/>
      <c r="M757" s="6"/>
      <c r="N757" s="6"/>
    </row>
    <row r="758" spans="1:14">
      <c r="A758">
        <v>199001</v>
      </c>
      <c r="B758" s="3">
        <v>-7.279999999999999E-2</v>
      </c>
      <c r="C758" s="3">
        <v>-7.8831999999999999E-2</v>
      </c>
      <c r="D758" s="10">
        <f t="shared" si="35"/>
        <v>-6.0320000000000096E-3</v>
      </c>
      <c r="E758" s="8">
        <f t="shared" si="36"/>
        <v>-7.5585986956595075E-2</v>
      </c>
      <c r="F758" s="8">
        <f t="shared" si="37"/>
        <v>-8.2112848938135877E-2</v>
      </c>
      <c r="G758" s="6"/>
      <c r="H758" s="6"/>
      <c r="I758" s="6"/>
      <c r="J758" s="6"/>
      <c r="K758" s="6"/>
      <c r="L758" s="6"/>
      <c r="M758" s="6"/>
      <c r="N758" s="6"/>
    </row>
    <row r="759" spans="1:14">
      <c r="A759">
        <v>199002</v>
      </c>
      <c r="B759" s="3">
        <v>1.6800000000000002E-2</v>
      </c>
      <c r="C759" s="3">
        <v>2.2005E-2</v>
      </c>
      <c r="D759" s="10">
        <f t="shared" si="35"/>
        <v>5.2049999999999978E-3</v>
      </c>
      <c r="E759" s="8">
        <f t="shared" si="36"/>
        <v>1.666044089310717E-2</v>
      </c>
      <c r="F759" s="8">
        <f t="shared" si="37"/>
        <v>2.1766384137451217E-2</v>
      </c>
      <c r="G759" s="6"/>
      <c r="H759" s="6"/>
      <c r="I759" s="6"/>
      <c r="J759" s="6"/>
      <c r="K759" s="6"/>
      <c r="L759" s="6"/>
      <c r="M759" s="6"/>
      <c r="N759" s="6"/>
    </row>
    <row r="760" spans="1:14">
      <c r="A760">
        <v>199003</v>
      </c>
      <c r="B760" s="3">
        <v>2.4700000000000003E-2</v>
      </c>
      <c r="C760" s="3">
        <v>2.2332999999999999E-2</v>
      </c>
      <c r="D760" s="10">
        <f t="shared" si="35"/>
        <v>-2.3670000000000045E-3</v>
      </c>
      <c r="E760" s="8">
        <f t="shared" si="36"/>
        <v>2.4399886823535121E-2</v>
      </c>
      <c r="F760" s="8">
        <f t="shared" si="37"/>
        <v>2.2087270412435436E-2</v>
      </c>
      <c r="G760" s="6"/>
      <c r="H760" s="6"/>
      <c r="I760" s="6"/>
      <c r="J760" s="6"/>
      <c r="K760" s="6"/>
      <c r="L760" s="6"/>
      <c r="M760" s="6"/>
      <c r="N760" s="6"/>
    </row>
    <row r="761" spans="1:14">
      <c r="A761">
        <v>199004</v>
      </c>
      <c r="B761" s="3">
        <v>-2.6699999999999998E-2</v>
      </c>
      <c r="C761" s="3">
        <v>-4.3624000000000003E-2</v>
      </c>
      <c r="D761" s="10">
        <f t="shared" si="35"/>
        <v>-1.6924000000000005E-2</v>
      </c>
      <c r="E761" s="8">
        <f t="shared" si="36"/>
        <v>-2.7062919549689073E-2</v>
      </c>
      <c r="F761" s="8">
        <f t="shared" si="37"/>
        <v>-4.4604137815715469E-2</v>
      </c>
      <c r="G761" s="6"/>
      <c r="H761" s="6"/>
      <c r="I761" s="6"/>
      <c r="J761" s="6"/>
      <c r="K761" s="6"/>
      <c r="L761" s="6"/>
      <c r="M761" s="6"/>
      <c r="N761" s="6"/>
    </row>
    <row r="762" spans="1:14">
      <c r="A762">
        <v>199005</v>
      </c>
      <c r="B762" s="3">
        <v>9.0999999999999998E-2</v>
      </c>
      <c r="C762" s="3">
        <v>4.2530999999999999E-2</v>
      </c>
      <c r="D762" s="10">
        <f t="shared" si="35"/>
        <v>-4.8468999999999998E-2</v>
      </c>
      <c r="E762" s="8">
        <f t="shared" si="36"/>
        <v>8.7094706850933734E-2</v>
      </c>
      <c r="F762" s="8">
        <f t="shared" si="37"/>
        <v>4.1651410459738372E-2</v>
      </c>
      <c r="G762" s="6"/>
      <c r="H762" s="6"/>
      <c r="I762" s="6"/>
      <c r="J762" s="6"/>
      <c r="K762" s="6"/>
      <c r="L762" s="6"/>
      <c r="M762" s="6"/>
      <c r="N762" s="6"/>
    </row>
    <row r="763" spans="1:14">
      <c r="A763">
        <v>199006</v>
      </c>
      <c r="B763" s="3">
        <v>-4.6000000000000008E-3</v>
      </c>
      <c r="C763" s="3">
        <v>0</v>
      </c>
      <c r="D763" s="10">
        <f t="shared" si="35"/>
        <v>4.6000000000000008E-3</v>
      </c>
      <c r="E763" s="8">
        <f t="shared" si="36"/>
        <v>-4.6106125576832937E-3</v>
      </c>
      <c r="F763" s="8">
        <f t="shared" si="37"/>
        <v>0</v>
      </c>
      <c r="G763" s="6"/>
      <c r="H763" s="6"/>
      <c r="I763" s="6"/>
      <c r="J763" s="6"/>
      <c r="K763" s="6"/>
      <c r="L763" s="6"/>
      <c r="M763" s="6"/>
      <c r="N763" s="6"/>
    </row>
    <row r="764" spans="1:14">
      <c r="A764">
        <v>199007</v>
      </c>
      <c r="B764" s="3">
        <v>-1.2199999999999997E-2</v>
      </c>
      <c r="C764" s="3">
        <v>-4.3316999999999994E-2</v>
      </c>
      <c r="D764" s="10">
        <f t="shared" si="35"/>
        <v>-3.1116999999999999E-2</v>
      </c>
      <c r="E764" s="8">
        <f t="shared" si="36"/>
        <v>-1.2275030875612578E-2</v>
      </c>
      <c r="F764" s="8">
        <f t="shared" si="37"/>
        <v>-4.4283185871593217E-2</v>
      </c>
      <c r="G764" s="6"/>
      <c r="H764" s="6"/>
      <c r="I764" s="6"/>
      <c r="J764" s="6"/>
      <c r="K764" s="6"/>
      <c r="L764" s="6"/>
      <c r="M764" s="6"/>
      <c r="N764" s="6"/>
    </row>
    <row r="765" spans="1:14">
      <c r="A765">
        <v>199008</v>
      </c>
      <c r="B765" s="3">
        <v>-9.4899999999999998E-2</v>
      </c>
      <c r="C765" s="3">
        <v>-0.11274699999999999</v>
      </c>
      <c r="D765" s="10">
        <f t="shared" si="35"/>
        <v>-1.7846999999999988E-2</v>
      </c>
      <c r="E765" s="8">
        <f t="shared" si="36"/>
        <v>-9.9709844149011934E-2</v>
      </c>
      <c r="F765" s="8">
        <f t="shared" si="37"/>
        <v>-0.11962510622709702</v>
      </c>
      <c r="G765" s="6"/>
      <c r="H765" s="6"/>
      <c r="I765" s="6"/>
      <c r="J765" s="6"/>
      <c r="K765" s="6"/>
      <c r="L765" s="6"/>
      <c r="M765" s="6"/>
      <c r="N765" s="6"/>
    </row>
    <row r="766" spans="1:14">
      <c r="A766">
        <v>199009</v>
      </c>
      <c r="B766" s="3">
        <v>-5.5200000000000006E-2</v>
      </c>
      <c r="C766" s="3">
        <v>-8.3196999999999993E-2</v>
      </c>
      <c r="D766" s="10">
        <f t="shared" si="35"/>
        <v>-2.7996999999999987E-2</v>
      </c>
      <c r="E766" s="8">
        <f t="shared" si="36"/>
        <v>-5.6782014098984535E-2</v>
      </c>
      <c r="F766" s="8">
        <f t="shared" si="37"/>
        <v>-8.6862660775706799E-2</v>
      </c>
      <c r="G766" s="6"/>
      <c r="H766" s="6"/>
      <c r="I766" s="6"/>
      <c r="J766" s="6"/>
      <c r="K766" s="6"/>
      <c r="L766" s="6"/>
      <c r="M766" s="6"/>
      <c r="N766" s="6"/>
    </row>
    <row r="767" spans="1:14">
      <c r="A767">
        <v>199010</v>
      </c>
      <c r="B767" s="3">
        <v>-1.2399999999999998E-2</v>
      </c>
      <c r="C767" s="3">
        <v>-6.0758E-2</v>
      </c>
      <c r="D767" s="10">
        <f t="shared" si="35"/>
        <v>-4.8357999999999998E-2</v>
      </c>
      <c r="E767" s="8">
        <f t="shared" si="36"/>
        <v>-1.2477521511112579E-2</v>
      </c>
      <c r="F767" s="8">
        <f t="shared" si="37"/>
        <v>-6.2682111998455275E-2</v>
      </c>
      <c r="G767" s="6"/>
      <c r="H767" s="6"/>
      <c r="I767" s="6"/>
      <c r="J767" s="6"/>
      <c r="K767" s="6"/>
      <c r="L767" s="6"/>
      <c r="M767" s="6"/>
      <c r="N767" s="6"/>
    </row>
    <row r="768" spans="1:14">
      <c r="A768">
        <v>199011</v>
      </c>
      <c r="B768" s="3">
        <v>6.9199999999999998E-2</v>
      </c>
      <c r="C768" s="3">
        <v>5.0044000000000005E-2</v>
      </c>
      <c r="D768" s="10">
        <f t="shared" si="35"/>
        <v>-1.9155999999999992E-2</v>
      </c>
      <c r="E768" s="8">
        <f t="shared" si="36"/>
        <v>6.6910705282626812E-2</v>
      </c>
      <c r="F768" s="8">
        <f t="shared" si="37"/>
        <v>4.8832068053356735E-2</v>
      </c>
      <c r="G768" s="6"/>
      <c r="H768" s="6"/>
      <c r="I768" s="6"/>
      <c r="J768" s="6"/>
      <c r="K768" s="6"/>
      <c r="L768" s="6"/>
      <c r="M768" s="6"/>
      <c r="N768" s="6"/>
    </row>
    <row r="769" spans="1:14">
      <c r="A769">
        <v>199012</v>
      </c>
      <c r="B769" s="3">
        <v>3.0600000000000002E-2</v>
      </c>
      <c r="C769" s="3">
        <v>2.6959E-2</v>
      </c>
      <c r="D769" s="10">
        <f t="shared" si="35"/>
        <v>-3.6410000000000019E-3</v>
      </c>
      <c r="E769" s="8">
        <f t="shared" si="36"/>
        <v>3.0141156911986808E-2</v>
      </c>
      <c r="F769" s="8">
        <f t="shared" si="37"/>
        <v>2.660200804629952E-2</v>
      </c>
      <c r="G769" s="6"/>
      <c r="H769" s="6"/>
      <c r="I769" s="6"/>
      <c r="J769" s="6"/>
      <c r="K769" s="6"/>
      <c r="L769" s="6"/>
      <c r="M769" s="6"/>
      <c r="N769" s="6"/>
    </row>
    <row r="770" spans="1:14">
      <c r="A770">
        <v>199101</v>
      </c>
      <c r="B770" s="3">
        <v>5.2100000000000007E-2</v>
      </c>
      <c r="C770" s="3">
        <v>7.9073000000000004E-2</v>
      </c>
      <c r="D770" s="10">
        <f t="shared" si="35"/>
        <v>2.6972999999999997E-2</v>
      </c>
      <c r="E770" s="8">
        <f t="shared" si="36"/>
        <v>5.0788166832105096E-2</v>
      </c>
      <c r="F770" s="8">
        <f t="shared" si="37"/>
        <v>7.6102339223815207E-2</v>
      </c>
      <c r="G770" s="6"/>
      <c r="H770" s="6"/>
      <c r="I770" s="6"/>
      <c r="J770" s="6"/>
      <c r="K770" s="6"/>
      <c r="L770" s="6"/>
      <c r="M770" s="6"/>
      <c r="N770" s="6"/>
    </row>
    <row r="771" spans="1:14">
      <c r="A771">
        <v>199102</v>
      </c>
      <c r="B771" s="3">
        <v>7.6700000000000004E-2</v>
      </c>
      <c r="C771" s="3">
        <v>0.113068</v>
      </c>
      <c r="D771" s="10">
        <f t="shared" ref="D771:D834" si="38">C771-B771</f>
        <v>3.6367999999999998E-2</v>
      </c>
      <c r="E771" s="8">
        <f t="shared" ref="E771:E834" si="39">LOG(B771+1, EXP(1))</f>
        <v>7.3900807839534219E-2</v>
      </c>
      <c r="F771" s="8">
        <f t="shared" ref="F771:F834" si="40">LOG(C771+1, EXP(1))</f>
        <v>0.10712016656368263</v>
      </c>
      <c r="G771" s="6"/>
      <c r="H771" s="6"/>
      <c r="I771" s="6"/>
      <c r="J771" s="6"/>
      <c r="K771" s="6"/>
      <c r="L771" s="6"/>
      <c r="M771" s="6"/>
      <c r="N771" s="6"/>
    </row>
    <row r="772" spans="1:14">
      <c r="A772">
        <v>199103</v>
      </c>
      <c r="B772" s="3">
        <v>3.0899999999999997E-2</v>
      </c>
      <c r="C772" s="3">
        <v>6.5350000000000005E-2</v>
      </c>
      <c r="D772" s="10">
        <f t="shared" si="38"/>
        <v>3.4450000000000008E-2</v>
      </c>
      <c r="E772" s="8">
        <f t="shared" si="39"/>
        <v>3.0432207120201914E-2</v>
      </c>
      <c r="F772" s="8">
        <f t="shared" si="40"/>
        <v>6.3303383669238392E-2</v>
      </c>
      <c r="G772" s="6"/>
      <c r="H772" s="6"/>
      <c r="I772" s="6"/>
      <c r="J772" s="6"/>
      <c r="K772" s="6"/>
      <c r="L772" s="6"/>
      <c r="M772" s="6"/>
      <c r="N772" s="6"/>
    </row>
    <row r="773" spans="1:14">
      <c r="A773">
        <v>199104</v>
      </c>
      <c r="B773" s="3">
        <v>2.5000000000000001E-3</v>
      </c>
      <c r="C773" s="3">
        <v>1.6752E-2</v>
      </c>
      <c r="D773" s="10">
        <f t="shared" si="38"/>
        <v>1.4251999999999999E-2</v>
      </c>
      <c r="E773" s="8">
        <f t="shared" si="39"/>
        <v>2.4968801985871458E-3</v>
      </c>
      <c r="F773" s="8">
        <f t="shared" si="40"/>
        <v>1.6613232855143309E-2</v>
      </c>
      <c r="G773" s="6"/>
      <c r="H773" s="6"/>
      <c r="I773" s="6"/>
      <c r="J773" s="6"/>
      <c r="K773" s="6"/>
      <c r="L773" s="6"/>
      <c r="M773" s="6"/>
      <c r="N773" s="6"/>
    </row>
    <row r="774" spans="1:14">
      <c r="A774">
        <v>199105</v>
      </c>
      <c r="B774" s="3">
        <v>4.1200000000000001E-2</v>
      </c>
      <c r="C774" s="3">
        <v>2.6841E-2</v>
      </c>
      <c r="D774" s="10">
        <f t="shared" si="38"/>
        <v>-1.4359E-2</v>
      </c>
      <c r="E774" s="8">
        <f t="shared" si="39"/>
        <v>4.0373894138273164E-2</v>
      </c>
      <c r="F774" s="8">
        <f t="shared" si="40"/>
        <v>2.6487099096908242E-2</v>
      </c>
      <c r="G774" s="6"/>
      <c r="H774" s="6"/>
      <c r="I774" s="6"/>
      <c r="J774" s="6"/>
      <c r="K774" s="6"/>
      <c r="L774" s="6"/>
      <c r="M774" s="6"/>
      <c r="N774" s="6"/>
    </row>
    <row r="775" spans="1:14">
      <c r="A775">
        <v>199106</v>
      </c>
      <c r="B775" s="3">
        <v>-4.5200000000000004E-2</v>
      </c>
      <c r="C775" s="3">
        <v>-4.1184000000000005E-2</v>
      </c>
      <c r="D775" s="10">
        <f t="shared" si="38"/>
        <v>4.0159999999999987E-3</v>
      </c>
      <c r="E775" s="8">
        <f t="shared" si="39"/>
        <v>-4.625338451746204E-2</v>
      </c>
      <c r="F775" s="8">
        <f t="shared" si="40"/>
        <v>-4.205608903506871E-2</v>
      </c>
      <c r="G775" s="6"/>
      <c r="H775" s="6"/>
      <c r="I775" s="6"/>
      <c r="J775" s="6"/>
      <c r="K775" s="6"/>
      <c r="L775" s="6"/>
      <c r="M775" s="6"/>
      <c r="N775" s="6"/>
    </row>
    <row r="776" spans="1:14">
      <c r="A776">
        <v>199107</v>
      </c>
      <c r="B776" s="3">
        <v>4.7300000000000002E-2</v>
      </c>
      <c r="C776" s="3">
        <v>3.0346000000000001E-2</v>
      </c>
      <c r="D776" s="10">
        <f t="shared" si="38"/>
        <v>-1.6954E-2</v>
      </c>
      <c r="E776" s="8">
        <f t="shared" si="39"/>
        <v>4.621542379696289E-2</v>
      </c>
      <c r="F776" s="8">
        <f t="shared" si="40"/>
        <v>2.9894668162367948E-2</v>
      </c>
      <c r="G776" s="6"/>
      <c r="H776" s="6"/>
      <c r="I776" s="6"/>
      <c r="J776" s="6"/>
      <c r="K776" s="6"/>
      <c r="L776" s="6"/>
      <c r="M776" s="6"/>
      <c r="N776" s="6"/>
    </row>
    <row r="777" spans="1:14">
      <c r="A777">
        <v>199108</v>
      </c>
      <c r="B777" s="3">
        <v>2.7799999999999998E-2</v>
      </c>
      <c r="C777" s="3">
        <v>4.3470000000000002E-2</v>
      </c>
      <c r="D777" s="10">
        <f t="shared" si="38"/>
        <v>1.5670000000000003E-2</v>
      </c>
      <c r="E777" s="8">
        <f t="shared" si="39"/>
        <v>2.7420595575992218E-2</v>
      </c>
      <c r="F777" s="8">
        <f t="shared" si="40"/>
        <v>4.2551697720792196E-2</v>
      </c>
      <c r="G777" s="6"/>
      <c r="H777" s="6"/>
      <c r="I777" s="6"/>
      <c r="J777" s="6"/>
      <c r="K777" s="6"/>
      <c r="L777" s="6"/>
      <c r="M777" s="6"/>
      <c r="N777" s="6"/>
    </row>
    <row r="778" spans="1:14">
      <c r="A778">
        <v>199109</v>
      </c>
      <c r="B778" s="3">
        <v>-1.1300000000000001E-2</v>
      </c>
      <c r="C778" s="3">
        <v>-1.0642E-2</v>
      </c>
      <c r="D778" s="10">
        <f t="shared" si="38"/>
        <v>6.580000000000006E-4</v>
      </c>
      <c r="E778" s="8">
        <f t="shared" si="39"/>
        <v>-1.1364330079049759E-2</v>
      </c>
      <c r="F778" s="8">
        <f t="shared" si="40"/>
        <v>-1.0699031059232929E-2</v>
      </c>
      <c r="G778" s="6"/>
      <c r="H778" s="6"/>
      <c r="I778" s="6"/>
      <c r="J778" s="6"/>
      <c r="K778" s="6"/>
      <c r="L778" s="6"/>
      <c r="M778" s="6"/>
      <c r="N778" s="6"/>
    </row>
    <row r="779" spans="1:14">
      <c r="A779">
        <v>199110</v>
      </c>
      <c r="B779" s="3">
        <v>1.7100000000000001E-2</v>
      </c>
      <c r="C779" s="3">
        <v>1.7781000000000002E-2</v>
      </c>
      <c r="D779" s="10">
        <f t="shared" si="38"/>
        <v>6.8100000000000105E-4</v>
      </c>
      <c r="E779" s="8">
        <f t="shared" si="39"/>
        <v>1.6955440649413369E-2</v>
      </c>
      <c r="F779" s="8">
        <f t="shared" si="40"/>
        <v>1.7624767283672616E-2</v>
      </c>
      <c r="G779" s="6"/>
      <c r="H779" s="6"/>
      <c r="I779" s="6"/>
      <c r="J779" s="6"/>
      <c r="K779" s="6"/>
      <c r="L779" s="6"/>
      <c r="M779" s="6"/>
      <c r="N779" s="6"/>
    </row>
    <row r="780" spans="1:14">
      <c r="A780">
        <v>199111</v>
      </c>
      <c r="B780" s="3">
        <v>-3.8000000000000006E-2</v>
      </c>
      <c r="C780" s="3">
        <v>-5.5896999999999995E-2</v>
      </c>
      <c r="D780" s="10">
        <f t="shared" si="38"/>
        <v>-1.7896999999999989E-2</v>
      </c>
      <c r="E780" s="8">
        <f t="shared" si="39"/>
        <v>-3.8740828316430595E-2</v>
      </c>
      <c r="F780" s="8">
        <f t="shared" si="40"/>
        <v>-5.7520008619226404E-2</v>
      </c>
      <c r="G780" s="6"/>
      <c r="H780" s="6"/>
      <c r="I780" s="6"/>
      <c r="J780" s="6"/>
      <c r="K780" s="6"/>
      <c r="L780" s="6"/>
      <c r="M780" s="6"/>
      <c r="N780" s="6"/>
    </row>
    <row r="781" spans="1:14">
      <c r="A781">
        <v>199112</v>
      </c>
      <c r="B781" s="3">
        <v>0.11220000000000001</v>
      </c>
      <c r="C781" s="3">
        <v>7.4218999999999993E-2</v>
      </c>
      <c r="D781" s="10">
        <f t="shared" si="38"/>
        <v>-3.7981000000000015E-2</v>
      </c>
      <c r="E781" s="8">
        <f t="shared" si="39"/>
        <v>0.10634003577132663</v>
      </c>
      <c r="F781" s="8">
        <f t="shared" si="40"/>
        <v>7.1593885914254501E-2</v>
      </c>
      <c r="G781" s="6"/>
      <c r="H781" s="6"/>
      <c r="I781" s="6"/>
      <c r="J781" s="6"/>
      <c r="K781" s="6"/>
      <c r="L781" s="6"/>
      <c r="M781" s="6"/>
      <c r="N781" s="6"/>
    </row>
    <row r="782" spans="1:14">
      <c r="A782">
        <v>199201</v>
      </c>
      <c r="B782" s="3">
        <v>-2.4999999999999996E-3</v>
      </c>
      <c r="C782" s="3">
        <v>0.106783</v>
      </c>
      <c r="D782" s="10">
        <f t="shared" si="38"/>
        <v>0.10928300000000001</v>
      </c>
      <c r="E782" s="8">
        <f t="shared" si="39"/>
        <v>-2.503130218118477E-3</v>
      </c>
      <c r="F782" s="8">
        <f t="shared" si="40"/>
        <v>0.10145760921744457</v>
      </c>
      <c r="G782" s="6"/>
      <c r="H782" s="6"/>
      <c r="I782" s="6"/>
      <c r="J782" s="6"/>
      <c r="K782" s="6"/>
      <c r="L782" s="6"/>
      <c r="M782" s="6"/>
      <c r="N782" s="6"/>
    </row>
    <row r="783" spans="1:14">
      <c r="A783">
        <v>199202</v>
      </c>
      <c r="B783" s="3">
        <v>1.37E-2</v>
      </c>
      <c r="C783" s="3">
        <v>7.1315000000000003E-2</v>
      </c>
      <c r="D783" s="10">
        <f t="shared" si="38"/>
        <v>5.7615E-2</v>
      </c>
      <c r="E783" s="8">
        <f t="shared" si="39"/>
        <v>1.3607003406216947E-2</v>
      </c>
      <c r="F783" s="8">
        <f t="shared" si="40"/>
        <v>6.8886865868554428E-2</v>
      </c>
      <c r="G783" s="6"/>
      <c r="H783" s="6"/>
      <c r="I783" s="6"/>
      <c r="J783" s="6"/>
      <c r="K783" s="6"/>
      <c r="L783" s="6"/>
      <c r="M783" s="6"/>
      <c r="N783" s="6"/>
    </row>
    <row r="784" spans="1:14">
      <c r="A784">
        <v>199203</v>
      </c>
      <c r="B784" s="3">
        <v>-2.3200000000000002E-2</v>
      </c>
      <c r="C784" s="3">
        <v>-7.7990000000000004E-3</v>
      </c>
      <c r="D784" s="10">
        <f t="shared" si="38"/>
        <v>1.5401000000000001E-2</v>
      </c>
      <c r="E784" s="8">
        <f t="shared" si="39"/>
        <v>-2.3473356185642127E-2</v>
      </c>
      <c r="F784" s="8">
        <f t="shared" si="40"/>
        <v>-7.829571254378144E-3</v>
      </c>
      <c r="G784" s="6"/>
      <c r="H784" s="6"/>
      <c r="I784" s="6"/>
      <c r="J784" s="6"/>
      <c r="K784" s="6"/>
      <c r="L784" s="6"/>
      <c r="M784" s="6"/>
      <c r="N784" s="6"/>
    </row>
    <row r="785" spans="1:14">
      <c r="A785">
        <v>199204</v>
      </c>
      <c r="B785" s="3">
        <v>1.3900000000000001E-2</v>
      </c>
      <c r="C785" s="3">
        <v>-9.1979999999999996E-3</v>
      </c>
      <c r="D785" s="10">
        <f t="shared" si="38"/>
        <v>-2.3098E-2</v>
      </c>
      <c r="E785" s="8">
        <f t="shared" si="39"/>
        <v>1.380428097639708E-2</v>
      </c>
      <c r="F785" s="8">
        <f t="shared" si="40"/>
        <v>-9.2405627981180741E-3</v>
      </c>
      <c r="G785" s="6"/>
      <c r="H785" s="6"/>
      <c r="I785" s="6"/>
      <c r="J785" s="6"/>
      <c r="K785" s="6"/>
      <c r="L785" s="6"/>
      <c r="M785" s="6"/>
      <c r="N785" s="6"/>
    </row>
    <row r="786" spans="1:14">
      <c r="A786">
        <v>199205</v>
      </c>
      <c r="B786" s="3">
        <v>5.8000000000000005E-3</v>
      </c>
      <c r="C786" s="3">
        <v>2.3896999999999998E-2</v>
      </c>
      <c r="D786" s="10">
        <f t="shared" si="38"/>
        <v>1.8096999999999999E-2</v>
      </c>
      <c r="E786" s="8">
        <f t="shared" si="39"/>
        <v>5.7832447557273608E-3</v>
      </c>
      <c r="F786" s="8">
        <f t="shared" si="40"/>
        <v>2.3615935620711435E-2</v>
      </c>
      <c r="G786" s="6"/>
      <c r="H786" s="6"/>
      <c r="I786" s="6"/>
      <c r="J786" s="6"/>
      <c r="K786" s="6"/>
      <c r="L786" s="6"/>
      <c r="M786" s="6"/>
      <c r="N786" s="6"/>
    </row>
    <row r="787" spans="1:14">
      <c r="A787">
        <v>199206</v>
      </c>
      <c r="B787" s="3">
        <v>-2.0199999999999999E-2</v>
      </c>
      <c r="C787" s="3">
        <v>-2.7810000000000001E-2</v>
      </c>
      <c r="D787" s="10">
        <f t="shared" si="38"/>
        <v>-7.6100000000000022E-3</v>
      </c>
      <c r="E787" s="8">
        <f t="shared" si="39"/>
        <v>-2.040680977766262E-2</v>
      </c>
      <c r="F787" s="8">
        <f t="shared" si="40"/>
        <v>-2.8204020373075806E-2</v>
      </c>
      <c r="G787" s="6"/>
      <c r="H787" s="6"/>
      <c r="I787" s="6"/>
      <c r="J787" s="6"/>
      <c r="K787" s="6"/>
      <c r="L787" s="6"/>
      <c r="M787" s="6"/>
      <c r="N787" s="6"/>
    </row>
    <row r="788" spans="1:14">
      <c r="A788">
        <v>199207</v>
      </c>
      <c r="B788" s="3">
        <v>4.0800000000000003E-2</v>
      </c>
      <c r="C788" s="3">
        <v>3.7109000000000003E-2</v>
      </c>
      <c r="D788" s="10">
        <f t="shared" si="38"/>
        <v>-3.6909999999999998E-3</v>
      </c>
      <c r="E788" s="8">
        <f t="shared" si="39"/>
        <v>3.9989648216158413E-2</v>
      </c>
      <c r="F788" s="8">
        <f t="shared" si="40"/>
        <v>3.6437034620444828E-2</v>
      </c>
      <c r="G788" s="6"/>
      <c r="H788" s="6"/>
      <c r="I788" s="6"/>
      <c r="J788" s="6"/>
      <c r="K788" s="6"/>
      <c r="L788" s="6"/>
      <c r="M788" s="6"/>
      <c r="N788" s="6"/>
    </row>
    <row r="789" spans="1:14">
      <c r="A789">
        <v>199208</v>
      </c>
      <c r="B789" s="3">
        <v>-2.12E-2</v>
      </c>
      <c r="C789" s="3">
        <v>-2.7548E-2</v>
      </c>
      <c r="D789" s="10">
        <f t="shared" si="38"/>
        <v>-6.3479999999999995E-3</v>
      </c>
      <c r="E789" s="8">
        <f t="shared" si="39"/>
        <v>-2.142794741362045E-2</v>
      </c>
      <c r="F789" s="8">
        <f t="shared" si="40"/>
        <v>-2.7934562034126781E-2</v>
      </c>
      <c r="G789" s="6"/>
      <c r="H789" s="6"/>
      <c r="I789" s="6"/>
      <c r="J789" s="6"/>
      <c r="K789" s="6"/>
      <c r="L789" s="6"/>
      <c r="M789" s="6"/>
      <c r="N789" s="6"/>
    </row>
    <row r="790" spans="1:14">
      <c r="A790">
        <v>199209</v>
      </c>
      <c r="B790" s="3">
        <v>1.4499999999999999E-2</v>
      </c>
      <c r="C790" s="3">
        <v>1.3745E-2</v>
      </c>
      <c r="D790" s="10">
        <f t="shared" si="38"/>
        <v>-7.5499999999999873E-4</v>
      </c>
      <c r="E790" s="8">
        <f t="shared" si="39"/>
        <v>1.4395880283732339E-2</v>
      </c>
      <c r="F790" s="8">
        <f t="shared" si="40"/>
        <v>1.3651394252831519E-2</v>
      </c>
      <c r="G790" s="6"/>
      <c r="H790" s="6"/>
      <c r="I790" s="6"/>
      <c r="J790" s="6"/>
      <c r="K790" s="6"/>
      <c r="L790" s="6"/>
      <c r="M790" s="6"/>
      <c r="N790" s="6"/>
    </row>
    <row r="791" spans="1:14">
      <c r="A791">
        <v>199210</v>
      </c>
      <c r="B791" s="3">
        <v>1.2500000000000001E-2</v>
      </c>
      <c r="C791" s="3">
        <v>1.9164E-2</v>
      </c>
      <c r="D791" s="10">
        <f t="shared" si="38"/>
        <v>6.6639999999999998E-3</v>
      </c>
      <c r="E791" s="8">
        <f t="shared" si="39"/>
        <v>1.242251999855711E-2</v>
      </c>
      <c r="F791" s="8">
        <f t="shared" si="40"/>
        <v>1.898268339089549E-2</v>
      </c>
      <c r="G791" s="6"/>
      <c r="H791" s="6"/>
      <c r="I791" s="6"/>
      <c r="J791" s="6"/>
      <c r="K791" s="6"/>
      <c r="L791" s="6"/>
      <c r="M791" s="6"/>
      <c r="N791" s="6"/>
    </row>
    <row r="792" spans="1:14">
      <c r="A792">
        <v>199211</v>
      </c>
      <c r="B792" s="3">
        <v>4.36E-2</v>
      </c>
      <c r="C792" s="3">
        <v>6.8811999999999998E-2</v>
      </c>
      <c r="D792" s="10">
        <f t="shared" si="38"/>
        <v>2.5211999999999998E-2</v>
      </c>
      <c r="E792" s="8">
        <f t="shared" si="39"/>
        <v>4.2676274280436396E-2</v>
      </c>
      <c r="F792" s="8">
        <f t="shared" si="40"/>
        <v>6.6547751282126089E-2</v>
      </c>
      <c r="G792" s="6"/>
      <c r="H792" s="6"/>
      <c r="I792" s="6"/>
      <c r="J792" s="6"/>
      <c r="K792" s="6"/>
      <c r="L792" s="6"/>
      <c r="M792" s="6"/>
      <c r="N792" s="6"/>
    </row>
    <row r="793" spans="1:14">
      <c r="A793">
        <v>199212</v>
      </c>
      <c r="B793" s="3">
        <v>1.8100000000000002E-2</v>
      </c>
      <c r="C793" s="3">
        <v>5.0862999999999998E-2</v>
      </c>
      <c r="D793" s="10">
        <f t="shared" si="38"/>
        <v>3.2763E-2</v>
      </c>
      <c r="E793" s="8">
        <f t="shared" si="39"/>
        <v>1.7938145131012998E-2</v>
      </c>
      <c r="F793" s="8">
        <f t="shared" si="40"/>
        <v>4.9611731352577106E-2</v>
      </c>
      <c r="G793" s="6"/>
      <c r="H793" s="6"/>
      <c r="I793" s="6"/>
      <c r="J793" s="6"/>
      <c r="K793" s="6"/>
      <c r="L793" s="6"/>
      <c r="M793" s="6"/>
      <c r="N793" s="6"/>
    </row>
    <row r="794" spans="1:14">
      <c r="A794">
        <v>199301</v>
      </c>
      <c r="B794" s="3">
        <v>1.1600000000000001E-2</v>
      </c>
      <c r="C794" s="3">
        <v>6.3607999999999998E-2</v>
      </c>
      <c r="D794" s="10">
        <f t="shared" si="38"/>
        <v>5.2007999999999999E-2</v>
      </c>
      <c r="E794" s="8">
        <f t="shared" si="39"/>
        <v>1.1533235813673085E-2</v>
      </c>
      <c r="F794" s="8">
        <f t="shared" si="40"/>
        <v>6.1666901983111241E-2</v>
      </c>
      <c r="G794" s="6"/>
      <c r="H794" s="6"/>
      <c r="I794" s="6"/>
      <c r="J794" s="6"/>
      <c r="K794" s="6"/>
      <c r="L794" s="6"/>
      <c r="M794" s="6"/>
      <c r="N794" s="6"/>
    </row>
    <row r="795" spans="1:14">
      <c r="A795">
        <v>199302</v>
      </c>
      <c r="B795" s="3">
        <v>3.3999999999999998E-3</v>
      </c>
      <c r="C795" s="3">
        <v>9.4610000000000007E-3</v>
      </c>
      <c r="D795" s="10">
        <f t="shared" si="38"/>
        <v>6.0610000000000004E-3</v>
      </c>
      <c r="E795" s="8">
        <f t="shared" si="39"/>
        <v>3.394233068015617E-3</v>
      </c>
      <c r="F795" s="8">
        <f t="shared" si="40"/>
        <v>9.416525037854985E-3</v>
      </c>
      <c r="G795" s="6"/>
      <c r="H795" s="6"/>
      <c r="I795" s="6"/>
      <c r="J795" s="6"/>
      <c r="K795" s="6"/>
      <c r="L795" s="6"/>
      <c r="M795" s="6"/>
      <c r="N795" s="6"/>
    </row>
    <row r="796" spans="1:14">
      <c r="A796">
        <v>199303</v>
      </c>
      <c r="B796" s="3">
        <v>2.5499999999999998E-2</v>
      </c>
      <c r="C796" s="3">
        <v>3.4110999999999995E-2</v>
      </c>
      <c r="D796" s="10">
        <f t="shared" si="38"/>
        <v>8.6109999999999971E-3</v>
      </c>
      <c r="E796" s="8">
        <f t="shared" si="39"/>
        <v>2.5180298530298326E-2</v>
      </c>
      <c r="F796" s="8">
        <f t="shared" si="40"/>
        <v>3.3542120421339895E-2</v>
      </c>
      <c r="G796" s="6"/>
      <c r="H796" s="6"/>
      <c r="I796" s="6"/>
      <c r="J796" s="6"/>
      <c r="K796" s="6"/>
      <c r="L796" s="6"/>
      <c r="M796" s="6"/>
      <c r="N796" s="6"/>
    </row>
    <row r="797" spans="1:14">
      <c r="A797">
        <v>199304</v>
      </c>
      <c r="B797" s="3">
        <v>-2.8099999999999997E-2</v>
      </c>
      <c r="C797" s="3">
        <v>-2.7049E-2</v>
      </c>
      <c r="D797" s="10">
        <f t="shared" si="38"/>
        <v>1.0509999999999964E-3</v>
      </c>
      <c r="E797" s="8">
        <f t="shared" si="39"/>
        <v>-2.8502360472712152E-2</v>
      </c>
      <c r="F797" s="8">
        <f t="shared" si="40"/>
        <v>-2.7421557776455076E-2</v>
      </c>
      <c r="G797" s="6"/>
      <c r="H797" s="6"/>
      <c r="I797" s="6"/>
      <c r="J797" s="6"/>
      <c r="K797" s="6"/>
      <c r="L797" s="6"/>
      <c r="M797" s="6"/>
      <c r="N797" s="6"/>
    </row>
    <row r="798" spans="1:14">
      <c r="A798">
        <v>199305</v>
      </c>
      <c r="B798" s="3">
        <v>3.1100000000000003E-2</v>
      </c>
      <c r="C798" s="3">
        <v>3.1392999999999997E-2</v>
      </c>
      <c r="D798" s="10">
        <f t="shared" si="38"/>
        <v>2.9299999999999465E-4</v>
      </c>
      <c r="E798" s="8">
        <f t="shared" si="39"/>
        <v>3.0626193541760747E-2</v>
      </c>
      <c r="F798" s="8">
        <f t="shared" si="40"/>
        <v>3.0910315720086824E-2</v>
      </c>
      <c r="G798" s="6"/>
      <c r="H798" s="6"/>
      <c r="I798" s="6"/>
      <c r="J798" s="6"/>
      <c r="K798" s="6"/>
      <c r="L798" s="6"/>
      <c r="M798" s="6"/>
      <c r="N798" s="6"/>
    </row>
    <row r="799" spans="1:14">
      <c r="A799">
        <v>199306</v>
      </c>
      <c r="B799" s="3">
        <v>5.6000000000000008E-3</v>
      </c>
      <c r="C799" s="3">
        <v>1.4876E-2</v>
      </c>
      <c r="D799" s="10">
        <f t="shared" si="38"/>
        <v>9.2759999999999995E-3</v>
      </c>
      <c r="E799" s="8">
        <f t="shared" si="39"/>
        <v>5.5843782939006634E-3</v>
      </c>
      <c r="F799" s="8">
        <f t="shared" si="40"/>
        <v>1.4766437543010677E-2</v>
      </c>
      <c r="G799" s="6"/>
      <c r="H799" s="6"/>
      <c r="I799" s="6"/>
      <c r="J799" s="6"/>
      <c r="K799" s="6"/>
      <c r="L799" s="6"/>
      <c r="M799" s="6"/>
      <c r="N799" s="6"/>
    </row>
    <row r="800" spans="1:14">
      <c r="A800">
        <v>199307</v>
      </c>
      <c r="B800" s="3">
        <v>-1.0000000000000002E-3</v>
      </c>
      <c r="C800" s="3">
        <v>2.1184999999999999E-2</v>
      </c>
      <c r="D800" s="10">
        <f t="shared" si="38"/>
        <v>2.2185E-2</v>
      </c>
      <c r="E800" s="8">
        <f t="shared" si="39"/>
        <v>-1.0005003335835344E-3</v>
      </c>
      <c r="F800" s="8">
        <f t="shared" si="40"/>
        <v>2.0963717675668028E-2</v>
      </c>
      <c r="G800" s="6"/>
      <c r="H800" s="6"/>
      <c r="I800" s="6"/>
      <c r="J800" s="6"/>
      <c r="K800" s="6"/>
      <c r="L800" s="6"/>
      <c r="M800" s="6"/>
      <c r="N800" s="6"/>
    </row>
    <row r="801" spans="1:14">
      <c r="A801">
        <v>199308</v>
      </c>
      <c r="B801" s="3">
        <v>3.9599999999999996E-2</v>
      </c>
      <c r="C801" s="3">
        <v>3.4148999999999999E-2</v>
      </c>
      <c r="D801" s="10">
        <f t="shared" si="38"/>
        <v>-5.4509999999999975E-3</v>
      </c>
      <c r="E801" s="8">
        <f t="shared" si="39"/>
        <v>3.8836023785198216E-2</v>
      </c>
      <c r="F801" s="8">
        <f t="shared" si="40"/>
        <v>3.3578866285016856E-2</v>
      </c>
      <c r="G801" s="6"/>
      <c r="H801" s="6"/>
      <c r="I801" s="6"/>
      <c r="J801" s="6"/>
      <c r="K801" s="6"/>
      <c r="L801" s="6"/>
      <c r="M801" s="6"/>
      <c r="N801" s="6"/>
    </row>
    <row r="802" spans="1:14">
      <c r="A802">
        <v>199309</v>
      </c>
      <c r="B802" s="3">
        <v>1.4000000000000002E-3</v>
      </c>
      <c r="C802" s="3">
        <v>2.4601999999999999E-2</v>
      </c>
      <c r="D802" s="10">
        <f t="shared" si="38"/>
        <v>2.3202E-2</v>
      </c>
      <c r="E802" s="8">
        <f t="shared" si="39"/>
        <v>1.3990209137074087E-3</v>
      </c>
      <c r="F802" s="8">
        <f t="shared" si="40"/>
        <v>2.430424450232074E-2</v>
      </c>
      <c r="G802" s="6"/>
      <c r="H802" s="6"/>
      <c r="I802" s="6"/>
      <c r="J802" s="6"/>
      <c r="K802" s="6"/>
      <c r="L802" s="6"/>
      <c r="M802" s="6"/>
      <c r="N802" s="6"/>
    </row>
    <row r="803" spans="1:14">
      <c r="A803">
        <v>199310</v>
      </c>
      <c r="B803" s="3">
        <v>1.6299999999999999E-2</v>
      </c>
      <c r="C803" s="3">
        <v>2.7022000000000001E-2</v>
      </c>
      <c r="D803" s="10">
        <f t="shared" si="38"/>
        <v>1.0722000000000002E-2</v>
      </c>
      <c r="E803" s="8">
        <f t="shared" si="39"/>
        <v>1.6168581161583689E-2</v>
      </c>
      <c r="F803" s="8">
        <f t="shared" si="40"/>
        <v>2.6663352333340055E-2</v>
      </c>
      <c r="G803" s="6"/>
      <c r="H803" s="6"/>
      <c r="I803" s="6"/>
      <c r="J803" s="6"/>
      <c r="K803" s="6"/>
      <c r="L803" s="6"/>
      <c r="M803" s="6"/>
      <c r="N803" s="6"/>
    </row>
    <row r="804" spans="1:14">
      <c r="A804">
        <v>199311</v>
      </c>
      <c r="B804" s="3">
        <v>-1.6399999999999998E-2</v>
      </c>
      <c r="C804" s="3">
        <v>-2.4434000000000001E-2</v>
      </c>
      <c r="D804" s="10">
        <f t="shared" si="38"/>
        <v>-8.0340000000000029E-3</v>
      </c>
      <c r="E804" s="8">
        <f t="shared" si="39"/>
        <v>-1.653596864009952E-2</v>
      </c>
      <c r="F804" s="8">
        <f t="shared" si="40"/>
        <v>-2.473746359616278E-2</v>
      </c>
      <c r="G804" s="6"/>
      <c r="H804" s="6"/>
      <c r="I804" s="6"/>
      <c r="J804" s="6"/>
      <c r="K804" s="6"/>
      <c r="L804" s="6"/>
      <c r="M804" s="6"/>
      <c r="N804" s="6"/>
    </row>
    <row r="805" spans="1:14">
      <c r="A805">
        <v>199312</v>
      </c>
      <c r="B805" s="3">
        <v>1.8799999999999997E-2</v>
      </c>
      <c r="C805" s="3">
        <v>2.5670999999999999E-2</v>
      </c>
      <c r="D805" s="10">
        <f t="shared" si="38"/>
        <v>6.8710000000000021E-3</v>
      </c>
      <c r="E805" s="8">
        <f t="shared" si="39"/>
        <v>1.862546412316482E-2</v>
      </c>
      <c r="F805" s="8">
        <f t="shared" si="40"/>
        <v>2.5347032557247882E-2</v>
      </c>
      <c r="G805" s="6"/>
      <c r="H805" s="6"/>
      <c r="I805" s="6"/>
      <c r="J805" s="6"/>
      <c r="K805" s="6"/>
      <c r="L805" s="6"/>
      <c r="M805" s="6"/>
      <c r="N805" s="6"/>
    </row>
    <row r="806" spans="1:14">
      <c r="A806">
        <v>199401</v>
      </c>
      <c r="B806" s="3">
        <v>3.1200000000000002E-2</v>
      </c>
      <c r="C806" s="3">
        <v>4.8888999999999995E-2</v>
      </c>
      <c r="D806" s="10">
        <f t="shared" si="38"/>
        <v>1.7688999999999993E-2</v>
      </c>
      <c r="E806" s="8">
        <f t="shared" si="39"/>
        <v>3.0723172642840479E-2</v>
      </c>
      <c r="F806" s="8">
        <f t="shared" si="40"/>
        <v>4.7731508753387678E-2</v>
      </c>
      <c r="G806" s="6"/>
      <c r="H806" s="6"/>
      <c r="I806" s="6"/>
      <c r="J806" s="6"/>
      <c r="K806" s="6"/>
      <c r="L806" s="6"/>
      <c r="M806" s="6"/>
      <c r="N806" s="6"/>
    </row>
    <row r="807" spans="1:14">
      <c r="A807">
        <v>199402</v>
      </c>
      <c r="B807" s="3">
        <v>-2.3399999999999997E-2</v>
      </c>
      <c r="C807" s="3">
        <v>-1.0985E-2</v>
      </c>
      <c r="D807" s="10">
        <f t="shared" si="38"/>
        <v>1.2414999999999997E-2</v>
      </c>
      <c r="E807" s="8">
        <f t="shared" si="39"/>
        <v>-2.3678127354577146E-2</v>
      </c>
      <c r="F807" s="8">
        <f t="shared" si="40"/>
        <v>-1.1045780639253185E-2</v>
      </c>
      <c r="G807" s="6"/>
      <c r="H807" s="6"/>
      <c r="I807" s="6"/>
      <c r="J807" s="6"/>
      <c r="K807" s="6"/>
      <c r="L807" s="6"/>
      <c r="M807" s="6"/>
      <c r="N807" s="6"/>
    </row>
    <row r="808" spans="1:14">
      <c r="A808">
        <v>199403</v>
      </c>
      <c r="B808" s="3">
        <v>-4.5100000000000001E-2</v>
      </c>
      <c r="C808" s="3">
        <v>-4.3361000000000004E-2</v>
      </c>
      <c r="D808" s="10">
        <f t="shared" si="38"/>
        <v>1.7389999999999975E-3</v>
      </c>
      <c r="E808" s="8">
        <f t="shared" si="39"/>
        <v>-4.6148656025980249E-2</v>
      </c>
      <c r="F808" s="8">
        <f t="shared" si="40"/>
        <v>-4.4329179175394341E-2</v>
      </c>
      <c r="G808" s="6"/>
      <c r="H808" s="6"/>
      <c r="I808" s="6"/>
      <c r="J808" s="6"/>
      <c r="K808" s="6"/>
      <c r="L808" s="6"/>
      <c r="M808" s="6"/>
      <c r="N808" s="6"/>
    </row>
    <row r="809" spans="1:14">
      <c r="A809">
        <v>199404</v>
      </c>
      <c r="B809" s="3">
        <v>9.5000000000000015E-3</v>
      </c>
      <c r="C809" s="3">
        <v>1.4197E-2</v>
      </c>
      <c r="D809" s="10">
        <f t="shared" si="38"/>
        <v>4.6969999999999981E-3</v>
      </c>
      <c r="E809" s="8">
        <f t="shared" si="39"/>
        <v>9.4551587707551975E-3</v>
      </c>
      <c r="F809" s="8">
        <f t="shared" si="40"/>
        <v>1.4097166377956367E-2</v>
      </c>
      <c r="G809" s="6"/>
      <c r="H809" s="6"/>
      <c r="I809" s="6"/>
      <c r="J809" s="6"/>
      <c r="K809" s="6"/>
      <c r="L809" s="6"/>
      <c r="M809" s="6"/>
      <c r="N809" s="6"/>
    </row>
    <row r="810" spans="1:14">
      <c r="A810">
        <v>199405</v>
      </c>
      <c r="B810" s="3">
        <v>8.8999999999999982E-3</v>
      </c>
      <c r="C810" s="3">
        <v>1.6189999999999998E-3</v>
      </c>
      <c r="D810" s="10">
        <f t="shared" si="38"/>
        <v>-7.2809999999999984E-3</v>
      </c>
      <c r="E810" s="8">
        <f t="shared" si="39"/>
        <v>8.8606284321964667E-3</v>
      </c>
      <c r="F810" s="8">
        <f t="shared" si="40"/>
        <v>1.617690832337857E-3</v>
      </c>
      <c r="G810" s="6"/>
      <c r="H810" s="6"/>
      <c r="I810" s="6"/>
      <c r="J810" s="6"/>
      <c r="K810" s="6"/>
      <c r="L810" s="6"/>
      <c r="M810" s="6"/>
      <c r="N810" s="6"/>
    </row>
    <row r="811" spans="1:14">
      <c r="A811">
        <v>199406</v>
      </c>
      <c r="B811" s="3">
        <v>-2.7199999999999998E-2</v>
      </c>
      <c r="C811" s="3">
        <v>-1.8241E-2</v>
      </c>
      <c r="D811" s="10">
        <f t="shared" si="38"/>
        <v>8.9589999999999982E-3</v>
      </c>
      <c r="E811" s="8">
        <f t="shared" si="39"/>
        <v>-2.7576767770234493E-2</v>
      </c>
      <c r="F811" s="8">
        <f t="shared" si="40"/>
        <v>-1.8409418262752518E-2</v>
      </c>
      <c r="G811" s="6"/>
      <c r="H811" s="6"/>
      <c r="I811" s="6"/>
      <c r="J811" s="6"/>
      <c r="K811" s="6"/>
      <c r="L811" s="6"/>
      <c r="M811" s="6"/>
      <c r="N811" s="6"/>
    </row>
    <row r="812" spans="1:14">
      <c r="A812">
        <v>199407</v>
      </c>
      <c r="B812" s="3">
        <v>3.0999999999999996E-2</v>
      </c>
      <c r="C812" s="3">
        <v>2.1611999999999999E-2</v>
      </c>
      <c r="D812" s="10">
        <f t="shared" si="38"/>
        <v>-9.387999999999997E-3</v>
      </c>
      <c r="E812" s="8">
        <f t="shared" si="39"/>
        <v>3.0529205034822791E-2</v>
      </c>
      <c r="F812" s="8">
        <f t="shared" si="40"/>
        <v>2.1381771947549994E-2</v>
      </c>
      <c r="G812" s="6"/>
      <c r="H812" s="6"/>
      <c r="I812" s="6"/>
      <c r="J812" s="6"/>
      <c r="K812" s="6"/>
      <c r="L812" s="6"/>
      <c r="M812" s="6"/>
      <c r="N812" s="6"/>
    </row>
    <row r="813" spans="1:14">
      <c r="A813">
        <v>199408</v>
      </c>
      <c r="B813" s="3">
        <v>4.3799999999999999E-2</v>
      </c>
      <c r="C813" s="3">
        <v>3.9546999999999999E-2</v>
      </c>
      <c r="D813" s="10">
        <f t="shared" si="38"/>
        <v>-4.2529999999999998E-3</v>
      </c>
      <c r="E813" s="8">
        <f t="shared" si="39"/>
        <v>4.2867900227175869E-2</v>
      </c>
      <c r="F813" s="8">
        <f t="shared" si="40"/>
        <v>3.8785041339020471E-2</v>
      </c>
      <c r="G813" s="6"/>
      <c r="H813" s="6"/>
      <c r="I813" s="6"/>
      <c r="J813" s="6"/>
      <c r="K813" s="6"/>
      <c r="L813" s="6"/>
      <c r="M813" s="6"/>
      <c r="N813" s="6"/>
    </row>
    <row r="814" spans="1:14">
      <c r="A814">
        <v>199409</v>
      </c>
      <c r="B814" s="3">
        <v>-1.9400000000000001E-2</v>
      </c>
      <c r="C814" s="3">
        <v>-2.0899999999999998E-4</v>
      </c>
      <c r="D814" s="10">
        <f t="shared" si="38"/>
        <v>1.9191E-2</v>
      </c>
      <c r="E814" s="8">
        <f t="shared" si="39"/>
        <v>-1.9590649765004148E-2</v>
      </c>
      <c r="F814" s="8">
        <f t="shared" si="40"/>
        <v>-2.090218435436015E-4</v>
      </c>
      <c r="G814" s="6"/>
      <c r="H814" s="6"/>
      <c r="I814" s="6"/>
      <c r="J814" s="6"/>
      <c r="K814" s="6"/>
      <c r="L814" s="6"/>
      <c r="M814" s="6"/>
      <c r="N814" s="6"/>
    </row>
    <row r="815" spans="1:14">
      <c r="A815">
        <v>199410</v>
      </c>
      <c r="B815" s="3">
        <v>1.7200000000000003E-2</v>
      </c>
      <c r="C815" s="3">
        <v>-1.5464E-2</v>
      </c>
      <c r="D815" s="10">
        <f t="shared" si="38"/>
        <v>-3.2664000000000006E-2</v>
      </c>
      <c r="E815" s="8">
        <f t="shared" si="39"/>
        <v>1.7053754565827622E-2</v>
      </c>
      <c r="F815" s="8">
        <f t="shared" si="40"/>
        <v>-1.5584814786335308E-2</v>
      </c>
      <c r="G815" s="6"/>
      <c r="H815" s="6"/>
      <c r="I815" s="6"/>
      <c r="J815" s="6"/>
      <c r="K815" s="6"/>
      <c r="L815" s="6"/>
      <c r="M815" s="6"/>
      <c r="N815" s="6"/>
    </row>
    <row r="816" spans="1:14">
      <c r="A816">
        <v>199411</v>
      </c>
      <c r="B816" s="3">
        <v>-3.6699999999999997E-2</v>
      </c>
      <c r="C816" s="3">
        <v>-3.6844999999999996E-2</v>
      </c>
      <c r="D816" s="10">
        <f t="shared" si="38"/>
        <v>-1.449999999999993E-4</v>
      </c>
      <c r="E816" s="8">
        <f t="shared" si="39"/>
        <v>-3.7390389218559063E-2</v>
      </c>
      <c r="F816" s="8">
        <f t="shared" si="40"/>
        <v>-3.7540924788062514E-2</v>
      </c>
      <c r="G816" s="6"/>
      <c r="H816" s="6"/>
      <c r="I816" s="6"/>
      <c r="J816" s="6"/>
      <c r="K816" s="6"/>
      <c r="L816" s="6"/>
      <c r="M816" s="6"/>
      <c r="N816" s="6"/>
    </row>
    <row r="817" spans="1:14">
      <c r="A817">
        <v>199412</v>
      </c>
      <c r="B817" s="3">
        <v>1.3000000000000001E-2</v>
      </c>
      <c r="C817" s="3">
        <v>1.5470999999999999E-2</v>
      </c>
      <c r="D817" s="10">
        <f t="shared" si="38"/>
        <v>2.4709999999999975E-3</v>
      </c>
      <c r="E817" s="8">
        <f t="shared" si="39"/>
        <v>1.2916225266546229E-2</v>
      </c>
      <c r="F817" s="8">
        <f t="shared" si="40"/>
        <v>1.5352544269627184E-2</v>
      </c>
      <c r="G817" s="6"/>
      <c r="H817" s="6"/>
      <c r="I817" s="6"/>
      <c r="J817" s="6"/>
      <c r="K817" s="6"/>
      <c r="L817" s="6"/>
      <c r="M817" s="6"/>
      <c r="N817" s="6"/>
    </row>
    <row r="818" spans="1:14">
      <c r="A818">
        <v>199501</v>
      </c>
      <c r="B818" s="3">
        <v>2.2200000000000001E-2</v>
      </c>
      <c r="C818" s="3">
        <v>8.9980000000000008E-3</v>
      </c>
      <c r="D818" s="10">
        <f t="shared" si="38"/>
        <v>-1.3202E-2</v>
      </c>
      <c r="E818" s="8">
        <f t="shared" si="39"/>
        <v>2.1957167352042138E-2</v>
      </c>
      <c r="F818" s="8">
        <f t="shared" si="40"/>
        <v>8.9577592089524778E-3</v>
      </c>
      <c r="G818" s="6"/>
      <c r="H818" s="6"/>
      <c r="I818" s="6"/>
      <c r="J818" s="6"/>
      <c r="K818" s="6"/>
      <c r="L818" s="6"/>
      <c r="M818" s="6"/>
      <c r="N818" s="6"/>
    </row>
    <row r="819" spans="1:14">
      <c r="A819">
        <v>199502</v>
      </c>
      <c r="B819" s="3">
        <v>4.0300000000000002E-2</v>
      </c>
      <c r="C819" s="3">
        <v>4.2537000000000005E-2</v>
      </c>
      <c r="D819" s="10">
        <f t="shared" si="38"/>
        <v>2.2370000000000029E-3</v>
      </c>
      <c r="E819" s="8">
        <f t="shared" si="39"/>
        <v>3.950913309471249E-2</v>
      </c>
      <c r="F819" s="8">
        <f t="shared" si="40"/>
        <v>4.1657165667721964E-2</v>
      </c>
      <c r="G819" s="6"/>
      <c r="H819" s="6"/>
      <c r="I819" s="6"/>
      <c r="J819" s="6"/>
      <c r="K819" s="6"/>
      <c r="L819" s="6"/>
      <c r="M819" s="6"/>
      <c r="N819" s="6"/>
    </row>
    <row r="820" spans="1:14">
      <c r="A820">
        <v>199503</v>
      </c>
      <c r="B820" s="3">
        <v>2.6499999999999999E-2</v>
      </c>
      <c r="C820" s="3">
        <v>1.2955000000000001E-2</v>
      </c>
      <c r="D820" s="10">
        <f t="shared" si="38"/>
        <v>-1.3544999999999998E-2</v>
      </c>
      <c r="E820" s="8">
        <f t="shared" si="39"/>
        <v>2.615495747685118E-2</v>
      </c>
      <c r="F820" s="8">
        <f t="shared" si="40"/>
        <v>1.2871801772433822E-2</v>
      </c>
      <c r="G820" s="6"/>
      <c r="H820" s="6"/>
      <c r="I820" s="6"/>
      <c r="J820" s="6"/>
      <c r="K820" s="6"/>
      <c r="L820" s="6"/>
      <c r="M820" s="6"/>
      <c r="N820" s="6"/>
    </row>
    <row r="821" spans="1:14">
      <c r="A821">
        <v>199504</v>
      </c>
      <c r="B821" s="3">
        <v>2.5499999999999998E-2</v>
      </c>
      <c r="C821" s="3">
        <v>3.3217999999999998E-2</v>
      </c>
      <c r="D821" s="10">
        <f t="shared" si="38"/>
        <v>7.7179999999999992E-3</v>
      </c>
      <c r="E821" s="8">
        <f t="shared" si="39"/>
        <v>2.5180298530298326E-2</v>
      </c>
      <c r="F821" s="8">
        <f t="shared" si="40"/>
        <v>3.2678203690581442E-2</v>
      </c>
      <c r="G821" s="6"/>
      <c r="H821" s="6"/>
      <c r="I821" s="6"/>
      <c r="J821" s="6"/>
      <c r="K821" s="6"/>
      <c r="L821" s="6"/>
      <c r="M821" s="6"/>
      <c r="N821" s="6"/>
    </row>
    <row r="822" spans="1:14">
      <c r="A822">
        <v>199505</v>
      </c>
      <c r="B822" s="3">
        <v>3.44E-2</v>
      </c>
      <c r="C822" s="3">
        <v>2.955E-2</v>
      </c>
      <c r="D822" s="10">
        <f t="shared" si="38"/>
        <v>-4.8500000000000001E-3</v>
      </c>
      <c r="E822" s="8">
        <f t="shared" si="39"/>
        <v>3.3821548475510659E-2</v>
      </c>
      <c r="F822" s="8">
        <f t="shared" si="40"/>
        <v>2.9121813572018533E-2</v>
      </c>
      <c r="G822" s="6"/>
      <c r="H822" s="6"/>
      <c r="I822" s="6"/>
      <c r="J822" s="6"/>
      <c r="K822" s="6"/>
      <c r="L822" s="6"/>
      <c r="M822" s="6"/>
      <c r="N822" s="6"/>
    </row>
    <row r="823" spans="1:14">
      <c r="A823">
        <v>199506</v>
      </c>
      <c r="B823" s="3">
        <v>3.1900000000000005E-2</v>
      </c>
      <c r="C823" s="3">
        <v>4.3521000000000004E-2</v>
      </c>
      <c r="D823" s="10">
        <f t="shared" si="38"/>
        <v>1.1620999999999999E-2</v>
      </c>
      <c r="E823" s="8">
        <f t="shared" si="39"/>
        <v>3.1401763139531642E-2</v>
      </c>
      <c r="F823" s="8">
        <f t="shared" si="40"/>
        <v>4.2600571913359551E-2</v>
      </c>
      <c r="G823" s="6"/>
      <c r="H823" s="6"/>
      <c r="I823" s="6"/>
      <c r="J823" s="6"/>
      <c r="K823" s="6"/>
      <c r="L823" s="6"/>
      <c r="M823" s="6"/>
      <c r="N823" s="6"/>
    </row>
    <row r="824" spans="1:14">
      <c r="A824">
        <v>199507</v>
      </c>
      <c r="B824" s="3">
        <v>4.1700000000000001E-2</v>
      </c>
      <c r="C824" s="3">
        <v>4.8239000000000004E-2</v>
      </c>
      <c r="D824" s="10">
        <f t="shared" si="38"/>
        <v>6.5390000000000031E-3</v>
      </c>
      <c r="E824" s="8">
        <f t="shared" si="39"/>
        <v>4.0853994008266122E-2</v>
      </c>
      <c r="F824" s="8">
        <f t="shared" si="40"/>
        <v>4.71116133337331E-2</v>
      </c>
      <c r="G824" s="6"/>
      <c r="H824" s="6"/>
      <c r="I824" s="6"/>
      <c r="J824" s="6"/>
      <c r="K824" s="6"/>
      <c r="L824" s="6"/>
      <c r="M824" s="6"/>
      <c r="N824" s="6"/>
    </row>
    <row r="825" spans="1:14">
      <c r="A825">
        <v>199508</v>
      </c>
      <c r="B825" s="3">
        <v>1.0200000000000001E-2</v>
      </c>
      <c r="C825" s="3">
        <v>3.9386999999999998E-2</v>
      </c>
      <c r="D825" s="10">
        <f t="shared" si="38"/>
        <v>2.9186999999999998E-2</v>
      </c>
      <c r="E825" s="8">
        <f t="shared" si="39"/>
        <v>1.0148331051815136E-2</v>
      </c>
      <c r="F825" s="8">
        <f t="shared" si="40"/>
        <v>3.8631116298287249E-2</v>
      </c>
      <c r="G825" s="6"/>
      <c r="H825" s="6"/>
      <c r="I825" s="6"/>
      <c r="J825" s="6"/>
      <c r="K825" s="6"/>
      <c r="L825" s="6"/>
      <c r="M825" s="6"/>
      <c r="N825" s="6"/>
    </row>
    <row r="826" spans="1:14">
      <c r="A826">
        <v>199509</v>
      </c>
      <c r="B826" s="3">
        <v>3.78E-2</v>
      </c>
      <c r="C826" s="3">
        <v>1.6687E-2</v>
      </c>
      <c r="D826" s="10">
        <f t="shared" si="38"/>
        <v>-2.1113E-2</v>
      </c>
      <c r="E826" s="8">
        <f t="shared" si="39"/>
        <v>3.7103087951502259E-2</v>
      </c>
      <c r="F826" s="8">
        <f t="shared" si="40"/>
        <v>1.6549301751213129E-2</v>
      </c>
      <c r="G826" s="6"/>
      <c r="H826" s="6"/>
      <c r="I826" s="6"/>
      <c r="J826" s="6"/>
      <c r="K826" s="6"/>
      <c r="L826" s="6"/>
      <c r="M826" s="6"/>
      <c r="N826" s="6"/>
    </row>
    <row r="827" spans="1:14">
      <c r="A827">
        <v>199510</v>
      </c>
      <c r="B827" s="3">
        <v>-1.0500000000000001E-2</v>
      </c>
      <c r="C827" s="3">
        <v>-3.8151999999999998E-2</v>
      </c>
      <c r="D827" s="10">
        <f t="shared" si="38"/>
        <v>-2.7651999999999996E-2</v>
      </c>
      <c r="E827" s="8">
        <f t="shared" si="39"/>
        <v>-1.0555513939516587E-2</v>
      </c>
      <c r="F827" s="8">
        <f t="shared" si="40"/>
        <v>-3.8898844958406689E-2</v>
      </c>
      <c r="G827" s="6"/>
      <c r="H827" s="6"/>
      <c r="I827" s="6"/>
      <c r="J827" s="6"/>
      <c r="K827" s="6"/>
      <c r="L827" s="6"/>
      <c r="M827" s="6"/>
      <c r="N827" s="6"/>
    </row>
    <row r="828" spans="1:14">
      <c r="A828">
        <v>199511</v>
      </c>
      <c r="B828" s="3">
        <v>4.3799999999999999E-2</v>
      </c>
      <c r="C828" s="3">
        <v>3.7025000000000002E-2</v>
      </c>
      <c r="D828" s="10">
        <f t="shared" si="38"/>
        <v>-6.7749999999999963E-3</v>
      </c>
      <c r="E828" s="8">
        <f t="shared" si="39"/>
        <v>4.2867900227175869E-2</v>
      </c>
      <c r="F828" s="8">
        <f t="shared" si="40"/>
        <v>3.6356036960654384E-2</v>
      </c>
      <c r="G828" s="6"/>
      <c r="H828" s="6"/>
      <c r="I828" s="6"/>
      <c r="J828" s="6"/>
      <c r="K828" s="6"/>
      <c r="L828" s="6"/>
      <c r="M828" s="6"/>
      <c r="N828" s="6"/>
    </row>
    <row r="829" spans="1:14">
      <c r="A829">
        <v>199512</v>
      </c>
      <c r="B829" s="3">
        <v>1.52E-2</v>
      </c>
      <c r="C829" s="3">
        <v>2.2547000000000001E-2</v>
      </c>
      <c r="D829" s="10">
        <f t="shared" si="38"/>
        <v>7.3470000000000011E-3</v>
      </c>
      <c r="E829" s="8">
        <f t="shared" si="39"/>
        <v>1.5085637418040953E-2</v>
      </c>
      <c r="F829" s="8">
        <f t="shared" si="40"/>
        <v>2.229657364859736E-2</v>
      </c>
      <c r="G829" s="6"/>
      <c r="H829" s="6"/>
      <c r="I829" s="6"/>
      <c r="J829" s="6"/>
      <c r="K829" s="6"/>
      <c r="L829" s="6"/>
      <c r="M829" s="6"/>
      <c r="N829" s="6"/>
    </row>
    <row r="830" spans="1:14">
      <c r="A830">
        <v>199601</v>
      </c>
      <c r="B830" s="3">
        <v>2.69E-2</v>
      </c>
      <c r="C830" s="3">
        <v>6.8869999999999999E-3</v>
      </c>
      <c r="D830" s="10">
        <f t="shared" si="38"/>
        <v>-2.0013E-2</v>
      </c>
      <c r="E830" s="8">
        <f t="shared" si="39"/>
        <v>2.6544555222112211E-2</v>
      </c>
      <c r="F830" s="8">
        <f t="shared" si="40"/>
        <v>6.8633929413970196E-3</v>
      </c>
      <c r="G830" s="6"/>
      <c r="H830" s="6"/>
      <c r="I830" s="6"/>
      <c r="J830" s="6"/>
      <c r="K830" s="6"/>
      <c r="L830" s="6"/>
      <c r="M830" s="6"/>
      <c r="N830" s="6"/>
    </row>
    <row r="831" spans="1:14">
      <c r="A831">
        <v>199602</v>
      </c>
      <c r="B831" s="3">
        <v>1.7200000000000003E-2</v>
      </c>
      <c r="C831" s="3">
        <v>2.7795999999999998E-2</v>
      </c>
      <c r="D831" s="10">
        <f t="shared" si="38"/>
        <v>1.0595999999999994E-2</v>
      </c>
      <c r="E831" s="8">
        <f t="shared" si="39"/>
        <v>1.7053754565827622E-2</v>
      </c>
      <c r="F831" s="8">
        <f t="shared" si="40"/>
        <v>2.7416703760674305E-2</v>
      </c>
      <c r="G831" s="6"/>
      <c r="H831" s="6"/>
      <c r="I831" s="6"/>
      <c r="J831" s="6"/>
      <c r="K831" s="6"/>
      <c r="L831" s="6"/>
      <c r="M831" s="6"/>
      <c r="N831" s="6"/>
    </row>
    <row r="832" spans="1:14">
      <c r="A832">
        <v>199603</v>
      </c>
      <c r="B832" s="3">
        <v>1.1200000000000002E-2</v>
      </c>
      <c r="C832" s="3">
        <v>2.6297999999999998E-2</v>
      </c>
      <c r="D832" s="10">
        <f t="shared" si="38"/>
        <v>1.5097999999999997E-2</v>
      </c>
      <c r="E832" s="8">
        <f t="shared" si="39"/>
        <v>1.1137744410456021E-2</v>
      </c>
      <c r="F832" s="8">
        <f t="shared" si="40"/>
        <v>2.5958152919703301E-2</v>
      </c>
      <c r="G832" s="6"/>
      <c r="H832" s="6"/>
      <c r="I832" s="6"/>
      <c r="J832" s="6"/>
      <c r="K832" s="6"/>
      <c r="L832" s="6"/>
      <c r="M832" s="6"/>
      <c r="N832" s="6"/>
    </row>
    <row r="833" spans="1:14">
      <c r="A833">
        <v>199604</v>
      </c>
      <c r="B833" s="3">
        <v>2.52E-2</v>
      </c>
      <c r="C833" s="3">
        <v>4.6315000000000002E-2</v>
      </c>
      <c r="D833" s="10">
        <f t="shared" si="38"/>
        <v>2.1115000000000002E-2</v>
      </c>
      <c r="E833" s="8">
        <f t="shared" si="39"/>
        <v>2.4887715507778883E-2</v>
      </c>
      <c r="F833" s="8">
        <f t="shared" si="40"/>
        <v>4.5274467534539987E-2</v>
      </c>
      <c r="G833" s="6"/>
      <c r="H833" s="6"/>
      <c r="I833" s="6"/>
      <c r="J833" s="6"/>
      <c r="K833" s="6"/>
      <c r="L833" s="6"/>
      <c r="M833" s="6"/>
      <c r="N833" s="6"/>
    </row>
    <row r="834" spans="1:14">
      <c r="A834">
        <v>199605</v>
      </c>
      <c r="B834" s="3">
        <v>2.7799999999999998E-2</v>
      </c>
      <c r="C834" s="3">
        <v>5.3554000000000004E-2</v>
      </c>
      <c r="D834" s="10">
        <f t="shared" si="38"/>
        <v>2.5754000000000006E-2</v>
      </c>
      <c r="E834" s="8">
        <f t="shared" si="39"/>
        <v>2.7420595575992218E-2</v>
      </c>
      <c r="F834" s="8">
        <f t="shared" si="40"/>
        <v>5.21692106608624E-2</v>
      </c>
      <c r="G834" s="6"/>
      <c r="H834" s="6"/>
      <c r="I834" s="6"/>
      <c r="J834" s="6"/>
      <c r="K834" s="6"/>
      <c r="L834" s="6"/>
      <c r="M834" s="6"/>
      <c r="N834" s="6"/>
    </row>
    <row r="835" spans="1:14">
      <c r="A835">
        <v>199606</v>
      </c>
      <c r="B835" s="3">
        <v>-7.3999999999999986E-3</v>
      </c>
      <c r="C835" s="3">
        <v>-2.3837999999999998E-2</v>
      </c>
      <c r="D835" s="10">
        <f t="shared" ref="D835:D898" si="41">C835-B835</f>
        <v>-1.6438000000000001E-2</v>
      </c>
      <c r="E835" s="8">
        <f t="shared" ref="E835:E898" si="42">LOG(B835+1, EXP(1))</f>
        <v>-7.4275158287965843E-3</v>
      </c>
      <c r="F835" s="8">
        <f t="shared" ref="F835:F898" si="43">LOG(C835+1, EXP(1))</f>
        <v>-2.4126722736241914E-2</v>
      </c>
      <c r="G835" s="6"/>
      <c r="H835" s="6"/>
      <c r="I835" s="6"/>
      <c r="J835" s="6"/>
      <c r="K835" s="6"/>
      <c r="L835" s="6"/>
      <c r="M835" s="6"/>
      <c r="N835" s="6"/>
    </row>
    <row r="836" spans="1:14">
      <c r="A836">
        <v>199607</v>
      </c>
      <c r="B836" s="3">
        <v>-5.5199999999999999E-2</v>
      </c>
      <c r="C836" s="3">
        <v>-5.4644000000000005E-2</v>
      </c>
      <c r="D836" s="10">
        <f t="shared" si="41"/>
        <v>5.55999999999994E-4</v>
      </c>
      <c r="E836" s="8">
        <f t="shared" si="42"/>
        <v>-5.6782014098984535E-2</v>
      </c>
      <c r="F836" s="8">
        <f t="shared" si="43"/>
        <v>-5.6193702852678475E-2</v>
      </c>
      <c r="G836" s="6"/>
      <c r="H836" s="6"/>
      <c r="I836" s="6"/>
      <c r="J836" s="6"/>
      <c r="K836" s="6"/>
      <c r="L836" s="6"/>
      <c r="M836" s="6"/>
      <c r="N836" s="6"/>
    </row>
    <row r="837" spans="1:14">
      <c r="A837">
        <v>199608</v>
      </c>
      <c r="B837" s="3">
        <v>3.1800000000000002E-2</v>
      </c>
      <c r="C837" s="3">
        <v>4.4875999999999999E-2</v>
      </c>
      <c r="D837" s="10">
        <f t="shared" si="41"/>
        <v>1.3075999999999997E-2</v>
      </c>
      <c r="E837" s="8">
        <f t="shared" si="42"/>
        <v>3.1304849828412529E-2</v>
      </c>
      <c r="F837" s="8">
        <f t="shared" si="43"/>
        <v>4.3898218089004071E-2</v>
      </c>
      <c r="G837" s="6"/>
      <c r="H837" s="6"/>
      <c r="I837" s="6"/>
      <c r="J837" s="6"/>
      <c r="K837" s="6"/>
      <c r="L837" s="6"/>
      <c r="M837" s="6"/>
      <c r="N837" s="6"/>
    </row>
    <row r="838" spans="1:14">
      <c r="A838">
        <v>199609</v>
      </c>
      <c r="B838" s="3">
        <v>5.45E-2</v>
      </c>
      <c r="C838" s="3">
        <v>3.2759000000000003E-2</v>
      </c>
      <c r="D838" s="10">
        <f t="shared" si="41"/>
        <v>-2.1740999999999996E-2</v>
      </c>
      <c r="E838" s="8">
        <f t="shared" si="42"/>
        <v>5.3066720936692229E-2</v>
      </c>
      <c r="F838" s="8">
        <f t="shared" si="43"/>
        <v>3.2233861853714858E-2</v>
      </c>
      <c r="G838" s="6"/>
      <c r="H838" s="6"/>
      <c r="I838" s="6"/>
      <c r="J838" s="6"/>
      <c r="K838" s="6"/>
      <c r="L838" s="6"/>
      <c r="M838" s="6"/>
      <c r="N838" s="6"/>
    </row>
    <row r="839" spans="1:14">
      <c r="A839">
        <v>199610</v>
      </c>
      <c r="B839" s="3">
        <v>1.2800000000000001E-2</v>
      </c>
      <c r="C839" s="3">
        <v>9.9319999999999999E-3</v>
      </c>
      <c r="D839" s="10">
        <f t="shared" si="41"/>
        <v>-2.8680000000000008E-3</v>
      </c>
      <c r="E839" s="8">
        <f t="shared" si="42"/>
        <v>1.2718772407774612E-2</v>
      </c>
      <c r="F839" s="8">
        <f t="shared" si="43"/>
        <v>9.8830018539486676E-3</v>
      </c>
      <c r="G839" s="6"/>
      <c r="H839" s="6"/>
      <c r="I839" s="6"/>
      <c r="J839" s="6"/>
      <c r="K839" s="6"/>
      <c r="L839" s="6"/>
      <c r="M839" s="6"/>
      <c r="N839" s="6"/>
    </row>
    <row r="840" spans="1:14">
      <c r="A840">
        <v>199611</v>
      </c>
      <c r="B840" s="3">
        <v>6.6600000000000006E-2</v>
      </c>
      <c r="C840" s="3">
        <v>3.9287999999999997E-2</v>
      </c>
      <c r="D840" s="10">
        <f t="shared" si="41"/>
        <v>-2.731200000000001E-2</v>
      </c>
      <c r="E840" s="8">
        <f t="shared" si="42"/>
        <v>6.4476019184364783E-2</v>
      </c>
      <c r="F840" s="8">
        <f t="shared" si="43"/>
        <v>3.8535863312539186E-2</v>
      </c>
      <c r="G840" s="6"/>
      <c r="H840" s="6"/>
      <c r="I840" s="6"/>
      <c r="J840" s="6"/>
      <c r="K840" s="6"/>
      <c r="L840" s="6"/>
      <c r="M840" s="6"/>
      <c r="N840" s="6"/>
    </row>
    <row r="841" spans="1:14">
      <c r="A841">
        <v>199612</v>
      </c>
      <c r="B841" s="3">
        <v>-1.24E-2</v>
      </c>
      <c r="C841" s="3">
        <v>2.2703999999999998E-2</v>
      </c>
      <c r="D841" s="10">
        <f t="shared" si="41"/>
        <v>3.5103999999999996E-2</v>
      </c>
      <c r="E841" s="8">
        <f t="shared" si="42"/>
        <v>-1.2477521511112579E-2</v>
      </c>
      <c r="F841" s="8">
        <f t="shared" si="43"/>
        <v>2.2450100037591514E-2</v>
      </c>
      <c r="G841" s="6"/>
      <c r="H841" s="6"/>
      <c r="I841" s="6"/>
      <c r="J841" s="6"/>
      <c r="K841" s="6"/>
      <c r="L841" s="6"/>
      <c r="M841" s="6"/>
      <c r="N841" s="6"/>
    </row>
    <row r="842" spans="1:14">
      <c r="A842">
        <v>199701</v>
      </c>
      <c r="B842" s="3">
        <v>5.4400000000000004E-2</v>
      </c>
      <c r="C842" s="3">
        <v>2.9066999999999999E-2</v>
      </c>
      <c r="D842" s="10">
        <f t="shared" si="41"/>
        <v>-2.5333000000000005E-2</v>
      </c>
      <c r="E842" s="8">
        <f t="shared" si="42"/>
        <v>5.2971884766105724E-2</v>
      </c>
      <c r="F842" s="8">
        <f t="shared" si="43"/>
        <v>2.865256649122325E-2</v>
      </c>
      <c r="G842" s="6"/>
      <c r="H842" s="6"/>
      <c r="I842" s="6"/>
      <c r="J842" s="6"/>
      <c r="K842" s="6"/>
      <c r="L842" s="6"/>
      <c r="M842" s="6"/>
      <c r="N842" s="6"/>
    </row>
    <row r="843" spans="1:14">
      <c r="A843">
        <v>199702</v>
      </c>
      <c r="B843" s="3">
        <v>-9.999999999999998E-4</v>
      </c>
      <c r="C843" s="3">
        <v>1.2124999999999999E-2</v>
      </c>
      <c r="D843" s="10">
        <f t="shared" si="41"/>
        <v>1.3124999999999998E-2</v>
      </c>
      <c r="E843" s="8">
        <f t="shared" si="42"/>
        <v>-1.0005003335835344E-3</v>
      </c>
      <c r="F843" s="8">
        <f t="shared" si="43"/>
        <v>1.2052081024141308E-2</v>
      </c>
      <c r="G843" s="6"/>
      <c r="H843" s="6"/>
      <c r="I843" s="6"/>
      <c r="J843" s="6"/>
      <c r="K843" s="6"/>
      <c r="L843" s="6"/>
      <c r="M843" s="6"/>
      <c r="N843" s="6"/>
    </row>
    <row r="844" spans="1:14">
      <c r="A844">
        <v>199703</v>
      </c>
      <c r="B844" s="3">
        <v>-4.6000000000000006E-2</v>
      </c>
      <c r="C844" s="3">
        <v>-1.806E-2</v>
      </c>
      <c r="D844" s="10">
        <f t="shared" si="41"/>
        <v>2.7940000000000006E-2</v>
      </c>
      <c r="E844" s="8">
        <f t="shared" si="42"/>
        <v>-4.7091607533850569E-2</v>
      </c>
      <c r="F844" s="8">
        <f t="shared" si="43"/>
        <v>-1.8225072290673733E-2</v>
      </c>
      <c r="G844" s="6"/>
      <c r="H844" s="6"/>
      <c r="I844" s="6"/>
      <c r="J844" s="6"/>
      <c r="K844" s="6"/>
      <c r="L844" s="6"/>
      <c r="M844" s="6"/>
      <c r="N844" s="6"/>
    </row>
    <row r="845" spans="1:14">
      <c r="A845">
        <v>199704</v>
      </c>
      <c r="B845" s="3">
        <v>4.4699999999999997E-2</v>
      </c>
      <c r="C845" s="3">
        <v>-4.4889999999999999E-3</v>
      </c>
      <c r="D845" s="10">
        <f t="shared" si="41"/>
        <v>-4.9188999999999997E-2</v>
      </c>
      <c r="E845" s="8">
        <f t="shared" si="42"/>
        <v>4.3729762861325197E-2</v>
      </c>
      <c r="F845" s="8">
        <f t="shared" si="43"/>
        <v>-4.4991058151768772E-3</v>
      </c>
      <c r="G845" s="6"/>
      <c r="H845" s="6"/>
      <c r="I845" s="6"/>
      <c r="J845" s="6"/>
      <c r="K845" s="6"/>
      <c r="L845" s="6"/>
      <c r="M845" s="6"/>
      <c r="N845" s="6"/>
    </row>
    <row r="846" spans="1:14">
      <c r="A846">
        <v>199705</v>
      </c>
      <c r="B846" s="3">
        <v>7.2300000000000003E-2</v>
      </c>
      <c r="C846" s="3">
        <v>8.421300000000001E-2</v>
      </c>
      <c r="D846" s="10">
        <f t="shared" si="41"/>
        <v>1.1913000000000007E-2</v>
      </c>
      <c r="E846" s="8">
        <f t="shared" si="42"/>
        <v>6.9805874243962937E-2</v>
      </c>
      <c r="F846" s="8">
        <f t="shared" si="43"/>
        <v>8.0854378179890343E-2</v>
      </c>
      <c r="G846" s="6"/>
      <c r="H846" s="6"/>
      <c r="I846" s="6"/>
      <c r="J846" s="6"/>
      <c r="K846" s="6"/>
      <c r="L846" s="6"/>
      <c r="M846" s="6"/>
      <c r="N846" s="6"/>
    </row>
    <row r="847" spans="1:14">
      <c r="A847">
        <v>199706</v>
      </c>
      <c r="B847" s="3">
        <v>4.4699999999999997E-2</v>
      </c>
      <c r="C847" s="3">
        <v>6.9037000000000001E-2</v>
      </c>
      <c r="D847" s="10">
        <f t="shared" si="41"/>
        <v>2.4337000000000004E-2</v>
      </c>
      <c r="E847" s="8">
        <f t="shared" si="42"/>
        <v>4.3729762861325197E-2</v>
      </c>
      <c r="F847" s="8">
        <f t="shared" si="43"/>
        <v>6.6758243230650674E-2</v>
      </c>
      <c r="G847" s="6"/>
      <c r="H847" s="6"/>
      <c r="I847" s="6"/>
      <c r="J847" s="6"/>
      <c r="K847" s="6"/>
      <c r="L847" s="6"/>
      <c r="M847" s="6"/>
      <c r="N847" s="6"/>
    </row>
    <row r="848" spans="1:14">
      <c r="A848">
        <v>199707</v>
      </c>
      <c r="B848" s="3">
        <v>7.7600000000000002E-2</v>
      </c>
      <c r="C848" s="3">
        <v>5.5702999999999996E-2</v>
      </c>
      <c r="D848" s="10">
        <f t="shared" si="41"/>
        <v>-2.1897000000000007E-2</v>
      </c>
      <c r="E848" s="8">
        <f t="shared" si="42"/>
        <v>7.4736346114017083E-2</v>
      </c>
      <c r="F848" s="8">
        <f t="shared" si="43"/>
        <v>5.4206895725871201E-2</v>
      </c>
      <c r="G848" s="6"/>
      <c r="H848" s="6"/>
      <c r="I848" s="6"/>
      <c r="J848" s="6"/>
      <c r="K848" s="6"/>
      <c r="L848" s="6"/>
      <c r="M848" s="6"/>
      <c r="N848" s="6"/>
    </row>
    <row r="849" spans="1:14">
      <c r="A849">
        <v>199708</v>
      </c>
      <c r="B849" s="3">
        <v>-3.7400000000000003E-2</v>
      </c>
      <c r="C849" s="3">
        <v>3.0223E-2</v>
      </c>
      <c r="D849" s="10">
        <f t="shared" si="41"/>
        <v>6.7623000000000003E-2</v>
      </c>
      <c r="E849" s="8">
        <f t="shared" si="42"/>
        <v>-3.8117322113128044E-2</v>
      </c>
      <c r="F849" s="8">
        <f t="shared" si="43"/>
        <v>2.9775283662119536E-2</v>
      </c>
      <c r="G849" s="6"/>
      <c r="H849" s="6"/>
      <c r="I849" s="6"/>
      <c r="J849" s="6"/>
      <c r="K849" s="6"/>
      <c r="L849" s="6"/>
      <c r="M849" s="6"/>
      <c r="N849" s="6"/>
    </row>
    <row r="850" spans="1:14">
      <c r="A850">
        <v>199709</v>
      </c>
      <c r="B850" s="3">
        <v>5.79E-2</v>
      </c>
      <c r="C850" s="3">
        <v>8.2866999999999996E-2</v>
      </c>
      <c r="D850" s="10">
        <f t="shared" si="41"/>
        <v>2.4966999999999996E-2</v>
      </c>
      <c r="E850" s="8">
        <f t="shared" si="42"/>
        <v>5.6285811010591887E-2</v>
      </c>
      <c r="F850" s="8">
        <f t="shared" si="43"/>
        <v>7.9612153459910517E-2</v>
      </c>
      <c r="G850" s="6"/>
      <c r="H850" s="6"/>
      <c r="I850" s="6"/>
      <c r="J850" s="6"/>
      <c r="K850" s="6"/>
      <c r="L850" s="6"/>
      <c r="M850" s="6"/>
      <c r="N850" s="6"/>
    </row>
    <row r="851" spans="1:14">
      <c r="A851">
        <v>199710</v>
      </c>
      <c r="B851" s="3">
        <v>-3.3799999999999997E-2</v>
      </c>
      <c r="C851" s="3">
        <v>-2.0165000000000002E-2</v>
      </c>
      <c r="D851" s="10">
        <f t="shared" si="41"/>
        <v>1.3634999999999994E-2</v>
      </c>
      <c r="E851" s="8">
        <f t="shared" si="42"/>
        <v>-3.4384426861830811E-2</v>
      </c>
      <c r="F851" s="8">
        <f t="shared" si="43"/>
        <v>-2.0371088839831106E-2</v>
      </c>
      <c r="G851" s="6"/>
      <c r="H851" s="6"/>
      <c r="I851" s="6"/>
      <c r="J851" s="6"/>
      <c r="K851" s="6"/>
      <c r="L851" s="6"/>
      <c r="M851" s="6"/>
      <c r="N851" s="6"/>
    </row>
    <row r="852" spans="1:14">
      <c r="A852">
        <v>199711</v>
      </c>
      <c r="B852" s="3">
        <v>3.3700000000000001E-2</v>
      </c>
      <c r="C852" s="3">
        <v>5.1670000000000006E-3</v>
      </c>
      <c r="D852" s="10">
        <f t="shared" si="41"/>
        <v>-2.8532999999999999E-2</v>
      </c>
      <c r="E852" s="8">
        <f t="shared" si="42"/>
        <v>3.3144598592302087E-2</v>
      </c>
      <c r="F852" s="8">
        <f t="shared" si="43"/>
        <v>5.1536968607031833E-3</v>
      </c>
      <c r="G852" s="6"/>
      <c r="H852" s="6"/>
      <c r="I852" s="6"/>
      <c r="J852" s="6"/>
      <c r="K852" s="6"/>
      <c r="L852" s="6"/>
      <c r="M852" s="6"/>
      <c r="N852" s="6"/>
    </row>
    <row r="853" spans="1:14">
      <c r="A853">
        <v>199712</v>
      </c>
      <c r="B853" s="3">
        <v>1.8000000000000002E-2</v>
      </c>
      <c r="C853" s="3">
        <v>2.3342000000000002E-2</v>
      </c>
      <c r="D853" s="10">
        <f t="shared" si="41"/>
        <v>5.3419999999999995E-3</v>
      </c>
      <c r="E853" s="8">
        <f t="shared" si="42"/>
        <v>1.7839918128331016E-2</v>
      </c>
      <c r="F853" s="8">
        <f t="shared" si="43"/>
        <v>2.3073741950508413E-2</v>
      </c>
      <c r="G853" s="6"/>
      <c r="H853" s="6"/>
      <c r="I853" s="6"/>
      <c r="J853" s="6"/>
      <c r="K853" s="6"/>
      <c r="L853" s="6"/>
      <c r="M853" s="6"/>
      <c r="N853" s="6"/>
    </row>
    <row r="854" spans="1:14">
      <c r="A854">
        <v>199801</v>
      </c>
      <c r="B854" s="3">
        <v>5.7999999999999996E-3</v>
      </c>
      <c r="C854" s="3">
        <v>-1.0299000000000001E-2</v>
      </c>
      <c r="D854" s="10">
        <f t="shared" si="41"/>
        <v>-1.6099000000000002E-2</v>
      </c>
      <c r="E854" s="8">
        <f t="shared" si="42"/>
        <v>5.7832447557273608E-3</v>
      </c>
      <c r="F854" s="8">
        <f t="shared" si="43"/>
        <v>-1.035240167280793E-2</v>
      </c>
      <c r="G854" s="6"/>
      <c r="H854" s="6"/>
      <c r="I854" s="6"/>
      <c r="J854" s="6"/>
      <c r="K854" s="6"/>
      <c r="L854" s="6"/>
      <c r="M854" s="6"/>
      <c r="N854" s="6"/>
    </row>
    <row r="855" spans="1:14">
      <c r="A855">
        <v>199802</v>
      </c>
      <c r="B855" s="3">
        <v>7.4299999999999991E-2</v>
      </c>
      <c r="C855" s="3">
        <v>7.0923E-2</v>
      </c>
      <c r="D855" s="10">
        <f t="shared" si="41"/>
        <v>-3.3769999999999911E-3</v>
      </c>
      <c r="E855" s="8">
        <f t="shared" si="42"/>
        <v>7.1669286690359685E-2</v>
      </c>
      <c r="F855" s="8">
        <f t="shared" si="43"/>
        <v>6.8520893456175236E-2</v>
      </c>
      <c r="G855" s="6"/>
      <c r="H855" s="6"/>
      <c r="I855" s="6"/>
      <c r="J855" s="6"/>
      <c r="K855" s="6"/>
      <c r="L855" s="6"/>
      <c r="M855" s="6"/>
      <c r="N855" s="6"/>
    </row>
    <row r="856" spans="1:14">
      <c r="A856">
        <v>199803</v>
      </c>
      <c r="B856" s="3">
        <v>5.1499999999999997E-2</v>
      </c>
      <c r="C856" s="3">
        <v>4.6826999999999994E-2</v>
      </c>
      <c r="D856" s="10">
        <f t="shared" si="41"/>
        <v>-4.6730000000000035E-3</v>
      </c>
      <c r="E856" s="8">
        <f t="shared" si="42"/>
        <v>5.0217716160617515E-2</v>
      </c>
      <c r="F856" s="8">
        <f t="shared" si="43"/>
        <v>4.5763684233847905E-2</v>
      </c>
      <c r="G856" s="6"/>
      <c r="H856" s="6"/>
      <c r="I856" s="6"/>
      <c r="J856" s="6"/>
      <c r="K856" s="6"/>
      <c r="L856" s="6"/>
      <c r="M856" s="6"/>
      <c r="N856" s="6"/>
    </row>
    <row r="857" spans="1:14">
      <c r="A857">
        <v>199804</v>
      </c>
      <c r="B857" s="3">
        <v>1.1599999999999999E-2</v>
      </c>
      <c r="C857" s="3">
        <v>2.1415000000000003E-2</v>
      </c>
      <c r="D857" s="10">
        <f t="shared" si="41"/>
        <v>9.8150000000000043E-3</v>
      </c>
      <c r="E857" s="8">
        <f t="shared" si="42"/>
        <v>1.1533235813673085E-2</v>
      </c>
      <c r="F857" s="8">
        <f t="shared" si="43"/>
        <v>2.1188920849047076E-2</v>
      </c>
      <c r="G857" s="6"/>
      <c r="H857" s="6"/>
      <c r="I857" s="6"/>
      <c r="J857" s="6"/>
      <c r="K857" s="6"/>
      <c r="L857" s="6"/>
      <c r="M857" s="6"/>
      <c r="N857" s="6"/>
    </row>
    <row r="858" spans="1:14">
      <c r="A858">
        <v>199805</v>
      </c>
      <c r="B858" s="3">
        <v>-2.6699999999999998E-2</v>
      </c>
      <c r="C858" s="3">
        <v>-2.4278000000000001E-2</v>
      </c>
      <c r="D858" s="10">
        <f t="shared" si="41"/>
        <v>2.4219999999999971E-3</v>
      </c>
      <c r="E858" s="8">
        <f t="shared" si="42"/>
        <v>-2.7062919549689073E-2</v>
      </c>
      <c r="F858" s="8">
        <f t="shared" si="43"/>
        <v>-2.4577569208115196E-2</v>
      </c>
      <c r="G858" s="6"/>
      <c r="H858" s="6"/>
      <c r="I858" s="6"/>
      <c r="J858" s="6"/>
      <c r="K858" s="6"/>
      <c r="L858" s="6"/>
      <c r="M858" s="6"/>
      <c r="N858" s="6"/>
    </row>
    <row r="859" spans="1:14">
      <c r="A859">
        <v>199806</v>
      </c>
      <c r="B859" s="3">
        <v>3.5900000000000001E-2</v>
      </c>
      <c r="C859" s="3">
        <v>-1.616E-3</v>
      </c>
      <c r="D859" s="10">
        <f t="shared" si="41"/>
        <v>-3.7516000000000001E-2</v>
      </c>
      <c r="E859" s="8">
        <f t="shared" si="42"/>
        <v>3.5270614081919331E-2</v>
      </c>
      <c r="F859" s="8">
        <f t="shared" si="43"/>
        <v>-1.6173071364113821E-3</v>
      </c>
      <c r="G859" s="6"/>
      <c r="H859" s="6"/>
      <c r="I859" s="6"/>
      <c r="J859" s="6"/>
      <c r="K859" s="6"/>
      <c r="L859" s="6"/>
      <c r="M859" s="6"/>
      <c r="N859" s="6"/>
    </row>
    <row r="860" spans="1:14">
      <c r="A860">
        <v>199807</v>
      </c>
      <c r="B860" s="3">
        <v>-2.06E-2</v>
      </c>
      <c r="C860" s="3">
        <v>-7.4253E-2</v>
      </c>
      <c r="D860" s="10">
        <f t="shared" si="41"/>
        <v>-5.3652999999999999E-2</v>
      </c>
      <c r="E860" s="8">
        <f t="shared" si="42"/>
        <v>-2.0815139713920003E-2</v>
      </c>
      <c r="F860" s="8">
        <f t="shared" si="43"/>
        <v>-7.7154299809382793E-2</v>
      </c>
      <c r="G860" s="6"/>
      <c r="H860" s="6"/>
      <c r="I860" s="6"/>
      <c r="J860" s="6"/>
      <c r="K860" s="6"/>
      <c r="L860" s="6"/>
      <c r="M860" s="6"/>
      <c r="N860" s="6"/>
    </row>
    <row r="861" spans="1:14">
      <c r="A861">
        <v>199808</v>
      </c>
      <c r="B861" s="3">
        <v>-0.15649999999999997</v>
      </c>
      <c r="C861" s="3">
        <v>-0.188106</v>
      </c>
      <c r="D861" s="10">
        <f t="shared" si="41"/>
        <v>-3.1606000000000023E-2</v>
      </c>
      <c r="E861" s="8">
        <f t="shared" si="42"/>
        <v>-0.17019537699611403</v>
      </c>
      <c r="F861" s="8">
        <f t="shared" si="43"/>
        <v>-0.20838548921371206</v>
      </c>
      <c r="G861" s="6"/>
      <c r="H861" s="6"/>
      <c r="I861" s="6"/>
      <c r="J861" s="6"/>
      <c r="K861" s="6"/>
      <c r="L861" s="6"/>
      <c r="M861" s="6"/>
      <c r="N861" s="6"/>
    </row>
    <row r="862" spans="1:14">
      <c r="A862">
        <v>199809</v>
      </c>
      <c r="B862" s="3">
        <v>6.6100000000000006E-2</v>
      </c>
      <c r="C862" s="3">
        <v>3.6423999999999998E-2</v>
      </c>
      <c r="D862" s="10">
        <f t="shared" si="41"/>
        <v>-2.9676000000000008E-2</v>
      </c>
      <c r="E862" s="8">
        <f t="shared" si="42"/>
        <v>6.400712997429242E-2</v>
      </c>
      <c r="F862" s="8">
        <f t="shared" si="43"/>
        <v>3.5776326519904422E-2</v>
      </c>
      <c r="G862" s="6"/>
      <c r="H862" s="6"/>
      <c r="I862" s="6"/>
      <c r="J862" s="6"/>
      <c r="K862" s="6"/>
      <c r="L862" s="6"/>
      <c r="M862" s="6"/>
      <c r="N862" s="6"/>
    </row>
    <row r="863" spans="1:14">
      <c r="A863">
        <v>199810</v>
      </c>
      <c r="B863" s="3">
        <v>7.4499999999999997E-2</v>
      </c>
      <c r="C863" s="3">
        <v>3.3328000000000003E-2</v>
      </c>
      <c r="D863" s="10">
        <f t="shared" si="41"/>
        <v>-4.1171999999999993E-2</v>
      </c>
      <c r="E863" s="8">
        <f t="shared" si="42"/>
        <v>7.1855437100428105E-2</v>
      </c>
      <c r="F863" s="8">
        <f t="shared" si="43"/>
        <v>3.2784661519348807E-2</v>
      </c>
      <c r="G863" s="6"/>
      <c r="H863" s="6"/>
      <c r="I863" s="6"/>
      <c r="J863" s="6"/>
      <c r="K863" s="6"/>
      <c r="L863" s="6"/>
      <c r="M863" s="6"/>
      <c r="N863" s="6"/>
    </row>
    <row r="864" spans="1:14">
      <c r="A864">
        <v>199811</v>
      </c>
      <c r="B864" s="3">
        <v>6.409999999999999E-2</v>
      </c>
      <c r="C864" s="3">
        <v>5.4904000000000001E-2</v>
      </c>
      <c r="D864" s="10">
        <f t="shared" si="41"/>
        <v>-9.1959999999999889E-3</v>
      </c>
      <c r="E864" s="8">
        <f t="shared" si="42"/>
        <v>6.2129371465548831E-2</v>
      </c>
      <c r="F864" s="8">
        <f t="shared" si="43"/>
        <v>5.3449767527046471E-2</v>
      </c>
      <c r="G864" s="6"/>
      <c r="H864" s="6"/>
      <c r="I864" s="6"/>
      <c r="J864" s="6"/>
      <c r="K864" s="6"/>
      <c r="L864" s="6"/>
      <c r="M864" s="6"/>
      <c r="N864" s="6"/>
    </row>
    <row r="865" spans="1:14">
      <c r="A865">
        <v>199812</v>
      </c>
      <c r="B865" s="3">
        <v>6.54E-2</v>
      </c>
      <c r="C865" s="3">
        <v>2.802E-2</v>
      </c>
      <c r="D865" s="10">
        <f t="shared" si="41"/>
        <v>-3.7379999999999997E-2</v>
      </c>
      <c r="E865" s="8">
        <f t="shared" si="42"/>
        <v>6.3350315500761617E-2</v>
      </c>
      <c r="F865" s="8">
        <f t="shared" si="43"/>
        <v>2.763462209664061E-2</v>
      </c>
      <c r="G865" s="6"/>
      <c r="H865" s="6"/>
      <c r="I865" s="6"/>
      <c r="J865" s="6"/>
      <c r="K865" s="6"/>
      <c r="L865" s="6"/>
      <c r="M865" s="6"/>
      <c r="N865" s="6"/>
    </row>
    <row r="866" spans="1:14">
      <c r="A866">
        <v>199901</v>
      </c>
      <c r="B866" s="3">
        <v>3.85E-2</v>
      </c>
      <c r="C866" s="3">
        <v>1.0679000000000001E-2</v>
      </c>
      <c r="D866" s="10">
        <f t="shared" si="41"/>
        <v>-2.7820999999999999E-2</v>
      </c>
      <c r="E866" s="8">
        <f t="shared" si="42"/>
        <v>3.7777364334029923E-2</v>
      </c>
      <c r="F866" s="8">
        <f t="shared" si="43"/>
        <v>1.0622382203784522E-2</v>
      </c>
      <c r="G866" s="6"/>
      <c r="H866" s="6"/>
      <c r="I866" s="6"/>
      <c r="J866" s="6"/>
      <c r="K866" s="6"/>
      <c r="L866" s="6"/>
      <c r="M866" s="6"/>
      <c r="N866" s="6"/>
    </row>
    <row r="867" spans="1:14">
      <c r="A867">
        <v>199902</v>
      </c>
      <c r="B867" s="3">
        <v>-3.73E-2</v>
      </c>
      <c r="C867" s="3">
        <v>-8.4237000000000006E-2</v>
      </c>
      <c r="D867" s="10">
        <f t="shared" si="41"/>
        <v>-4.6937000000000006E-2</v>
      </c>
      <c r="E867" s="8">
        <f t="shared" si="42"/>
        <v>-3.8013442198216174E-2</v>
      </c>
      <c r="F867" s="8">
        <f t="shared" si="43"/>
        <v>-8.7997681409779746E-2</v>
      </c>
      <c r="G867" s="6"/>
      <c r="H867" s="6"/>
      <c r="I867" s="6"/>
      <c r="J867" s="6"/>
      <c r="K867" s="6"/>
      <c r="L867" s="6"/>
      <c r="M867" s="6"/>
      <c r="N867" s="6"/>
    </row>
    <row r="868" spans="1:14">
      <c r="A868">
        <v>199903</v>
      </c>
      <c r="B868" s="3">
        <v>3.8800000000000001E-2</v>
      </c>
      <c r="C868" s="3">
        <v>-2.7852999999999999E-2</v>
      </c>
      <c r="D868" s="10">
        <f t="shared" si="41"/>
        <v>-6.6653000000000004E-2</v>
      </c>
      <c r="E868" s="8">
        <f t="shared" si="42"/>
        <v>3.8066200806456278E-2</v>
      </c>
      <c r="F868" s="8">
        <f t="shared" si="43"/>
        <v>-2.8248251388591147E-2</v>
      </c>
      <c r="G868" s="6"/>
      <c r="H868" s="6"/>
      <c r="I868" s="6"/>
      <c r="J868" s="6"/>
      <c r="K868" s="6"/>
      <c r="L868" s="6"/>
      <c r="M868" s="6"/>
      <c r="N868" s="6"/>
    </row>
    <row r="869" spans="1:14">
      <c r="A869">
        <v>199904</v>
      </c>
      <c r="B869" s="3">
        <v>4.7E-2</v>
      </c>
      <c r="C869" s="3">
        <v>9.1712000000000002E-2</v>
      </c>
      <c r="D869" s="10">
        <f t="shared" si="41"/>
        <v>4.4712000000000002E-2</v>
      </c>
      <c r="E869" s="8">
        <f t="shared" si="42"/>
        <v>4.5928931888399735E-2</v>
      </c>
      <c r="F869" s="8">
        <f t="shared" si="43"/>
        <v>8.7747106274452549E-2</v>
      </c>
      <c r="G869" s="6"/>
      <c r="H869" s="6"/>
      <c r="I869" s="6"/>
      <c r="J869" s="6"/>
      <c r="K869" s="6"/>
      <c r="L869" s="6"/>
      <c r="M869" s="6"/>
      <c r="N869" s="6"/>
    </row>
    <row r="870" spans="1:14">
      <c r="A870">
        <v>199905</v>
      </c>
      <c r="B870" s="3">
        <v>-2.12E-2</v>
      </c>
      <c r="C870" s="3">
        <v>3.7551000000000001E-2</v>
      </c>
      <c r="D870" s="10">
        <f t="shared" si="41"/>
        <v>5.8750999999999998E-2</v>
      </c>
      <c r="E870" s="8">
        <f t="shared" si="42"/>
        <v>-2.142794741362045E-2</v>
      </c>
      <c r="F870" s="8">
        <f t="shared" si="43"/>
        <v>3.6863128541075069E-2</v>
      </c>
      <c r="G870" s="6"/>
      <c r="H870" s="6"/>
      <c r="I870" s="6"/>
      <c r="J870" s="6"/>
      <c r="K870" s="6"/>
      <c r="L870" s="6"/>
      <c r="M870" s="6"/>
      <c r="N870" s="6"/>
    </row>
    <row r="871" spans="1:14">
      <c r="A871">
        <v>199906</v>
      </c>
      <c r="B871" s="3">
        <v>5.1699999999999996E-2</v>
      </c>
      <c r="C871" s="3">
        <v>6.4515000000000003E-2</v>
      </c>
      <c r="D871" s="10">
        <f t="shared" si="41"/>
        <v>1.2815000000000007E-2</v>
      </c>
      <c r="E871" s="8">
        <f t="shared" si="42"/>
        <v>5.0407902543845765E-2</v>
      </c>
      <c r="F871" s="8">
        <f t="shared" si="43"/>
        <v>6.2519296374711028E-2</v>
      </c>
      <c r="G871" s="6"/>
      <c r="H871" s="6"/>
      <c r="I871" s="6"/>
      <c r="J871" s="6"/>
      <c r="K871" s="6"/>
      <c r="L871" s="6"/>
      <c r="M871" s="6"/>
      <c r="N871" s="6"/>
    </row>
    <row r="872" spans="1:14">
      <c r="A872">
        <v>199907</v>
      </c>
      <c r="B872" s="3">
        <v>-3.1100000000000003E-2</v>
      </c>
      <c r="C872" s="3">
        <v>-1.1699999999999999E-2</v>
      </c>
      <c r="D872" s="10">
        <f t="shared" si="41"/>
        <v>1.9400000000000004E-2</v>
      </c>
      <c r="E872" s="8">
        <f t="shared" si="42"/>
        <v>-3.1593871591178629E-2</v>
      </c>
      <c r="F872" s="8">
        <f t="shared" si="43"/>
        <v>-1.1768983599998889E-2</v>
      </c>
      <c r="G872" s="6"/>
      <c r="H872" s="6"/>
      <c r="I872" s="6"/>
      <c r="J872" s="6"/>
      <c r="K872" s="6"/>
      <c r="L872" s="6"/>
      <c r="M872" s="6"/>
      <c r="N872" s="6"/>
    </row>
    <row r="873" spans="1:14">
      <c r="A873">
        <v>199908</v>
      </c>
      <c r="B873" s="3">
        <v>-9.8999999999999991E-3</v>
      </c>
      <c r="C873" s="3">
        <v>-3.4268E-2</v>
      </c>
      <c r="D873" s="10">
        <f t="shared" si="41"/>
        <v>-2.4368000000000001E-2</v>
      </c>
      <c r="E873" s="8">
        <f t="shared" si="42"/>
        <v>-9.9493308536681025E-3</v>
      </c>
      <c r="F873" s="8">
        <f t="shared" si="43"/>
        <v>-3.4868915973408625E-2</v>
      </c>
      <c r="G873" s="6"/>
      <c r="H873" s="6"/>
      <c r="I873" s="6"/>
      <c r="J873" s="6"/>
      <c r="K873" s="6"/>
      <c r="L873" s="6"/>
      <c r="M873" s="6"/>
      <c r="N873" s="6"/>
    </row>
    <row r="874" spans="1:14">
      <c r="A874">
        <v>199909</v>
      </c>
      <c r="B874" s="3">
        <v>-2.4E-2</v>
      </c>
      <c r="C874" s="3">
        <v>-2.8843000000000001E-2</v>
      </c>
      <c r="D874" s="10">
        <f t="shared" si="41"/>
        <v>-4.8430000000000001E-3</v>
      </c>
      <c r="E874" s="8">
        <f t="shared" si="42"/>
        <v>-2.4292692569044587E-2</v>
      </c>
      <c r="F874" s="8">
        <f t="shared" si="43"/>
        <v>-2.9267134780633884E-2</v>
      </c>
      <c r="G874" s="6"/>
      <c r="H874" s="6"/>
      <c r="I874" s="6"/>
      <c r="J874" s="6"/>
      <c r="K874" s="6"/>
      <c r="L874" s="6"/>
      <c r="M874" s="6"/>
      <c r="N874" s="6"/>
    </row>
    <row r="875" spans="1:14">
      <c r="A875">
        <v>199910</v>
      </c>
      <c r="B875" s="3">
        <v>6.5099999999999991E-2</v>
      </c>
      <c r="C875" s="3">
        <v>-2.7004E-2</v>
      </c>
      <c r="D875" s="10">
        <f t="shared" si="41"/>
        <v>-9.2103999999999991E-2</v>
      </c>
      <c r="E875" s="8">
        <f t="shared" si="42"/>
        <v>6.3068691466982921E-2</v>
      </c>
      <c r="F875" s="8">
        <f t="shared" si="43"/>
        <v>-2.7375307801498942E-2</v>
      </c>
      <c r="G875" s="6"/>
      <c r="H875" s="6"/>
      <c r="I875" s="6"/>
      <c r="J875" s="6"/>
      <c r="K875" s="6"/>
      <c r="L875" s="6"/>
      <c r="M875" s="6"/>
      <c r="N875" s="6"/>
    </row>
    <row r="876" spans="1:14">
      <c r="A876">
        <v>199911</v>
      </c>
      <c r="B876" s="3">
        <v>3.73E-2</v>
      </c>
      <c r="C876" s="3">
        <v>4.3348999999999999E-2</v>
      </c>
      <c r="D876" s="10">
        <f t="shared" si="41"/>
        <v>6.0489999999999988E-3</v>
      </c>
      <c r="E876" s="8">
        <f t="shared" si="42"/>
        <v>3.6621183455645412E-2</v>
      </c>
      <c r="F876" s="8">
        <f t="shared" si="43"/>
        <v>4.2435731745654515E-2</v>
      </c>
      <c r="G876" s="6"/>
      <c r="H876" s="6"/>
      <c r="I876" s="6"/>
      <c r="J876" s="6"/>
      <c r="K876" s="6"/>
      <c r="L876" s="6"/>
      <c r="M876" s="6"/>
      <c r="N876" s="6"/>
    </row>
    <row r="877" spans="1:14">
      <c r="A877">
        <v>199912</v>
      </c>
      <c r="B877" s="3">
        <v>8.1600000000000006E-2</v>
      </c>
      <c r="C877" s="3">
        <v>6.6658999999999996E-2</v>
      </c>
      <c r="D877" s="10">
        <f t="shared" si="41"/>
        <v>-1.494100000000001E-2</v>
      </c>
      <c r="E877" s="8">
        <f t="shared" si="42"/>
        <v>7.8441426306562492E-2</v>
      </c>
      <c r="F877" s="8">
        <f t="shared" si="43"/>
        <v>6.4531333611740987E-2</v>
      </c>
      <c r="G877" s="6"/>
      <c r="H877" s="6"/>
      <c r="I877" s="6"/>
      <c r="J877" s="6"/>
      <c r="K877" s="6"/>
      <c r="L877" s="6"/>
      <c r="M877" s="6"/>
      <c r="N877" s="6"/>
    </row>
    <row r="878" spans="1:14">
      <c r="A878">
        <v>200001</v>
      </c>
      <c r="B878" s="3">
        <v>-4.3299999999999998E-2</v>
      </c>
      <c r="C878" s="3">
        <v>3.6249999999999998E-3</v>
      </c>
      <c r="D878" s="10">
        <f t="shared" si="41"/>
        <v>4.6924999999999994E-2</v>
      </c>
      <c r="E878" s="8">
        <f t="shared" si="42"/>
        <v>-4.4265416298015434E-2</v>
      </c>
      <c r="F878" s="8">
        <f t="shared" si="43"/>
        <v>3.6184455227110043E-3</v>
      </c>
      <c r="G878" s="6"/>
      <c r="H878" s="6"/>
      <c r="I878" s="6"/>
      <c r="J878" s="6"/>
      <c r="K878" s="6"/>
      <c r="L878" s="6"/>
      <c r="M878" s="6"/>
      <c r="N878" s="6"/>
    </row>
    <row r="879" spans="1:14">
      <c r="A879">
        <v>200002</v>
      </c>
      <c r="B879" s="3">
        <v>2.8800000000000003E-2</v>
      </c>
      <c r="C879" s="3">
        <v>0.131301</v>
      </c>
      <c r="D879" s="10">
        <f t="shared" si="41"/>
        <v>0.10250099999999999</v>
      </c>
      <c r="E879" s="8">
        <f t="shared" si="42"/>
        <v>2.8393074501217828E-2</v>
      </c>
      <c r="F879" s="8">
        <f t="shared" si="43"/>
        <v>0.12336829788872493</v>
      </c>
      <c r="G879" s="6"/>
      <c r="H879" s="6"/>
      <c r="I879" s="6"/>
      <c r="J879" s="6"/>
      <c r="K879" s="6"/>
      <c r="L879" s="6"/>
      <c r="M879" s="6"/>
      <c r="N879" s="6"/>
    </row>
    <row r="880" spans="1:14">
      <c r="A880">
        <v>200003</v>
      </c>
      <c r="B880" s="3">
        <v>5.67E-2</v>
      </c>
      <c r="C880" s="3">
        <v>-1.2043E-2</v>
      </c>
      <c r="D880" s="10">
        <f t="shared" si="41"/>
        <v>-6.8742999999999999E-2</v>
      </c>
      <c r="E880" s="8">
        <f t="shared" si="42"/>
        <v>5.5150844464848019E-2</v>
      </c>
      <c r="F880" s="8">
        <f t="shared" si="43"/>
        <v>-1.2116104448597093E-2</v>
      </c>
      <c r="G880" s="6"/>
      <c r="H880" s="6"/>
      <c r="I880" s="6"/>
      <c r="J880" s="6"/>
      <c r="K880" s="6"/>
      <c r="L880" s="6"/>
      <c r="M880" s="6"/>
      <c r="N880" s="6"/>
    </row>
    <row r="881" spans="1:14">
      <c r="A881">
        <v>200004</v>
      </c>
      <c r="B881" s="3">
        <v>-5.9400000000000001E-2</v>
      </c>
      <c r="C881" s="3">
        <v>-4.3476000000000001E-2</v>
      </c>
      <c r="D881" s="10">
        <f t="shared" si="41"/>
        <v>1.5924000000000001E-2</v>
      </c>
      <c r="E881" s="8">
        <f t="shared" si="42"/>
        <v>-6.1237309471189452E-2</v>
      </c>
      <c r="F881" s="8">
        <f t="shared" si="43"/>
        <v>-4.4449398937263546E-2</v>
      </c>
      <c r="G881" s="6"/>
      <c r="H881" s="6"/>
      <c r="I881" s="6"/>
      <c r="J881" s="6"/>
      <c r="K881" s="6"/>
      <c r="L881" s="6"/>
      <c r="M881" s="6"/>
      <c r="N881" s="6"/>
    </row>
    <row r="882" spans="1:14">
      <c r="A882">
        <v>200005</v>
      </c>
      <c r="B882" s="3">
        <v>-3.9199999999999999E-2</v>
      </c>
      <c r="C882" s="3">
        <v>-4.9488999999999998E-2</v>
      </c>
      <c r="D882" s="10">
        <f t="shared" si="41"/>
        <v>-1.0289E-2</v>
      </c>
      <c r="E882" s="8">
        <f t="shared" si="42"/>
        <v>-3.9989008216363281E-2</v>
      </c>
      <c r="F882" s="8">
        <f t="shared" si="43"/>
        <v>-5.0755544264226821E-2</v>
      </c>
      <c r="G882" s="6"/>
      <c r="H882" s="6"/>
      <c r="I882" s="6"/>
      <c r="J882" s="6"/>
      <c r="K882" s="6"/>
      <c r="L882" s="6"/>
      <c r="M882" s="6"/>
      <c r="N882" s="6"/>
    </row>
    <row r="883" spans="1:14">
      <c r="A883">
        <v>200006</v>
      </c>
      <c r="B883" s="3">
        <v>5.04E-2</v>
      </c>
      <c r="C883" s="3">
        <v>8.5776000000000005E-2</v>
      </c>
      <c r="D883" s="10">
        <f t="shared" si="41"/>
        <v>3.5376000000000005E-2</v>
      </c>
      <c r="E883" s="8">
        <f t="shared" si="42"/>
        <v>4.917104400644938E-2</v>
      </c>
      <c r="F883" s="8">
        <f t="shared" si="43"/>
        <v>8.2294938726784062E-2</v>
      </c>
      <c r="G883" s="6"/>
      <c r="H883" s="6"/>
      <c r="I883" s="6"/>
      <c r="J883" s="6"/>
      <c r="K883" s="6"/>
      <c r="L883" s="6"/>
      <c r="M883" s="6"/>
      <c r="N883" s="6"/>
    </row>
    <row r="884" spans="1:14">
      <c r="A884">
        <v>200007</v>
      </c>
      <c r="B884" s="3">
        <v>-2.0299999999999999E-2</v>
      </c>
      <c r="C884" s="3">
        <v>1.8849000000000001E-2</v>
      </c>
      <c r="D884" s="10">
        <f t="shared" si="41"/>
        <v>3.9149000000000003E-2</v>
      </c>
      <c r="E884" s="8">
        <f t="shared" si="42"/>
        <v>-2.0508876631540447E-2</v>
      </c>
      <c r="F884" s="8">
        <f t="shared" si="43"/>
        <v>1.8673558765578122E-2</v>
      </c>
      <c r="G884" s="6"/>
      <c r="H884" s="6"/>
      <c r="I884" s="6"/>
      <c r="J884" s="6"/>
      <c r="K884" s="6"/>
      <c r="L884" s="6"/>
      <c r="M884" s="6"/>
      <c r="N884" s="6"/>
    </row>
    <row r="885" spans="1:14">
      <c r="A885">
        <v>200008</v>
      </c>
      <c r="B885" s="3">
        <v>7.5300000000000006E-2</v>
      </c>
      <c r="C885" s="3">
        <v>6.6710000000000005E-2</v>
      </c>
      <c r="D885" s="10">
        <f t="shared" si="41"/>
        <v>-8.5900000000000004E-3</v>
      </c>
      <c r="E885" s="8">
        <f t="shared" si="42"/>
        <v>7.2599692414343484E-2</v>
      </c>
      <c r="F885" s="8">
        <f t="shared" si="43"/>
        <v>6.4579145312398251E-2</v>
      </c>
      <c r="G885" s="6"/>
      <c r="H885" s="6"/>
      <c r="I885" s="6"/>
      <c r="J885" s="6"/>
      <c r="K885" s="6"/>
      <c r="L885" s="6"/>
      <c r="M885" s="6"/>
      <c r="N885" s="6"/>
    </row>
    <row r="886" spans="1:14">
      <c r="A886">
        <v>200009</v>
      </c>
      <c r="B886" s="3">
        <v>-4.9400000000000006E-2</v>
      </c>
      <c r="C886" s="3">
        <v>-4.5690000000000001E-3</v>
      </c>
      <c r="D886" s="10">
        <f t="shared" si="41"/>
        <v>4.483100000000001E-2</v>
      </c>
      <c r="E886" s="8">
        <f t="shared" si="42"/>
        <v>-5.0661914802227995E-2</v>
      </c>
      <c r="F886" s="8">
        <f t="shared" si="43"/>
        <v>-4.5794697836331515E-3</v>
      </c>
      <c r="G886" s="6"/>
      <c r="H886" s="6"/>
      <c r="I886" s="6"/>
      <c r="J886" s="6"/>
      <c r="K886" s="6"/>
      <c r="L886" s="6"/>
      <c r="M886" s="6"/>
      <c r="N886" s="6"/>
    </row>
    <row r="887" spans="1:14">
      <c r="A887">
        <v>200010</v>
      </c>
      <c r="B887" s="3">
        <v>-2.1999999999999999E-2</v>
      </c>
      <c r="C887" s="3">
        <v>-1.5682999999999999E-2</v>
      </c>
      <c r="D887" s="10">
        <f t="shared" si="41"/>
        <v>6.3169999999999997E-3</v>
      </c>
      <c r="E887" s="8">
        <f t="shared" si="42"/>
        <v>-2.2245608947319737E-2</v>
      </c>
      <c r="F887" s="8">
        <f t="shared" si="43"/>
        <v>-1.5807279338948602E-2</v>
      </c>
      <c r="G887" s="6"/>
      <c r="H887" s="6"/>
      <c r="I887" s="6"/>
      <c r="J887" s="6"/>
      <c r="K887" s="6"/>
      <c r="L887" s="6"/>
      <c r="M887" s="6"/>
      <c r="N887" s="6"/>
    </row>
    <row r="888" spans="1:14">
      <c r="A888">
        <v>200011</v>
      </c>
      <c r="B888" s="3">
        <v>-0.10210000000000001</v>
      </c>
      <c r="C888" s="3">
        <v>-2.9312999999999999E-2</v>
      </c>
      <c r="D888" s="10">
        <f t="shared" si="41"/>
        <v>7.2787000000000018E-2</v>
      </c>
      <c r="E888" s="8">
        <f t="shared" si="42"/>
        <v>-0.10769657545537407</v>
      </c>
      <c r="F888" s="8">
        <f t="shared" si="43"/>
        <v>-2.9751210750874533E-2</v>
      </c>
      <c r="G888" s="6"/>
      <c r="H888" s="6"/>
      <c r="I888" s="6"/>
      <c r="J888" s="6"/>
      <c r="K888" s="6"/>
      <c r="L888" s="6"/>
      <c r="M888" s="6"/>
      <c r="N888" s="6"/>
    </row>
    <row r="889" spans="1:14">
      <c r="A889">
        <v>200012</v>
      </c>
      <c r="B889" s="3">
        <v>1.6899999999999998E-2</v>
      </c>
      <c r="C889" s="3">
        <v>8.6264999999999994E-2</v>
      </c>
      <c r="D889" s="10">
        <f t="shared" si="41"/>
        <v>6.9364999999999996E-2</v>
      </c>
      <c r="E889" s="8">
        <f t="shared" si="42"/>
        <v>1.6758783814954624E-2</v>
      </c>
      <c r="F889" s="8">
        <f t="shared" si="43"/>
        <v>8.2745206477956038E-2</v>
      </c>
      <c r="G889" s="6"/>
      <c r="H889" s="6"/>
      <c r="I889" s="6"/>
      <c r="J889" s="6"/>
      <c r="K889" s="6"/>
      <c r="L889" s="6"/>
      <c r="M889" s="6"/>
      <c r="N889" s="6"/>
    </row>
    <row r="890" spans="1:14">
      <c r="A890">
        <v>200101</v>
      </c>
      <c r="B890" s="3">
        <v>3.6699999999999997E-2</v>
      </c>
      <c r="C890" s="3">
        <v>6.863000000000001E-2</v>
      </c>
      <c r="D890" s="10">
        <f t="shared" si="41"/>
        <v>3.1930000000000014E-2</v>
      </c>
      <c r="E890" s="8">
        <f t="shared" si="42"/>
        <v>3.604259134692931E-2</v>
      </c>
      <c r="F890" s="8">
        <f t="shared" si="43"/>
        <v>6.6377454263128632E-2</v>
      </c>
      <c r="G890" s="6"/>
      <c r="H890" s="6"/>
      <c r="I890" s="6"/>
      <c r="J890" s="6"/>
      <c r="K890" s="6"/>
      <c r="L890" s="6"/>
      <c r="M890" s="6"/>
      <c r="N890" s="6"/>
    </row>
    <row r="891" spans="1:14">
      <c r="A891">
        <v>200102</v>
      </c>
      <c r="B891" s="3">
        <v>-9.6699999999999994E-2</v>
      </c>
      <c r="C891" s="3">
        <v>2.2000000000000003E-5</v>
      </c>
      <c r="D891" s="10">
        <f t="shared" si="41"/>
        <v>9.6721999999999989E-2</v>
      </c>
      <c r="E891" s="8">
        <f t="shared" si="42"/>
        <v>-0.10170055482633922</v>
      </c>
      <c r="F891" s="8">
        <f t="shared" si="43"/>
        <v>2.1999758003515767E-5</v>
      </c>
      <c r="G891" s="6"/>
      <c r="H891" s="6"/>
      <c r="I891" s="6"/>
      <c r="J891" s="6"/>
      <c r="K891" s="6"/>
      <c r="L891" s="6"/>
      <c r="M891" s="6"/>
      <c r="N891" s="6"/>
    </row>
    <row r="892" spans="1:14">
      <c r="A892">
        <v>200103</v>
      </c>
      <c r="B892" s="3">
        <v>-6.8400000000000002E-2</v>
      </c>
      <c r="C892" s="3">
        <v>-1.5864E-2</v>
      </c>
      <c r="D892" s="10">
        <f t="shared" si="41"/>
        <v>5.2535999999999999E-2</v>
      </c>
      <c r="E892" s="8">
        <f t="shared" si="42"/>
        <v>-7.0851740971951141E-2</v>
      </c>
      <c r="F892" s="8">
        <f t="shared" si="43"/>
        <v>-1.5991180098082904E-2</v>
      </c>
      <c r="G892" s="6"/>
      <c r="H892" s="6"/>
      <c r="I892" s="6"/>
      <c r="J892" s="6"/>
      <c r="K892" s="6"/>
      <c r="L892" s="6"/>
      <c r="M892" s="6"/>
      <c r="N892" s="6"/>
    </row>
    <row r="893" spans="1:14">
      <c r="A893">
        <v>200104</v>
      </c>
      <c r="B893" s="3">
        <v>8.3299999999999999E-2</v>
      </c>
      <c r="C893" s="3">
        <v>5.0816E-2</v>
      </c>
      <c r="D893" s="10">
        <f t="shared" si="41"/>
        <v>-3.2483999999999999E-2</v>
      </c>
      <c r="E893" s="8">
        <f t="shared" si="42"/>
        <v>8.0011937969384633E-2</v>
      </c>
      <c r="F893" s="8">
        <f t="shared" si="43"/>
        <v>4.9567005207425574E-2</v>
      </c>
      <c r="G893" s="6"/>
      <c r="H893" s="6"/>
      <c r="I893" s="6"/>
      <c r="J893" s="6"/>
      <c r="K893" s="6"/>
      <c r="L893" s="6"/>
      <c r="M893" s="6"/>
      <c r="N893" s="6"/>
    </row>
    <row r="894" spans="1:14">
      <c r="A894">
        <v>200105</v>
      </c>
      <c r="B894" s="3">
        <v>1.04E-2</v>
      </c>
      <c r="C894" s="3">
        <v>6.3099999999999989E-2</v>
      </c>
      <c r="D894" s="10">
        <f t="shared" si="41"/>
        <v>5.269999999999999E-2</v>
      </c>
      <c r="E894" s="8">
        <f t="shared" si="42"/>
        <v>1.0346292054144267E-2</v>
      </c>
      <c r="F894" s="8">
        <f t="shared" si="43"/>
        <v>6.1189168312422396E-2</v>
      </c>
      <c r="G894" s="6"/>
      <c r="H894" s="6"/>
      <c r="I894" s="6"/>
      <c r="J894" s="6"/>
      <c r="K894" s="6"/>
      <c r="L894" s="6"/>
      <c r="M894" s="6"/>
      <c r="N894" s="6"/>
    </row>
    <row r="895" spans="1:14">
      <c r="A895">
        <v>200106</v>
      </c>
      <c r="B895" s="3">
        <v>-1.66E-2</v>
      </c>
      <c r="C895" s="3">
        <v>3.1503000000000003E-2</v>
      </c>
      <c r="D895" s="10">
        <f t="shared" si="41"/>
        <v>4.8103000000000007E-2</v>
      </c>
      <c r="E895" s="8">
        <f t="shared" si="42"/>
        <v>-1.6739324004297996E-2</v>
      </c>
      <c r="F895" s="8">
        <f t="shared" si="43"/>
        <v>3.1016961910786029E-2</v>
      </c>
      <c r="G895" s="6"/>
      <c r="H895" s="6"/>
      <c r="I895" s="6"/>
      <c r="J895" s="6"/>
      <c r="K895" s="6"/>
      <c r="L895" s="6"/>
      <c r="M895" s="6"/>
      <c r="N895" s="6"/>
    </row>
    <row r="896" spans="1:14">
      <c r="A896">
        <v>200107</v>
      </c>
      <c r="B896" s="3">
        <v>-1.8299999999999997E-2</v>
      </c>
      <c r="C896" s="3">
        <v>-1.089E-2</v>
      </c>
      <c r="D896" s="10">
        <f t="shared" si="41"/>
        <v>7.4099999999999965E-3</v>
      </c>
      <c r="E896" s="8">
        <f t="shared" si="42"/>
        <v>-1.8469516283661322E-2</v>
      </c>
      <c r="F896" s="8">
        <f t="shared" si="43"/>
        <v>-1.0949730086256682E-2</v>
      </c>
      <c r="G896" s="6"/>
      <c r="H896" s="6"/>
      <c r="I896" s="6"/>
      <c r="J896" s="6"/>
      <c r="K896" s="6"/>
      <c r="L896" s="6"/>
      <c r="M896" s="6"/>
      <c r="N896" s="6"/>
    </row>
    <row r="897" spans="1:14">
      <c r="A897">
        <v>200108</v>
      </c>
      <c r="B897" s="3">
        <v>-6.1500000000000006E-2</v>
      </c>
      <c r="C897" s="3">
        <v>-1.4791E-2</v>
      </c>
      <c r="D897" s="10">
        <f t="shared" si="41"/>
        <v>4.6709000000000007E-2</v>
      </c>
      <c r="E897" s="8">
        <f t="shared" si="42"/>
        <v>-6.3472422955573538E-2</v>
      </c>
      <c r="F897" s="8">
        <f t="shared" si="43"/>
        <v>-1.4901477576505475E-2</v>
      </c>
      <c r="G897" s="6"/>
      <c r="H897" s="6"/>
      <c r="I897" s="6"/>
      <c r="J897" s="6"/>
      <c r="K897" s="6"/>
      <c r="L897" s="6"/>
      <c r="M897" s="6"/>
      <c r="N897" s="6"/>
    </row>
    <row r="898" spans="1:14">
      <c r="A898">
        <v>200109</v>
      </c>
      <c r="B898" s="3">
        <v>-8.9700000000000002E-2</v>
      </c>
      <c r="C898" s="3">
        <v>-0.14152100000000001</v>
      </c>
      <c r="D898" s="10">
        <f t="shared" si="41"/>
        <v>-5.1821000000000006E-2</v>
      </c>
      <c r="E898" s="8">
        <f t="shared" si="42"/>
        <v>-9.3981063470893952E-2</v>
      </c>
      <c r="F898" s="8">
        <f t="shared" si="43"/>
        <v>-0.15259306021344496</v>
      </c>
      <c r="G898" s="6"/>
      <c r="H898" s="6"/>
      <c r="I898" s="6"/>
      <c r="J898" s="6"/>
      <c r="K898" s="6"/>
      <c r="L898" s="6"/>
      <c r="M898" s="6"/>
      <c r="N898" s="6"/>
    </row>
    <row r="899" spans="1:14">
      <c r="A899">
        <v>200110</v>
      </c>
      <c r="B899" s="3">
        <v>2.6800000000000001E-2</v>
      </c>
      <c r="C899" s="3">
        <v>4.4856999999999994E-2</v>
      </c>
      <c r="D899" s="10">
        <f t="shared" ref="D899:D962" si="44">C899-B899</f>
        <v>1.8056999999999993E-2</v>
      </c>
      <c r="E899" s="8">
        <f t="shared" ref="E899:E962" si="45">LOG(B899+1, EXP(1))</f>
        <v>2.6447170014848229E-2</v>
      </c>
      <c r="F899" s="8">
        <f t="shared" ref="F899:F962" si="46">LOG(C899+1, EXP(1))</f>
        <v>4.3880033947775968E-2</v>
      </c>
      <c r="G899" s="6"/>
      <c r="H899" s="6"/>
      <c r="I899" s="6"/>
      <c r="J899" s="6"/>
      <c r="K899" s="6"/>
      <c r="L899" s="6"/>
      <c r="M899" s="6"/>
      <c r="N899" s="6"/>
    </row>
    <row r="900" spans="1:14">
      <c r="A900">
        <v>200111</v>
      </c>
      <c r="B900" s="3">
        <v>7.7100000000000002E-2</v>
      </c>
      <c r="C900" s="3">
        <v>9.0716999999999992E-2</v>
      </c>
      <c r="D900" s="10">
        <f t="shared" si="44"/>
        <v>1.361699999999999E-2</v>
      </c>
      <c r="E900" s="8">
        <f t="shared" si="45"/>
        <v>7.4272244374587418E-2</v>
      </c>
      <c r="F900" s="8">
        <f t="shared" si="46"/>
        <v>8.6835278151806153E-2</v>
      </c>
      <c r="G900" s="6"/>
      <c r="H900" s="6"/>
      <c r="I900" s="6"/>
      <c r="J900" s="6"/>
      <c r="K900" s="6"/>
      <c r="L900" s="6"/>
      <c r="M900" s="6"/>
      <c r="N900" s="6"/>
    </row>
    <row r="901" spans="1:14">
      <c r="A901">
        <v>200112</v>
      </c>
      <c r="B901" s="3">
        <v>1.7500000000000002E-2</v>
      </c>
      <c r="C901" s="3">
        <v>6.6890000000000005E-2</v>
      </c>
      <c r="D901" s="10">
        <f t="shared" si="44"/>
        <v>4.9390000000000003E-2</v>
      </c>
      <c r="E901" s="8">
        <f t="shared" si="45"/>
        <v>1.7348638334613073E-2</v>
      </c>
      <c r="F901" s="8">
        <f t="shared" si="46"/>
        <v>6.4747874221684792E-2</v>
      </c>
      <c r="G901" s="6"/>
      <c r="H901" s="6"/>
      <c r="I901" s="6"/>
      <c r="J901" s="6"/>
      <c r="K901" s="6"/>
      <c r="L901" s="6"/>
      <c r="M901" s="6"/>
      <c r="N901" s="6"/>
    </row>
    <row r="902" spans="1:14">
      <c r="A902">
        <v>200201</v>
      </c>
      <c r="B902" s="3">
        <v>-1.2999999999999998E-2</v>
      </c>
      <c r="C902" s="3">
        <v>3.3048000000000001E-2</v>
      </c>
      <c r="D902" s="10">
        <f t="shared" si="44"/>
        <v>4.6047999999999999E-2</v>
      </c>
      <c r="E902" s="8">
        <f t="shared" si="45"/>
        <v>-1.3085239548655481E-2</v>
      </c>
      <c r="F902" s="8">
        <f t="shared" si="46"/>
        <v>3.2513655660092067E-2</v>
      </c>
      <c r="G902" s="6"/>
      <c r="H902" s="6"/>
      <c r="I902" s="6"/>
      <c r="J902" s="6"/>
      <c r="K902" s="6"/>
      <c r="L902" s="6"/>
      <c r="M902" s="6"/>
      <c r="N902" s="6"/>
    </row>
    <row r="903" spans="1:14">
      <c r="A903">
        <v>200202</v>
      </c>
      <c r="B903" s="3">
        <v>-2.1600000000000001E-2</v>
      </c>
      <c r="C903" s="3">
        <v>-1.0152000000000001E-2</v>
      </c>
      <c r="D903" s="10">
        <f t="shared" si="44"/>
        <v>1.1448E-2</v>
      </c>
      <c r="E903" s="8">
        <f t="shared" si="45"/>
        <v>-2.1836694609174406E-2</v>
      </c>
      <c r="F903" s="8">
        <f t="shared" si="46"/>
        <v>-1.0203882994795811E-2</v>
      </c>
      <c r="G903" s="6"/>
      <c r="H903" s="6"/>
      <c r="I903" s="6"/>
      <c r="J903" s="6"/>
      <c r="K903" s="6"/>
      <c r="L903" s="6"/>
      <c r="M903" s="6"/>
      <c r="N903" s="6"/>
    </row>
    <row r="904" spans="1:14">
      <c r="A904">
        <v>200203</v>
      </c>
      <c r="B904" s="3">
        <v>4.3700000000000003E-2</v>
      </c>
      <c r="C904" s="3">
        <v>9.9116999999999997E-2</v>
      </c>
      <c r="D904" s="10">
        <f t="shared" si="44"/>
        <v>5.5416999999999994E-2</v>
      </c>
      <c r="E904" s="8">
        <f t="shared" si="45"/>
        <v>4.2772091843869056E-2</v>
      </c>
      <c r="F904" s="8">
        <f t="shared" si="46"/>
        <v>9.4507130173538359E-2</v>
      </c>
      <c r="G904" s="6"/>
      <c r="H904" s="6"/>
      <c r="I904" s="6"/>
      <c r="J904" s="6"/>
      <c r="K904" s="6"/>
      <c r="L904" s="6"/>
      <c r="M904" s="6"/>
      <c r="N904" s="6"/>
    </row>
    <row r="905" spans="1:14">
      <c r="A905">
        <v>200204</v>
      </c>
      <c r="B905" s="3">
        <v>-5.0499999999999996E-2</v>
      </c>
      <c r="C905" s="3">
        <v>4.2270000000000002E-2</v>
      </c>
      <c r="D905" s="10">
        <f t="shared" si="44"/>
        <v>9.2769999999999991E-2</v>
      </c>
      <c r="E905" s="8">
        <f t="shared" si="45"/>
        <v>-5.1819748729796472E-2</v>
      </c>
      <c r="F905" s="8">
        <f t="shared" si="46"/>
        <v>4.1401026848675623E-2</v>
      </c>
      <c r="G905" s="6"/>
      <c r="H905" s="6"/>
      <c r="I905" s="6"/>
      <c r="J905" s="6"/>
      <c r="K905" s="6"/>
      <c r="L905" s="6"/>
      <c r="M905" s="6"/>
      <c r="N905" s="6"/>
    </row>
    <row r="906" spans="1:14">
      <c r="A906">
        <v>200205</v>
      </c>
      <c r="B906" s="3">
        <v>-1.2399999999999998E-2</v>
      </c>
      <c r="C906" s="3">
        <v>-2.6494E-2</v>
      </c>
      <c r="D906" s="10">
        <f t="shared" si="44"/>
        <v>-1.4094000000000002E-2</v>
      </c>
      <c r="E906" s="8">
        <f t="shared" si="45"/>
        <v>-1.2477521511112579E-2</v>
      </c>
      <c r="F906" s="8">
        <f t="shared" si="46"/>
        <v>-2.6851290860678695E-2</v>
      </c>
      <c r="G906" s="6"/>
      <c r="H906" s="6"/>
      <c r="I906" s="6"/>
      <c r="J906" s="6"/>
      <c r="K906" s="6"/>
      <c r="L906" s="6"/>
      <c r="M906" s="6"/>
      <c r="N906" s="6"/>
    </row>
    <row r="907" spans="1:14">
      <c r="A907">
        <v>200206</v>
      </c>
      <c r="B907" s="3">
        <v>-7.0800000000000002E-2</v>
      </c>
      <c r="C907" s="3">
        <v>-2.4014999999999998E-2</v>
      </c>
      <c r="D907" s="10">
        <f t="shared" si="44"/>
        <v>4.6785000000000007E-2</v>
      </c>
      <c r="E907" s="8">
        <f t="shared" si="45"/>
        <v>-7.3431278085882942E-2</v>
      </c>
      <c r="F907" s="8">
        <f t="shared" si="46"/>
        <v>-2.4308061539605613E-2</v>
      </c>
      <c r="G907" s="6"/>
      <c r="H907" s="6"/>
      <c r="I907" s="6"/>
      <c r="J907" s="6"/>
      <c r="K907" s="6"/>
      <c r="L907" s="6"/>
      <c r="M907" s="6"/>
      <c r="N907" s="6"/>
    </row>
    <row r="908" spans="1:14">
      <c r="A908">
        <v>200207</v>
      </c>
      <c r="B908" s="3">
        <v>-8.0299999999999996E-2</v>
      </c>
      <c r="C908" s="3">
        <v>-0.15310100000000001</v>
      </c>
      <c r="D908" s="10">
        <f t="shared" si="44"/>
        <v>-7.2801000000000018E-2</v>
      </c>
      <c r="E908" s="8">
        <f t="shared" si="45"/>
        <v>-8.3707749073485174E-2</v>
      </c>
      <c r="F908" s="8">
        <f t="shared" si="46"/>
        <v>-0.16617383583223211</v>
      </c>
      <c r="G908" s="6"/>
      <c r="H908" s="6"/>
      <c r="I908" s="6"/>
      <c r="J908" s="6"/>
      <c r="K908" s="6"/>
      <c r="L908" s="6"/>
      <c r="M908" s="6"/>
      <c r="N908" s="6"/>
    </row>
    <row r="909" spans="1:14">
      <c r="A909">
        <v>200208</v>
      </c>
      <c r="B909" s="3">
        <v>6.4000000000000003E-3</v>
      </c>
      <c r="C909" s="3">
        <v>-4.4850000000000003E-3</v>
      </c>
      <c r="D909" s="10">
        <f t="shared" si="44"/>
        <v>-1.0885000000000001E-2</v>
      </c>
      <c r="E909" s="8">
        <f t="shared" si="45"/>
        <v>6.3796069640389879E-3</v>
      </c>
      <c r="F909" s="8">
        <f t="shared" si="46"/>
        <v>-4.4950877862812129E-3</v>
      </c>
      <c r="G909" s="6"/>
      <c r="H909" s="6"/>
      <c r="I909" s="6"/>
      <c r="J909" s="6"/>
      <c r="K909" s="6"/>
      <c r="L909" s="6"/>
      <c r="M909" s="6"/>
      <c r="N909" s="6"/>
    </row>
    <row r="910" spans="1:14">
      <c r="A910">
        <v>200209</v>
      </c>
      <c r="B910" s="3">
        <v>-0.1021</v>
      </c>
      <c r="C910" s="3">
        <v>-7.1004999999999999E-2</v>
      </c>
      <c r="D910" s="10">
        <f t="shared" si="44"/>
        <v>3.1094999999999998E-2</v>
      </c>
      <c r="E910" s="8">
        <f t="shared" si="45"/>
        <v>-0.10769657545537407</v>
      </c>
      <c r="F910" s="8">
        <f t="shared" si="46"/>
        <v>-7.365192231410625E-2</v>
      </c>
      <c r="G910" s="6"/>
      <c r="H910" s="6"/>
      <c r="I910" s="6"/>
      <c r="J910" s="6"/>
      <c r="K910" s="6"/>
      <c r="L910" s="6"/>
      <c r="M910" s="6"/>
      <c r="N910" s="6"/>
    </row>
    <row r="911" spans="1:14">
      <c r="A911">
        <v>200210</v>
      </c>
      <c r="B911" s="3">
        <v>7.9799999999999996E-2</v>
      </c>
      <c r="C911" s="3">
        <v>5.4000000000000003E-3</v>
      </c>
      <c r="D911" s="10">
        <f t="shared" si="44"/>
        <v>-7.4399999999999994E-2</v>
      </c>
      <c r="E911" s="8">
        <f t="shared" si="45"/>
        <v>7.6775838802049634E-2</v>
      </c>
      <c r="F911" s="8">
        <f t="shared" si="46"/>
        <v>5.385472276337888E-3</v>
      </c>
      <c r="G911" s="6"/>
      <c r="H911" s="6"/>
      <c r="I911" s="6"/>
      <c r="J911" s="6"/>
      <c r="K911" s="6"/>
      <c r="L911" s="6"/>
      <c r="M911" s="6"/>
      <c r="N911" s="6"/>
    </row>
    <row r="912" spans="1:14">
      <c r="A912">
        <v>200211</v>
      </c>
      <c r="B912" s="3">
        <v>6.08E-2</v>
      </c>
      <c r="C912" s="3">
        <v>7.6826000000000005E-2</v>
      </c>
      <c r="D912" s="10">
        <f t="shared" si="44"/>
        <v>1.6026000000000006E-2</v>
      </c>
      <c r="E912" s="8">
        <f t="shared" si="45"/>
        <v>5.9023340449460976E-2</v>
      </c>
      <c r="F912" s="8">
        <f t="shared" si="46"/>
        <v>7.401782523346756E-2</v>
      </c>
      <c r="G912" s="6"/>
      <c r="H912" s="6"/>
      <c r="I912" s="6"/>
      <c r="J912" s="6"/>
      <c r="K912" s="6"/>
      <c r="L912" s="6"/>
      <c r="M912" s="6"/>
      <c r="N912" s="6"/>
    </row>
    <row r="913" spans="1:14">
      <c r="A913">
        <v>200212</v>
      </c>
      <c r="B913" s="3">
        <v>-5.6499999999999995E-2</v>
      </c>
      <c r="C913" s="3">
        <v>-3.5830000000000001E-2</v>
      </c>
      <c r="D913" s="10">
        <f t="shared" si="44"/>
        <v>2.0669999999999994E-2</v>
      </c>
      <c r="E913" s="8">
        <f t="shared" si="45"/>
        <v>-5.8158914173532139E-2</v>
      </c>
      <c r="F913" s="8">
        <f t="shared" si="46"/>
        <v>-3.6487651371450928E-2</v>
      </c>
      <c r="G913" s="6"/>
      <c r="H913" s="6"/>
      <c r="I913" s="6"/>
      <c r="J913" s="6"/>
      <c r="K913" s="6"/>
      <c r="L913" s="6"/>
      <c r="M913" s="6"/>
      <c r="N913" s="6"/>
    </row>
    <row r="914" spans="1:14">
      <c r="A914">
        <v>200301</v>
      </c>
      <c r="B914" s="3">
        <v>-2.4699999999999996E-2</v>
      </c>
      <c r="C914" s="3">
        <v>-1.2782E-2</v>
      </c>
      <c r="D914" s="10">
        <f t="shared" si="44"/>
        <v>1.1917999999999996E-2</v>
      </c>
      <c r="E914" s="8">
        <f t="shared" si="45"/>
        <v>-2.5010163004167647E-2</v>
      </c>
      <c r="F914" s="8">
        <f t="shared" si="46"/>
        <v>-1.2864392609881646E-2</v>
      </c>
      <c r="G914" s="6"/>
      <c r="H914" s="6"/>
      <c r="I914" s="6"/>
      <c r="J914" s="6"/>
      <c r="K914" s="6"/>
      <c r="L914" s="6"/>
      <c r="M914" s="6"/>
      <c r="N914" s="6"/>
    </row>
    <row r="915" spans="1:14">
      <c r="A915">
        <v>200302</v>
      </c>
      <c r="B915" s="3">
        <v>-1.7899999999999999E-2</v>
      </c>
      <c r="C915" s="3">
        <v>-3.7312999999999999E-2</v>
      </c>
      <c r="D915" s="10">
        <f t="shared" si="44"/>
        <v>-1.9413E-2</v>
      </c>
      <c r="E915" s="8">
        <f t="shared" si="45"/>
        <v>-1.8062142818408518E-2</v>
      </c>
      <c r="F915" s="8">
        <f t="shared" si="46"/>
        <v>-3.8026945976937274E-2</v>
      </c>
      <c r="G915" s="6"/>
      <c r="H915" s="6"/>
      <c r="I915" s="6"/>
      <c r="J915" s="6"/>
      <c r="K915" s="6"/>
      <c r="L915" s="6"/>
      <c r="M915" s="6"/>
      <c r="N915" s="6"/>
    </row>
    <row r="916" spans="1:14">
      <c r="A916">
        <v>200303</v>
      </c>
      <c r="B916" s="3">
        <v>1.1900000000000001E-2</v>
      </c>
      <c r="C916" s="3">
        <v>1.0764000000000001E-2</v>
      </c>
      <c r="D916" s="10">
        <f t="shared" si="44"/>
        <v>-1.1359999999999999E-3</v>
      </c>
      <c r="E916" s="8">
        <f t="shared" si="45"/>
        <v>1.1829751753577221E-2</v>
      </c>
      <c r="F916" s="8">
        <f t="shared" si="46"/>
        <v>1.0706480543485407E-2</v>
      </c>
      <c r="G916" s="6"/>
      <c r="H916" s="6"/>
      <c r="I916" s="6"/>
      <c r="J916" s="6"/>
      <c r="K916" s="6"/>
      <c r="L916" s="6"/>
      <c r="M916" s="6"/>
      <c r="N916" s="6"/>
    </row>
    <row r="917" spans="1:14">
      <c r="A917">
        <v>200304</v>
      </c>
      <c r="B917" s="3">
        <v>8.3199999999999996E-2</v>
      </c>
      <c r="C917" s="3">
        <v>9.5335000000000003E-2</v>
      </c>
      <c r="D917" s="10">
        <f t="shared" si="44"/>
        <v>1.2135000000000007E-2</v>
      </c>
      <c r="E917" s="8">
        <f t="shared" si="45"/>
        <v>7.9919623175873436E-2</v>
      </c>
      <c r="F917" s="8">
        <f t="shared" si="46"/>
        <v>9.1060252552625759E-2</v>
      </c>
      <c r="G917" s="6"/>
      <c r="H917" s="6"/>
      <c r="I917" s="6"/>
      <c r="J917" s="6"/>
      <c r="K917" s="6"/>
      <c r="L917" s="6"/>
      <c r="M917" s="6"/>
      <c r="N917" s="6"/>
    </row>
    <row r="918" spans="1:14">
      <c r="A918">
        <v>200305</v>
      </c>
      <c r="B918" s="3">
        <v>6.1399999999999996E-2</v>
      </c>
      <c r="C918" s="3">
        <v>0.106693</v>
      </c>
      <c r="D918" s="10">
        <f t="shared" si="44"/>
        <v>4.5293E-2</v>
      </c>
      <c r="E918" s="8">
        <f t="shared" si="45"/>
        <v>5.9588791411657446E-2</v>
      </c>
      <c r="F918" s="8">
        <f t="shared" si="46"/>
        <v>0.10137628915790949</v>
      </c>
      <c r="G918" s="6"/>
      <c r="H918" s="6"/>
      <c r="I918" s="6"/>
      <c r="J918" s="6"/>
      <c r="K918" s="6"/>
      <c r="L918" s="6"/>
      <c r="M918" s="6"/>
      <c r="N918" s="6"/>
    </row>
    <row r="919" spans="1:14">
      <c r="A919">
        <v>200306</v>
      </c>
      <c r="B919" s="3">
        <v>1.52E-2</v>
      </c>
      <c r="C919" s="3">
        <v>3.5209000000000004E-2</v>
      </c>
      <c r="D919" s="10">
        <f t="shared" si="44"/>
        <v>2.0009000000000006E-2</v>
      </c>
      <c r="E919" s="8">
        <f t="shared" si="45"/>
        <v>1.5085637418040953E-2</v>
      </c>
      <c r="F919" s="8">
        <f t="shared" si="46"/>
        <v>3.4603338698886044E-2</v>
      </c>
      <c r="G919" s="6"/>
      <c r="H919" s="6"/>
      <c r="I919" s="6"/>
      <c r="J919" s="6"/>
      <c r="K919" s="6"/>
      <c r="L919" s="6"/>
      <c r="M919" s="6"/>
      <c r="N919" s="6"/>
    </row>
    <row r="920" spans="1:14">
      <c r="A920">
        <v>200307</v>
      </c>
      <c r="B920" s="3">
        <v>2.4199999999999999E-2</v>
      </c>
      <c r="C920" s="3">
        <v>6.6436999999999996E-2</v>
      </c>
      <c r="D920" s="10">
        <f t="shared" si="44"/>
        <v>4.2236999999999997E-2</v>
      </c>
      <c r="E920" s="8">
        <f t="shared" si="45"/>
        <v>2.3911820046312877E-2</v>
      </c>
      <c r="F920" s="8">
        <f t="shared" si="46"/>
        <v>6.4323185454507117E-2</v>
      </c>
      <c r="G920" s="6"/>
      <c r="H920" s="6"/>
      <c r="I920" s="6"/>
      <c r="J920" s="6"/>
      <c r="K920" s="6"/>
      <c r="L920" s="6"/>
      <c r="M920" s="6"/>
      <c r="N920" s="6"/>
    </row>
    <row r="921" spans="1:14">
      <c r="A921">
        <v>200308</v>
      </c>
      <c r="B921" s="3">
        <v>2.4099999999999996E-2</v>
      </c>
      <c r="C921" s="3">
        <v>6.0560999999999997E-2</v>
      </c>
      <c r="D921" s="10">
        <f t="shared" si="44"/>
        <v>3.6461E-2</v>
      </c>
      <c r="E921" s="8">
        <f t="shared" si="45"/>
        <v>2.3814178099254887E-2</v>
      </c>
      <c r="F921" s="8">
        <f t="shared" si="46"/>
        <v>5.8798013406104292E-2</v>
      </c>
      <c r="G921" s="6"/>
      <c r="H921" s="6"/>
      <c r="I921" s="6"/>
      <c r="J921" s="6"/>
      <c r="K921" s="6"/>
      <c r="L921" s="6"/>
      <c r="M921" s="6"/>
      <c r="N921" s="6"/>
    </row>
    <row r="922" spans="1:14">
      <c r="A922">
        <v>200309</v>
      </c>
      <c r="B922" s="3">
        <v>-1.1599999999999999E-2</v>
      </c>
      <c r="C922" s="3">
        <v>9.2200000000000008E-3</v>
      </c>
      <c r="D922" s="10">
        <f t="shared" si="44"/>
        <v>2.0819999999999998E-2</v>
      </c>
      <c r="E922" s="8">
        <f t="shared" si="45"/>
        <v>-1.16678048676821E-2</v>
      </c>
      <c r="F922" s="8">
        <f t="shared" si="46"/>
        <v>9.1777552657662728E-3</v>
      </c>
      <c r="G922" s="6"/>
      <c r="H922" s="6"/>
      <c r="I922" s="6"/>
      <c r="J922" s="6"/>
      <c r="K922" s="6"/>
      <c r="L922" s="6"/>
      <c r="M922" s="6"/>
      <c r="N922" s="6"/>
    </row>
    <row r="923" spans="1:14">
      <c r="A923">
        <v>200310</v>
      </c>
      <c r="B923" s="3">
        <v>6.1500000000000006E-2</v>
      </c>
      <c r="C923" s="3">
        <v>0.107909</v>
      </c>
      <c r="D923" s="10">
        <f t="shared" si="44"/>
        <v>4.6408999999999999E-2</v>
      </c>
      <c r="E923" s="8">
        <f t="shared" si="45"/>
        <v>5.9683002161173837E-2</v>
      </c>
      <c r="F923" s="8">
        <f t="shared" si="46"/>
        <v>0.10247445498834303</v>
      </c>
      <c r="G923" s="6"/>
      <c r="H923" s="6"/>
      <c r="I923" s="6"/>
      <c r="J923" s="6"/>
      <c r="K923" s="6"/>
      <c r="L923" s="6"/>
      <c r="M923" s="6"/>
      <c r="N923" s="6"/>
    </row>
    <row r="924" spans="1:14">
      <c r="A924">
        <v>200311</v>
      </c>
      <c r="B924" s="3">
        <v>1.4200000000000001E-2</v>
      </c>
      <c r="C924" s="3">
        <v>4.6760000000000003E-2</v>
      </c>
      <c r="D924" s="10">
        <f t="shared" si="44"/>
        <v>3.2560000000000006E-2</v>
      </c>
      <c r="E924" s="8">
        <f t="shared" si="45"/>
        <v>1.4100124378781626E-2</v>
      </c>
      <c r="F924" s="8">
        <f t="shared" si="46"/>
        <v>4.5699679250990333E-2</v>
      </c>
      <c r="G924" s="6"/>
      <c r="H924" s="6"/>
      <c r="I924" s="6"/>
      <c r="J924" s="6"/>
      <c r="K924" s="6"/>
      <c r="L924" s="6"/>
      <c r="M924" s="6"/>
      <c r="N924" s="6"/>
    </row>
    <row r="925" spans="1:14">
      <c r="A925">
        <v>200312</v>
      </c>
      <c r="B925" s="3">
        <v>4.3700000000000003E-2</v>
      </c>
      <c r="C925" s="3">
        <v>3.107E-2</v>
      </c>
      <c r="D925" s="10">
        <f t="shared" si="44"/>
        <v>-1.2630000000000002E-2</v>
      </c>
      <c r="E925" s="8">
        <f t="shared" si="45"/>
        <v>4.2772091843869056E-2</v>
      </c>
      <c r="F925" s="8">
        <f t="shared" si="46"/>
        <v>3.0597097977377509E-2</v>
      </c>
      <c r="G925" s="6"/>
      <c r="H925" s="6"/>
      <c r="I925" s="6"/>
      <c r="J925" s="6"/>
      <c r="K925" s="6"/>
      <c r="L925" s="6"/>
      <c r="M925" s="6"/>
      <c r="N925" s="6"/>
    </row>
    <row r="926" spans="1:14">
      <c r="A926">
        <v>200401</v>
      </c>
      <c r="B926" s="3">
        <v>2.2199999999999998E-2</v>
      </c>
      <c r="C926" s="3">
        <v>7.2328000000000003E-2</v>
      </c>
      <c r="D926" s="10">
        <f t="shared" si="44"/>
        <v>5.0128000000000006E-2</v>
      </c>
      <c r="E926" s="8">
        <f t="shared" si="45"/>
        <v>2.1957167352042138E-2</v>
      </c>
      <c r="F926" s="8">
        <f t="shared" si="46"/>
        <v>6.9831985998543691E-2</v>
      </c>
      <c r="G926" s="6"/>
      <c r="H926" s="6"/>
      <c r="I926" s="6"/>
      <c r="J926" s="6"/>
      <c r="K926" s="6"/>
      <c r="L926" s="6"/>
      <c r="M926" s="6"/>
      <c r="N926" s="6"/>
    </row>
    <row r="927" spans="1:14">
      <c r="A927">
        <v>200402</v>
      </c>
      <c r="B927" s="3">
        <v>1.46E-2</v>
      </c>
      <c r="C927" s="3">
        <v>2.898E-3</v>
      </c>
      <c r="D927" s="10">
        <f t="shared" si="44"/>
        <v>-1.1702000000000001E-2</v>
      </c>
      <c r="E927" s="8">
        <f t="shared" si="45"/>
        <v>1.4494446150452511E-2</v>
      </c>
      <c r="F927" s="8">
        <f t="shared" si="46"/>
        <v>2.8938088932658162E-3</v>
      </c>
      <c r="G927" s="6"/>
      <c r="H927" s="6"/>
      <c r="I927" s="6"/>
      <c r="J927" s="6"/>
      <c r="K927" s="6"/>
      <c r="L927" s="6"/>
      <c r="M927" s="6"/>
      <c r="N927" s="6"/>
    </row>
    <row r="928" spans="1:14">
      <c r="A928">
        <v>200403</v>
      </c>
      <c r="B928" s="3">
        <v>-1.23E-2</v>
      </c>
      <c r="C928" s="3">
        <v>4.0870000000000004E-3</v>
      </c>
      <c r="D928" s="10">
        <f t="shared" si="44"/>
        <v>1.6386999999999999E-2</v>
      </c>
      <c r="E928" s="8">
        <f t="shared" si="45"/>
        <v>-1.2376271068055405E-2</v>
      </c>
      <c r="F928" s="8">
        <f t="shared" si="46"/>
        <v>4.0786709018037701E-3</v>
      </c>
      <c r="G928" s="6"/>
      <c r="H928" s="6"/>
      <c r="I928" s="6"/>
      <c r="J928" s="6"/>
      <c r="K928" s="6"/>
      <c r="L928" s="6"/>
      <c r="M928" s="6"/>
      <c r="N928" s="6"/>
    </row>
    <row r="929" spans="1:14">
      <c r="A929">
        <v>200404</v>
      </c>
      <c r="B929" s="3">
        <v>-1.7500000000000002E-2</v>
      </c>
      <c r="C929" s="3">
        <v>-6.0914000000000003E-2</v>
      </c>
      <c r="D929" s="10">
        <f t="shared" si="44"/>
        <v>-4.3414000000000001E-2</v>
      </c>
      <c r="E929" s="8">
        <f t="shared" si="45"/>
        <v>-1.765493523872071E-2</v>
      </c>
      <c r="F929" s="8">
        <f t="shared" si="46"/>
        <v>-6.2848217173226376E-2</v>
      </c>
      <c r="G929" s="6"/>
      <c r="H929" s="6"/>
      <c r="I929" s="6"/>
      <c r="J929" s="6"/>
      <c r="K929" s="6"/>
      <c r="L929" s="6"/>
      <c r="M929" s="6"/>
      <c r="N929" s="6"/>
    </row>
    <row r="930" spans="1:14">
      <c r="A930">
        <v>200405</v>
      </c>
      <c r="B930" s="3">
        <v>1.23E-2</v>
      </c>
      <c r="C930" s="3">
        <v>7.0020000000000004E-3</v>
      </c>
      <c r="D930" s="10">
        <f t="shared" si="44"/>
        <v>-5.2979999999999998E-3</v>
      </c>
      <c r="E930" s="8">
        <f t="shared" si="45"/>
        <v>1.2224969622568948E-2</v>
      </c>
      <c r="F930" s="8">
        <f t="shared" si="46"/>
        <v>6.9775998317716751E-3</v>
      </c>
      <c r="G930" s="6"/>
      <c r="H930" s="6"/>
      <c r="I930" s="6"/>
      <c r="J930" s="6"/>
      <c r="K930" s="6"/>
      <c r="L930" s="6"/>
      <c r="M930" s="6"/>
      <c r="N930" s="6"/>
    </row>
    <row r="931" spans="1:14">
      <c r="A931">
        <v>200406</v>
      </c>
      <c r="B931" s="3">
        <v>1.9400000000000001E-2</v>
      </c>
      <c r="C931" s="3">
        <v>4.3400999999999995E-2</v>
      </c>
      <c r="D931" s="10">
        <f t="shared" si="44"/>
        <v>2.4000999999999995E-2</v>
      </c>
      <c r="E931" s="8">
        <f t="shared" si="45"/>
        <v>1.9214218923804371E-2</v>
      </c>
      <c r="F931" s="8">
        <f t="shared" si="46"/>
        <v>4.2485570010909773E-2</v>
      </c>
      <c r="G931" s="6"/>
      <c r="H931" s="6"/>
      <c r="I931" s="6"/>
      <c r="J931" s="6"/>
      <c r="K931" s="6"/>
      <c r="L931" s="6"/>
      <c r="M931" s="6"/>
      <c r="N931" s="6"/>
    </row>
    <row r="932" spans="1:14">
      <c r="A932">
        <v>200407</v>
      </c>
      <c r="B932" s="3">
        <v>-3.9599999999999996E-2</v>
      </c>
      <c r="C932" s="3">
        <v>-5.2012999999999997E-2</v>
      </c>
      <c r="D932" s="10">
        <f t="shared" si="44"/>
        <v>-1.2413E-2</v>
      </c>
      <c r="E932" s="8">
        <f t="shared" si="45"/>
        <v>-4.0405414635038862E-2</v>
      </c>
      <c r="F932" s="8">
        <f t="shared" si="46"/>
        <v>-5.3414489901309141E-2</v>
      </c>
      <c r="G932" s="6"/>
      <c r="H932" s="6"/>
      <c r="I932" s="6"/>
      <c r="J932" s="6"/>
      <c r="K932" s="6"/>
      <c r="L932" s="6"/>
      <c r="M932" s="6"/>
      <c r="N932" s="6"/>
    </row>
    <row r="933" spans="1:14">
      <c r="A933">
        <v>200408</v>
      </c>
      <c r="B933" s="3">
        <v>1.9E-3</v>
      </c>
      <c r="C933" s="3">
        <v>-6.391E-3</v>
      </c>
      <c r="D933" s="10">
        <f t="shared" si="44"/>
        <v>-8.2909999999999998E-3</v>
      </c>
      <c r="E933" s="8">
        <f t="shared" si="45"/>
        <v>1.8981972830802655E-3</v>
      </c>
      <c r="F933" s="8">
        <f t="shared" si="46"/>
        <v>-6.4115098729314477E-3</v>
      </c>
      <c r="G933" s="6"/>
      <c r="H933" s="6"/>
      <c r="I933" s="6"/>
      <c r="J933" s="6"/>
      <c r="K933" s="6"/>
      <c r="L933" s="6"/>
      <c r="M933" s="6"/>
      <c r="N933" s="6"/>
    </row>
    <row r="934" spans="1:14">
      <c r="A934">
        <v>200409</v>
      </c>
      <c r="B934" s="3">
        <v>1.7100000000000001E-2</v>
      </c>
      <c r="C934" s="3">
        <v>3.6371000000000001E-2</v>
      </c>
      <c r="D934" s="10">
        <f t="shared" si="44"/>
        <v>1.9271E-2</v>
      </c>
      <c r="E934" s="8">
        <f t="shared" si="45"/>
        <v>1.6955440649413369E-2</v>
      </c>
      <c r="F934" s="8">
        <f t="shared" si="46"/>
        <v>3.5725187839994801E-2</v>
      </c>
      <c r="G934" s="6"/>
      <c r="H934" s="6"/>
      <c r="I934" s="6"/>
      <c r="J934" s="6"/>
      <c r="K934" s="6"/>
      <c r="L934" s="6"/>
      <c r="M934" s="6"/>
      <c r="N934" s="6"/>
    </row>
    <row r="935" spans="1:14">
      <c r="A935">
        <v>200410</v>
      </c>
      <c r="B935" s="3">
        <v>1.54E-2</v>
      </c>
      <c r="C935" s="3">
        <v>1.2476000000000001E-2</v>
      </c>
      <c r="D935" s="10">
        <f t="shared" si="44"/>
        <v>-2.9239999999999995E-3</v>
      </c>
      <c r="E935" s="8">
        <f t="shared" si="45"/>
        <v>1.5282623531156982E-2</v>
      </c>
      <c r="F935" s="8">
        <f t="shared" si="46"/>
        <v>1.2398816013916158E-2</v>
      </c>
      <c r="G935" s="6"/>
      <c r="H935" s="6"/>
      <c r="I935" s="6"/>
      <c r="J935" s="6"/>
      <c r="K935" s="6"/>
      <c r="L935" s="6"/>
      <c r="M935" s="6"/>
      <c r="N935" s="6"/>
    </row>
    <row r="936" spans="1:14">
      <c r="A936">
        <v>200411</v>
      </c>
      <c r="B936" s="3">
        <v>4.6900000000000004E-2</v>
      </c>
      <c r="C936" s="3">
        <v>8.7784000000000001E-2</v>
      </c>
      <c r="D936" s="10">
        <f t="shared" si="44"/>
        <v>4.0883999999999997E-2</v>
      </c>
      <c r="E936" s="8">
        <f t="shared" si="45"/>
        <v>4.5833416343172152E-2</v>
      </c>
      <c r="F936" s="8">
        <f t="shared" si="46"/>
        <v>8.4142599312413927E-2</v>
      </c>
      <c r="G936" s="6"/>
      <c r="H936" s="6"/>
      <c r="I936" s="6"/>
      <c r="J936" s="6"/>
      <c r="K936" s="6"/>
      <c r="L936" s="6"/>
      <c r="M936" s="6"/>
      <c r="N936" s="6"/>
    </row>
    <row r="937" spans="1:14">
      <c r="A937">
        <v>200412</v>
      </c>
      <c r="B937" s="3">
        <v>3.5900000000000001E-2</v>
      </c>
      <c r="C937" s="3">
        <v>3.7097000000000005E-2</v>
      </c>
      <c r="D937" s="10">
        <f t="shared" si="44"/>
        <v>1.1970000000000036E-3</v>
      </c>
      <c r="E937" s="8">
        <f t="shared" si="45"/>
        <v>3.5270614081919331E-2</v>
      </c>
      <c r="F937" s="8">
        <f t="shared" si="46"/>
        <v>3.6425463927851849E-2</v>
      </c>
      <c r="G937" s="6"/>
      <c r="H937" s="6"/>
      <c r="I937" s="6"/>
      <c r="J937" s="6"/>
      <c r="K937" s="6"/>
      <c r="L937" s="6"/>
      <c r="M937" s="6"/>
      <c r="N937" s="6"/>
    </row>
    <row r="938" spans="1:14">
      <c r="A938">
        <v>200501</v>
      </c>
      <c r="B938" s="3">
        <v>-2.5999999999999995E-2</v>
      </c>
      <c r="C938" s="3">
        <v>-2.6629999999999997E-2</v>
      </c>
      <c r="D938" s="10">
        <f t="shared" si="44"/>
        <v>-6.3000000000000209E-4</v>
      </c>
      <c r="E938" s="8">
        <f t="shared" si="45"/>
        <v>-2.6343975339601977E-2</v>
      </c>
      <c r="F938" s="8">
        <f t="shared" si="46"/>
        <v>-2.6991001864585716E-2</v>
      </c>
      <c r="G938" s="6"/>
      <c r="H938" s="6"/>
      <c r="I938" s="6"/>
      <c r="J938" s="6"/>
      <c r="K938" s="6"/>
      <c r="L938" s="6"/>
      <c r="M938" s="6"/>
      <c r="N938" s="6"/>
    </row>
    <row r="939" spans="1:14">
      <c r="A939">
        <v>200502</v>
      </c>
      <c r="B939" s="3">
        <v>2.0499999999999997E-2</v>
      </c>
      <c r="C939" s="3">
        <v>2.8039999999999999E-2</v>
      </c>
      <c r="D939" s="10">
        <f t="shared" si="44"/>
        <v>7.5400000000000016E-3</v>
      </c>
      <c r="E939" s="8">
        <f t="shared" si="45"/>
        <v>2.0292703267762394E-2</v>
      </c>
      <c r="F939" s="8">
        <f t="shared" si="46"/>
        <v>2.7654076781815907E-2</v>
      </c>
      <c r="G939" s="6"/>
      <c r="H939" s="6"/>
      <c r="I939" s="6"/>
      <c r="J939" s="6"/>
      <c r="K939" s="6"/>
      <c r="L939" s="6"/>
      <c r="M939" s="6"/>
      <c r="N939" s="6"/>
    </row>
    <row r="940" spans="1:14">
      <c r="A940">
        <v>200503</v>
      </c>
      <c r="B940" s="3">
        <v>-1.7600000000000001E-2</v>
      </c>
      <c r="C940" s="3">
        <v>-1.4772E-2</v>
      </c>
      <c r="D940" s="10">
        <f t="shared" si="44"/>
        <v>2.8280000000000007E-3</v>
      </c>
      <c r="E940" s="8">
        <f t="shared" si="45"/>
        <v>-1.7756721589258985E-2</v>
      </c>
      <c r="F940" s="8">
        <f t="shared" si="46"/>
        <v>-1.4882192514358773E-2</v>
      </c>
      <c r="G940" s="6"/>
      <c r="H940" s="6"/>
      <c r="I940" s="6"/>
      <c r="J940" s="6"/>
      <c r="K940" s="6"/>
      <c r="L940" s="6"/>
      <c r="M940" s="6"/>
      <c r="N940" s="6"/>
    </row>
    <row r="941" spans="1:14">
      <c r="A941">
        <v>200504</v>
      </c>
      <c r="B941" s="3">
        <v>-2.4E-2</v>
      </c>
      <c r="C941" s="3">
        <v>-5.7186000000000001E-2</v>
      </c>
      <c r="D941" s="10">
        <f t="shared" si="44"/>
        <v>-3.3186E-2</v>
      </c>
      <c r="E941" s="8">
        <f t="shared" si="45"/>
        <v>-2.4292692569044587E-2</v>
      </c>
      <c r="F941" s="8">
        <f t="shared" si="46"/>
        <v>-5.8886258645600785E-2</v>
      </c>
      <c r="G941" s="6"/>
      <c r="H941" s="6"/>
      <c r="I941" s="6"/>
      <c r="J941" s="6"/>
      <c r="K941" s="6"/>
      <c r="L941" s="6"/>
      <c r="M941" s="6"/>
      <c r="N941" s="6"/>
    </row>
    <row r="942" spans="1:14">
      <c r="A942">
        <v>200505</v>
      </c>
      <c r="B942" s="3">
        <v>3.8899999999999997E-2</v>
      </c>
      <c r="C942" s="3">
        <v>5.7183000000000005E-2</v>
      </c>
      <c r="D942" s="10">
        <f t="shared" si="44"/>
        <v>1.8283000000000008E-2</v>
      </c>
      <c r="E942" s="8">
        <f t="shared" si="45"/>
        <v>3.8162461094348857E-2</v>
      </c>
      <c r="F942" s="8">
        <f t="shared" si="46"/>
        <v>5.5607823406828634E-2</v>
      </c>
      <c r="G942" s="6"/>
      <c r="H942" s="6"/>
      <c r="I942" s="6"/>
      <c r="J942" s="6"/>
      <c r="K942" s="6"/>
      <c r="L942" s="6"/>
      <c r="M942" s="6"/>
      <c r="N942" s="6"/>
    </row>
    <row r="943" spans="1:14">
      <c r="A943">
        <v>200506</v>
      </c>
      <c r="B943" s="3">
        <v>8.0000000000000002E-3</v>
      </c>
      <c r="C943" s="3">
        <v>4.7554999999999993E-2</v>
      </c>
      <c r="D943" s="10">
        <f t="shared" si="44"/>
        <v>3.9554999999999993E-2</v>
      </c>
      <c r="E943" s="8">
        <f t="shared" si="45"/>
        <v>7.9681696491768813E-3</v>
      </c>
      <c r="F943" s="8">
        <f t="shared" si="46"/>
        <v>4.6458877402352855E-2</v>
      </c>
      <c r="G943" s="6"/>
      <c r="H943" s="6"/>
      <c r="I943" s="6"/>
      <c r="J943" s="6"/>
      <c r="K943" s="6"/>
      <c r="L943" s="6"/>
      <c r="M943" s="6"/>
      <c r="N943" s="6"/>
    </row>
    <row r="944" spans="1:14">
      <c r="A944">
        <v>200507</v>
      </c>
      <c r="B944" s="3">
        <v>4.1599999999999998E-2</v>
      </c>
      <c r="C944" s="3">
        <v>5.9866000000000003E-2</v>
      </c>
      <c r="D944" s="10">
        <f t="shared" si="44"/>
        <v>1.8266000000000004E-2</v>
      </c>
      <c r="E944" s="8">
        <f t="shared" si="45"/>
        <v>4.0757992472167826E-2</v>
      </c>
      <c r="F944" s="8">
        <f t="shared" si="46"/>
        <v>5.8142485038574623E-2</v>
      </c>
      <c r="G944" s="6"/>
      <c r="H944" s="6"/>
      <c r="I944" s="6"/>
      <c r="J944" s="6"/>
      <c r="K944" s="6"/>
      <c r="L944" s="6"/>
      <c r="M944" s="6"/>
      <c r="N944" s="6"/>
    </row>
    <row r="945" spans="1:14">
      <c r="A945">
        <v>200508</v>
      </c>
      <c r="B945" s="3">
        <v>-9.1999999999999998E-3</v>
      </c>
      <c r="C945" s="3">
        <v>-1.2413E-2</v>
      </c>
      <c r="D945" s="10">
        <f t="shared" si="44"/>
        <v>-3.2130000000000006E-3</v>
      </c>
      <c r="E945" s="8">
        <f t="shared" si="45"/>
        <v>-9.2425813669325448E-3</v>
      </c>
      <c r="F945" s="8">
        <f t="shared" si="46"/>
        <v>-1.2490684821725934E-2</v>
      </c>
      <c r="G945" s="6"/>
      <c r="H945" s="6"/>
      <c r="I945" s="6"/>
      <c r="J945" s="6"/>
      <c r="K945" s="6"/>
      <c r="L945" s="6"/>
      <c r="M945" s="6"/>
      <c r="N945" s="6"/>
    </row>
    <row r="946" spans="1:14">
      <c r="A946">
        <v>200509</v>
      </c>
      <c r="B946" s="3">
        <v>7.8000000000000005E-3</v>
      </c>
      <c r="C946" s="3">
        <v>2.6359999999999999E-3</v>
      </c>
      <c r="D946" s="10">
        <f t="shared" si="44"/>
        <v>-5.1640000000000002E-3</v>
      </c>
      <c r="E946" s="8">
        <f t="shared" si="45"/>
        <v>7.7697372643606936E-3</v>
      </c>
      <c r="F946" s="8">
        <f t="shared" si="46"/>
        <v>2.6325318453669002E-3</v>
      </c>
      <c r="G946" s="6"/>
      <c r="H946" s="6"/>
      <c r="I946" s="6"/>
      <c r="J946" s="6"/>
      <c r="K946" s="6"/>
      <c r="L946" s="6"/>
      <c r="M946" s="6"/>
      <c r="N946" s="6"/>
    </row>
    <row r="947" spans="1:14">
      <c r="A947">
        <v>200510</v>
      </c>
      <c r="B947" s="3">
        <v>-1.7500000000000002E-2</v>
      </c>
      <c r="C947" s="3">
        <v>-2.2452999999999997E-2</v>
      </c>
      <c r="D947" s="10">
        <f t="shared" si="44"/>
        <v>-4.9529999999999956E-3</v>
      </c>
      <c r="E947" s="8">
        <f t="shared" si="45"/>
        <v>-1.765493523872071E-2</v>
      </c>
      <c r="F947" s="8">
        <f t="shared" si="46"/>
        <v>-2.2708906437078621E-2</v>
      </c>
      <c r="G947" s="6"/>
      <c r="H947" s="6"/>
      <c r="I947" s="6"/>
      <c r="J947" s="6"/>
      <c r="K947" s="6"/>
      <c r="L947" s="6"/>
      <c r="M947" s="6"/>
      <c r="N947" s="6"/>
    </row>
    <row r="948" spans="1:14">
      <c r="A948">
        <v>200511</v>
      </c>
      <c r="B948" s="3">
        <v>3.9199999999999999E-2</v>
      </c>
      <c r="C948" s="3">
        <v>4.0298E-2</v>
      </c>
      <c r="D948" s="10">
        <f t="shared" si="44"/>
        <v>1.0980000000000018E-3</v>
      </c>
      <c r="E948" s="8">
        <f t="shared" si="45"/>
        <v>3.8451186374252634E-2</v>
      </c>
      <c r="F948" s="8">
        <f t="shared" si="46"/>
        <v>3.950721057051506E-2</v>
      </c>
      <c r="G948" s="6"/>
      <c r="H948" s="6"/>
      <c r="I948" s="6"/>
      <c r="J948" s="6"/>
      <c r="K948" s="6"/>
      <c r="L948" s="6"/>
      <c r="M948" s="6"/>
      <c r="N948" s="6"/>
    </row>
    <row r="949" spans="1:14">
      <c r="A949">
        <v>200512</v>
      </c>
      <c r="B949" s="3">
        <v>7.000000000000001E-4</v>
      </c>
      <c r="C949" s="3">
        <v>-3.2300000000000002E-3</v>
      </c>
      <c r="D949" s="10">
        <f t="shared" si="44"/>
        <v>-3.9300000000000003E-3</v>
      </c>
      <c r="E949" s="8">
        <f t="shared" si="45"/>
        <v>6.9975511427326493E-4</v>
      </c>
      <c r="F949" s="8">
        <f t="shared" si="46"/>
        <v>-3.2352277100374761E-3</v>
      </c>
      <c r="G949" s="6"/>
      <c r="H949" s="6"/>
      <c r="I949" s="6"/>
      <c r="J949" s="6"/>
      <c r="K949" s="6"/>
      <c r="L949" s="6"/>
      <c r="M949" s="6"/>
      <c r="N949" s="6"/>
    </row>
    <row r="950" spans="1:14">
      <c r="A950">
        <v>200601</v>
      </c>
      <c r="B950" s="3">
        <v>3.39E-2</v>
      </c>
      <c r="C950" s="3">
        <v>8.1654000000000004E-2</v>
      </c>
      <c r="D950" s="10">
        <f t="shared" si="44"/>
        <v>4.7754000000000005E-2</v>
      </c>
      <c r="E950" s="8">
        <f t="shared" si="45"/>
        <v>3.3338059610510409E-2</v>
      </c>
      <c r="F950" s="8">
        <f t="shared" si="46"/>
        <v>7.8491351095802422E-2</v>
      </c>
      <c r="G950" s="6"/>
      <c r="H950" s="6"/>
      <c r="I950" s="6"/>
      <c r="J950" s="6"/>
      <c r="K950" s="6"/>
      <c r="L950" s="6"/>
      <c r="M950" s="6"/>
      <c r="N950" s="6"/>
    </row>
    <row r="951" spans="1:14">
      <c r="A951">
        <v>200602</v>
      </c>
      <c r="B951" s="3">
        <v>4.0000000000000034E-4</v>
      </c>
      <c r="C951" s="3">
        <v>-5.2080000000000008E-3</v>
      </c>
      <c r="D951" s="10">
        <f t="shared" si="44"/>
        <v>-5.608000000000001E-3</v>
      </c>
      <c r="E951" s="8">
        <f t="shared" si="45"/>
        <v>3.9992002132689132E-4</v>
      </c>
      <c r="F951" s="8">
        <f t="shared" si="46"/>
        <v>-5.2216089026737725E-3</v>
      </c>
      <c r="G951" s="6"/>
      <c r="H951" s="6"/>
      <c r="I951" s="6"/>
      <c r="J951" s="6"/>
      <c r="K951" s="6"/>
      <c r="L951" s="6"/>
      <c r="M951" s="6"/>
      <c r="N951" s="6"/>
    </row>
    <row r="952" spans="1:14">
      <c r="A952">
        <v>200603</v>
      </c>
      <c r="B952" s="3">
        <v>1.83E-2</v>
      </c>
      <c r="C952" s="3">
        <v>5.3598E-2</v>
      </c>
      <c r="D952" s="10">
        <f t="shared" si="44"/>
        <v>3.5297999999999996E-2</v>
      </c>
      <c r="E952" s="8">
        <f t="shared" si="45"/>
        <v>1.8134570195482678E-2</v>
      </c>
      <c r="F952" s="8">
        <f t="shared" si="46"/>
        <v>5.22109731915259E-2</v>
      </c>
      <c r="G952" s="6"/>
      <c r="H952" s="6"/>
      <c r="I952" s="6"/>
      <c r="J952" s="6"/>
      <c r="K952" s="6"/>
      <c r="L952" s="6"/>
      <c r="M952" s="6"/>
      <c r="N952" s="6"/>
    </row>
    <row r="953" spans="1:14">
      <c r="A953">
        <v>200604</v>
      </c>
      <c r="B953" s="3">
        <v>1.0899999999999998E-2</v>
      </c>
      <c r="C953" s="3">
        <v>8.286E-3</v>
      </c>
      <c r="D953" s="10">
        <f t="shared" si="44"/>
        <v>-2.6139999999999983E-3</v>
      </c>
      <c r="E953" s="8">
        <f t="shared" si="45"/>
        <v>1.0841023177874769E-2</v>
      </c>
      <c r="F953" s="8">
        <f t="shared" si="46"/>
        <v>8.2518595641176331E-3</v>
      </c>
      <c r="G953" s="6"/>
      <c r="H953" s="6"/>
      <c r="I953" s="6"/>
      <c r="J953" s="6"/>
      <c r="K953" s="6"/>
      <c r="L953" s="6"/>
      <c r="M953" s="6"/>
      <c r="N953" s="6"/>
    </row>
    <row r="954" spans="1:14">
      <c r="A954">
        <v>200605</v>
      </c>
      <c r="B954" s="3">
        <v>-3.1399999999999997E-2</v>
      </c>
      <c r="C954" s="3">
        <v>-4.0431999999999996E-2</v>
      </c>
      <c r="D954" s="10">
        <f t="shared" si="44"/>
        <v>-9.0319999999999984E-3</v>
      </c>
      <c r="E954" s="8">
        <f t="shared" si="45"/>
        <v>-3.1903549013008278E-2</v>
      </c>
      <c r="F954" s="8">
        <f t="shared" si="46"/>
        <v>-4.127209580064041E-2</v>
      </c>
      <c r="G954" s="6"/>
      <c r="H954" s="6"/>
      <c r="I954" s="6"/>
      <c r="J954" s="6"/>
      <c r="K954" s="6"/>
      <c r="L954" s="6"/>
      <c r="M954" s="6"/>
      <c r="N954" s="6"/>
    </row>
    <row r="955" spans="1:14">
      <c r="A955">
        <v>200606</v>
      </c>
      <c r="B955" s="3">
        <v>5.0000000000000044E-4</v>
      </c>
      <c r="C955" s="3">
        <v>1.8700000000000002E-4</v>
      </c>
      <c r="D955" s="10">
        <f t="shared" si="44"/>
        <v>-3.1300000000000045E-4</v>
      </c>
      <c r="E955" s="8">
        <f t="shared" si="45"/>
        <v>4.9987504165099287E-4</v>
      </c>
      <c r="F955" s="8">
        <f t="shared" si="46"/>
        <v>1.8698251767936591E-4</v>
      </c>
      <c r="G955" s="6"/>
      <c r="H955" s="6"/>
      <c r="I955" s="6"/>
      <c r="J955" s="6"/>
      <c r="K955" s="6"/>
      <c r="L955" s="6"/>
      <c r="M955" s="6"/>
      <c r="N955" s="6"/>
    </row>
    <row r="956" spans="1:14">
      <c r="A956">
        <v>200607</v>
      </c>
      <c r="B956" s="3">
        <v>-3.8E-3</v>
      </c>
      <c r="C956" s="3">
        <v>-2.1526999999999998E-2</v>
      </c>
      <c r="D956" s="10">
        <f t="shared" si="44"/>
        <v>-1.7726999999999996E-2</v>
      </c>
      <c r="E956" s="8">
        <f t="shared" si="45"/>
        <v>-3.8072383429540663E-3</v>
      </c>
      <c r="F956" s="8">
        <f t="shared" si="46"/>
        <v>-2.1762085781689072E-2</v>
      </c>
      <c r="G956" s="6"/>
      <c r="H956" s="6"/>
      <c r="I956" s="6"/>
      <c r="J956" s="6"/>
      <c r="K956" s="6"/>
      <c r="L956" s="6"/>
      <c r="M956" s="6"/>
      <c r="N956" s="6"/>
    </row>
    <row r="957" spans="1:14">
      <c r="A957">
        <v>200608</v>
      </c>
      <c r="B957" s="3">
        <v>2.4499999999999997E-2</v>
      </c>
      <c r="C957" s="3">
        <v>2.5222999999999999E-2</v>
      </c>
      <c r="D957" s="10">
        <f t="shared" si="44"/>
        <v>7.2300000000000142E-4</v>
      </c>
      <c r="E957" s="8">
        <f t="shared" si="45"/>
        <v>2.4204688696817359E-2</v>
      </c>
      <c r="F957" s="8">
        <f t="shared" si="46"/>
        <v>2.4910149903024228E-2</v>
      </c>
      <c r="G957" s="6"/>
      <c r="H957" s="6"/>
      <c r="I957" s="6"/>
      <c r="J957" s="6"/>
      <c r="K957" s="6"/>
      <c r="L957" s="6"/>
      <c r="M957" s="6"/>
      <c r="N957" s="6"/>
    </row>
    <row r="958" spans="1:14">
      <c r="A958">
        <v>200609</v>
      </c>
      <c r="B958" s="3">
        <v>2.2499999999999999E-2</v>
      </c>
      <c r="C958" s="3">
        <v>1.3170999999999999E-2</v>
      </c>
      <c r="D958" s="10">
        <f t="shared" si="44"/>
        <v>-9.3290000000000005E-3</v>
      </c>
      <c r="E958" s="8">
        <f t="shared" si="45"/>
        <v>2.2250608934819723E-2</v>
      </c>
      <c r="F958" s="8">
        <f t="shared" si="46"/>
        <v>1.3085016548630648E-2</v>
      </c>
      <c r="G958" s="6"/>
      <c r="H958" s="6"/>
      <c r="I958" s="6"/>
      <c r="J958" s="6"/>
      <c r="K958" s="6"/>
      <c r="L958" s="6"/>
      <c r="M958" s="6"/>
      <c r="N958" s="6"/>
    </row>
    <row r="959" spans="1:14">
      <c r="A959">
        <v>200610</v>
      </c>
      <c r="B959" s="3">
        <v>3.6400000000000002E-2</v>
      </c>
      <c r="C959" s="3">
        <v>4.5664999999999997E-2</v>
      </c>
      <c r="D959" s="10">
        <f t="shared" si="44"/>
        <v>9.2649999999999955E-3</v>
      </c>
      <c r="E959" s="8">
        <f t="shared" si="45"/>
        <v>3.5753169705817843E-2</v>
      </c>
      <c r="F959" s="8">
        <f t="shared" si="46"/>
        <v>4.4653046659658531E-2</v>
      </c>
      <c r="G959" s="6"/>
      <c r="H959" s="6"/>
      <c r="I959" s="6"/>
      <c r="J959" s="6"/>
      <c r="K959" s="6"/>
      <c r="L959" s="6"/>
      <c r="M959" s="6"/>
      <c r="N959" s="6"/>
    </row>
    <row r="960" spans="1:14">
      <c r="A960">
        <v>200611</v>
      </c>
      <c r="B960" s="3">
        <v>2.1299999999999999E-2</v>
      </c>
      <c r="C960" s="3">
        <v>2.7404000000000001E-2</v>
      </c>
      <c r="D960" s="10">
        <f t="shared" si="44"/>
        <v>6.1040000000000018E-3</v>
      </c>
      <c r="E960" s="8">
        <f t="shared" si="45"/>
        <v>2.1076325601916308E-2</v>
      </c>
      <c r="F960" s="8">
        <f t="shared" si="46"/>
        <v>2.7035232366402592E-2</v>
      </c>
      <c r="G960" s="6"/>
      <c r="H960" s="6"/>
      <c r="I960" s="6"/>
      <c r="J960" s="6"/>
      <c r="K960" s="6"/>
      <c r="L960" s="6"/>
      <c r="M960" s="6"/>
      <c r="N960" s="6"/>
    </row>
    <row r="961" spans="1:14">
      <c r="A961">
        <v>200612</v>
      </c>
      <c r="B961" s="3">
        <v>1.2699999999999999E-2</v>
      </c>
      <c r="C961" s="3">
        <v>2.0235E-2</v>
      </c>
      <c r="D961" s="10">
        <f t="shared" si="44"/>
        <v>7.535E-3</v>
      </c>
      <c r="E961" s="8">
        <f t="shared" si="45"/>
        <v>1.2620031356102198E-2</v>
      </c>
      <c r="F961" s="8">
        <f t="shared" si="46"/>
        <v>2.0032992916845231E-2</v>
      </c>
      <c r="G961" s="6"/>
      <c r="H961" s="6"/>
      <c r="I961" s="6"/>
      <c r="J961" s="6"/>
      <c r="K961" s="6"/>
      <c r="L961" s="6"/>
      <c r="M961" s="6"/>
      <c r="N961" s="6"/>
    </row>
    <row r="962" spans="1:14">
      <c r="A962">
        <v>200701</v>
      </c>
      <c r="B962" s="3">
        <v>1.84E-2</v>
      </c>
      <c r="C962" s="3">
        <v>1.9196000000000001E-2</v>
      </c>
      <c r="D962" s="10">
        <f t="shared" si="44"/>
        <v>7.9600000000000157E-4</v>
      </c>
      <c r="E962" s="8">
        <f t="shared" si="45"/>
        <v>1.8232768261059684E-2</v>
      </c>
      <c r="F962" s="8">
        <f t="shared" si="46"/>
        <v>1.9014081181278602E-2</v>
      </c>
      <c r="G962" s="6"/>
      <c r="H962" s="6"/>
      <c r="I962" s="6"/>
      <c r="J962" s="6"/>
      <c r="K962" s="6"/>
      <c r="L962" s="6"/>
      <c r="M962" s="6"/>
      <c r="N962" s="6"/>
    </row>
    <row r="963" spans="1:14">
      <c r="A963">
        <v>200702</v>
      </c>
      <c r="B963" s="3">
        <v>-1.5800000000000002E-2</v>
      </c>
      <c r="C963" s="3">
        <v>-1.0489E-2</v>
      </c>
      <c r="D963" s="10">
        <f t="shared" ref="D963:D1026" si="47">C963-B963</f>
        <v>5.3110000000000015E-3</v>
      </c>
      <c r="E963" s="8">
        <f t="shared" ref="E963:E1026" si="48">LOG(B963+1, EXP(1))</f>
        <v>-1.5926150550259255E-2</v>
      </c>
      <c r="F963" s="8">
        <f t="shared" ref="F963:F1026" si="49">LOG(C963+1, EXP(1))</f>
        <v>-1.0544397275687942E-2</v>
      </c>
      <c r="G963" s="6"/>
      <c r="H963" s="6"/>
      <c r="I963" s="6"/>
      <c r="J963" s="6"/>
      <c r="K963" s="6"/>
      <c r="L963" s="6"/>
      <c r="M963" s="6"/>
      <c r="N963" s="6"/>
    </row>
    <row r="964" spans="1:14">
      <c r="A964">
        <v>200703</v>
      </c>
      <c r="B964" s="3">
        <v>1.11E-2</v>
      </c>
      <c r="C964" s="3">
        <v>3.4870000000000001E-3</v>
      </c>
      <c r="D964" s="10">
        <f t="shared" si="47"/>
        <v>-7.613E-3</v>
      </c>
      <c r="E964" s="8">
        <f t="shared" si="48"/>
        <v>1.1038847115216448E-2</v>
      </c>
      <c r="F964" s="8">
        <f t="shared" si="49"/>
        <v>3.4809345116489131E-3</v>
      </c>
      <c r="G964" s="6"/>
      <c r="H964" s="6"/>
      <c r="I964" s="6"/>
      <c r="J964" s="6"/>
      <c r="K964" s="6"/>
      <c r="L964" s="6"/>
      <c r="M964" s="6"/>
      <c r="N964" s="6"/>
    </row>
    <row r="965" spans="1:14">
      <c r="A965">
        <v>200704</v>
      </c>
      <c r="B965" s="3">
        <v>3.9300000000000002E-2</v>
      </c>
      <c r="C965" s="3">
        <v>9.5350000000000001E-3</v>
      </c>
      <c r="D965" s="10">
        <f t="shared" si="47"/>
        <v>-2.9765E-2</v>
      </c>
      <c r="E965" s="8">
        <f t="shared" si="48"/>
        <v>3.8547409612238827E-2</v>
      </c>
      <c r="F965" s="8">
        <f t="shared" si="49"/>
        <v>9.4898287987671068E-3</v>
      </c>
      <c r="G965" s="6"/>
      <c r="H965" s="6"/>
      <c r="I965" s="6"/>
      <c r="J965" s="6"/>
      <c r="K965" s="6"/>
      <c r="L965" s="6"/>
      <c r="M965" s="6"/>
      <c r="N965" s="6"/>
    </row>
    <row r="966" spans="1:14">
      <c r="A966">
        <v>200705</v>
      </c>
      <c r="B966" s="3">
        <v>3.6500000000000005E-2</v>
      </c>
      <c r="C966" s="3">
        <v>3.1036999999999999E-2</v>
      </c>
      <c r="D966" s="10">
        <f t="shared" si="47"/>
        <v>-5.463000000000006E-3</v>
      </c>
      <c r="E966" s="8">
        <f t="shared" si="48"/>
        <v>3.5849652893697202E-2</v>
      </c>
      <c r="F966" s="8">
        <f t="shared" si="49"/>
        <v>3.0565091878758218E-2</v>
      </c>
      <c r="G966" s="6"/>
      <c r="H966" s="6"/>
      <c r="I966" s="6"/>
      <c r="J966" s="6"/>
      <c r="K966" s="6"/>
      <c r="L966" s="6"/>
      <c r="M966" s="6"/>
      <c r="N966" s="6"/>
    </row>
    <row r="967" spans="1:14">
      <c r="A967">
        <v>200706</v>
      </c>
      <c r="B967" s="3">
        <v>-1.5600000000000001E-2</v>
      </c>
      <c r="C967" s="3">
        <v>-1.6191000000000001E-2</v>
      </c>
      <c r="D967" s="10">
        <f t="shared" si="47"/>
        <v>-5.9099999999999951E-4</v>
      </c>
      <c r="E967" s="8">
        <f t="shared" si="48"/>
        <v>-1.5722960465236198E-2</v>
      </c>
      <c r="F967" s="8">
        <f t="shared" si="49"/>
        <v>-1.6323506461888272E-2</v>
      </c>
      <c r="G967" s="6"/>
      <c r="H967" s="6"/>
      <c r="I967" s="6"/>
      <c r="J967" s="6"/>
      <c r="K967" s="6"/>
      <c r="L967" s="6"/>
      <c r="M967" s="6"/>
      <c r="N967" s="6"/>
    </row>
    <row r="968" spans="1:14">
      <c r="A968">
        <v>200707</v>
      </c>
      <c r="B968" s="3">
        <v>-3.3300000000000003E-2</v>
      </c>
      <c r="C968" s="3">
        <v>-8.2207000000000002E-2</v>
      </c>
      <c r="D968" s="10">
        <f t="shared" si="47"/>
        <v>-4.8906999999999999E-2</v>
      </c>
      <c r="E968" s="8">
        <f t="shared" si="48"/>
        <v>-3.3867069511577308E-2</v>
      </c>
      <c r="F968" s="8">
        <f t="shared" si="49"/>
        <v>-8.5783403984461715E-2</v>
      </c>
      <c r="G968" s="6"/>
      <c r="H968" s="6"/>
      <c r="I968" s="6"/>
      <c r="J968" s="6"/>
      <c r="K968" s="6"/>
      <c r="L968" s="6"/>
      <c r="M968" s="6"/>
      <c r="N968" s="6"/>
    </row>
    <row r="969" spans="1:14">
      <c r="A969">
        <v>200708</v>
      </c>
      <c r="B969" s="3">
        <v>1.34E-2</v>
      </c>
      <c r="C969" s="3">
        <v>-6.6190000000000008E-3</v>
      </c>
      <c r="D969" s="10">
        <f t="shared" si="47"/>
        <v>-2.0019000000000002E-2</v>
      </c>
      <c r="E969" s="8">
        <f t="shared" si="48"/>
        <v>1.3311014059672416E-2</v>
      </c>
      <c r="F969" s="8">
        <f t="shared" si="49"/>
        <v>-6.6410027249344059E-3</v>
      </c>
      <c r="G969" s="6"/>
      <c r="H969" s="6"/>
      <c r="I969" s="6"/>
      <c r="J969" s="6"/>
      <c r="K969" s="6"/>
      <c r="L969" s="6"/>
      <c r="M969" s="6"/>
      <c r="N969" s="6"/>
    </row>
    <row r="970" spans="1:14">
      <c r="A970">
        <v>200709</v>
      </c>
      <c r="B970" s="3">
        <v>3.5400000000000001E-2</v>
      </c>
      <c r="C970" s="3">
        <v>9.3399999999999993E-4</v>
      </c>
      <c r="D970" s="10">
        <f t="shared" si="47"/>
        <v>-3.4466000000000004E-2</v>
      </c>
      <c r="E970" s="8">
        <f t="shared" si="48"/>
        <v>3.4787825485664024E-2</v>
      </c>
      <c r="F970" s="8">
        <f t="shared" si="49"/>
        <v>9.3356409340338258E-4</v>
      </c>
      <c r="G970" s="6"/>
      <c r="H970" s="6"/>
      <c r="I970" s="6"/>
      <c r="J970" s="6"/>
      <c r="K970" s="6"/>
      <c r="L970" s="6"/>
      <c r="M970" s="6"/>
      <c r="N970" s="6"/>
    </row>
    <row r="971" spans="1:14">
      <c r="A971">
        <v>200710</v>
      </c>
      <c r="B971" s="3">
        <v>2.12E-2</v>
      </c>
      <c r="C971" s="3">
        <v>1.482E-3</v>
      </c>
      <c r="D971" s="10">
        <f t="shared" si="47"/>
        <v>-1.9717999999999999E-2</v>
      </c>
      <c r="E971" s="8">
        <f t="shared" si="48"/>
        <v>2.0978406385191814E-2</v>
      </c>
      <c r="F971" s="8">
        <f t="shared" si="49"/>
        <v>1.4809029217795076E-3</v>
      </c>
      <c r="G971" s="6"/>
      <c r="H971" s="6"/>
      <c r="I971" s="6"/>
      <c r="J971" s="6"/>
      <c r="K971" s="6"/>
      <c r="L971" s="6"/>
      <c r="M971" s="6"/>
      <c r="N971" s="6"/>
    </row>
    <row r="972" spans="1:14">
      <c r="A972">
        <v>200711</v>
      </c>
      <c r="B972" s="3">
        <v>-4.4900000000000002E-2</v>
      </c>
      <c r="C972" s="3">
        <v>-7.9013E-2</v>
      </c>
      <c r="D972" s="10">
        <f t="shared" si="47"/>
        <v>-3.4112999999999997E-2</v>
      </c>
      <c r="E972" s="8">
        <f t="shared" si="48"/>
        <v>-4.5939231941445217E-2</v>
      </c>
      <c r="F972" s="8">
        <f t="shared" si="49"/>
        <v>-8.2309357918740042E-2</v>
      </c>
      <c r="G972" s="6"/>
      <c r="H972" s="6"/>
      <c r="I972" s="6"/>
      <c r="J972" s="6"/>
      <c r="K972" s="6"/>
      <c r="L972" s="6"/>
      <c r="M972" s="6"/>
      <c r="N972" s="6"/>
    </row>
    <row r="973" spans="1:14">
      <c r="A973">
        <v>200712</v>
      </c>
      <c r="B973" s="3">
        <v>-6.0000000000000001E-3</v>
      </c>
      <c r="C973" s="3">
        <v>-9.2969999999999997E-3</v>
      </c>
      <c r="D973" s="10">
        <f t="shared" si="47"/>
        <v>-3.2969999999999996E-3</v>
      </c>
      <c r="E973" s="8">
        <f t="shared" si="48"/>
        <v>-6.0180723255630212E-3</v>
      </c>
      <c r="F973" s="8">
        <f t="shared" si="49"/>
        <v>-9.3404868458316394E-3</v>
      </c>
      <c r="G973" s="6"/>
      <c r="H973" s="6"/>
      <c r="I973" s="6"/>
      <c r="J973" s="6"/>
      <c r="K973" s="6"/>
      <c r="L973" s="6"/>
      <c r="M973" s="6"/>
      <c r="N973" s="6"/>
    </row>
    <row r="974" spans="1:14">
      <c r="A974">
        <v>200801</v>
      </c>
      <c r="B974" s="3">
        <v>-6.1500000000000006E-2</v>
      </c>
      <c r="C974" s="3">
        <v>-3.9365999999999998E-2</v>
      </c>
      <c r="D974" s="10">
        <f t="shared" si="47"/>
        <v>2.2134000000000008E-2</v>
      </c>
      <c r="E974" s="8">
        <f t="shared" si="48"/>
        <v>-6.3472422955573538E-2</v>
      </c>
      <c r="F974" s="8">
        <f t="shared" si="49"/>
        <v>-4.01617958327092E-2</v>
      </c>
      <c r="G974" s="6"/>
      <c r="H974" s="6"/>
      <c r="I974" s="6"/>
      <c r="J974" s="6"/>
      <c r="K974" s="6"/>
      <c r="L974" s="6"/>
      <c r="M974" s="6"/>
      <c r="N974" s="6"/>
    </row>
    <row r="975" spans="1:14">
      <c r="A975">
        <v>200802</v>
      </c>
      <c r="B975" s="3">
        <v>-2.9600000000000001E-2</v>
      </c>
      <c r="C975" s="3">
        <v>-3.9607999999999997E-2</v>
      </c>
      <c r="D975" s="10">
        <f t="shared" si="47"/>
        <v>-1.0007999999999996E-2</v>
      </c>
      <c r="E975" s="8">
        <f t="shared" si="48"/>
        <v>-3.0046921352296637E-2</v>
      </c>
      <c r="F975" s="8">
        <f t="shared" si="49"/>
        <v>-4.0413744532289637E-2</v>
      </c>
      <c r="G975" s="6"/>
      <c r="H975" s="6"/>
      <c r="I975" s="6"/>
      <c r="J975" s="6"/>
      <c r="K975" s="6"/>
      <c r="L975" s="6"/>
      <c r="M975" s="6"/>
      <c r="N975" s="6"/>
    </row>
    <row r="976" spans="1:14">
      <c r="A976">
        <v>200803</v>
      </c>
      <c r="B976" s="3">
        <v>-7.6E-3</v>
      </c>
      <c r="C976" s="3">
        <v>1.903E-3</v>
      </c>
      <c r="D976" s="10">
        <f t="shared" si="47"/>
        <v>9.5029999999999993E-3</v>
      </c>
      <c r="E976" s="8">
        <f t="shared" si="48"/>
        <v>-7.6290271644911629E-3</v>
      </c>
      <c r="F976" s="8">
        <f t="shared" si="49"/>
        <v>1.9011915894067632E-3</v>
      </c>
      <c r="G976" s="6"/>
      <c r="H976" s="6"/>
      <c r="I976" s="6"/>
      <c r="J976" s="6"/>
      <c r="K976" s="6"/>
      <c r="L976" s="6"/>
      <c r="M976" s="6"/>
      <c r="N976" s="6"/>
    </row>
    <row r="977" spans="1:14">
      <c r="A977">
        <v>200804</v>
      </c>
      <c r="B977" s="3">
        <v>4.7799999999999995E-2</v>
      </c>
      <c r="C977" s="3">
        <v>1.5266999999999999E-2</v>
      </c>
      <c r="D977" s="10">
        <f t="shared" si="47"/>
        <v>-3.2532999999999992E-2</v>
      </c>
      <c r="E977" s="8">
        <f t="shared" si="48"/>
        <v>4.6692727991982354E-2</v>
      </c>
      <c r="F977" s="8">
        <f t="shared" si="49"/>
        <v>1.5151632088256362E-2</v>
      </c>
      <c r="G977" s="6"/>
      <c r="H977" s="6"/>
      <c r="I977" s="6"/>
      <c r="J977" s="6"/>
      <c r="K977" s="6"/>
      <c r="L977" s="6"/>
      <c r="M977" s="6"/>
      <c r="N977" s="6"/>
    </row>
    <row r="978" spans="1:14">
      <c r="A978">
        <v>200805</v>
      </c>
      <c r="B978" s="3">
        <v>2.0400000000000001E-2</v>
      </c>
      <c r="C978" s="3">
        <v>3.0015E-2</v>
      </c>
      <c r="D978" s="10">
        <f t="shared" si="47"/>
        <v>9.6149999999999985E-3</v>
      </c>
      <c r="E978" s="8">
        <f t="shared" si="48"/>
        <v>2.0194707285519253E-2</v>
      </c>
      <c r="F978" s="8">
        <f t="shared" si="49"/>
        <v>2.9573365242299414E-2</v>
      </c>
      <c r="G978" s="6"/>
      <c r="H978" s="6"/>
      <c r="I978" s="6"/>
      <c r="J978" s="6"/>
      <c r="K978" s="6"/>
      <c r="L978" s="6"/>
      <c r="M978" s="6"/>
      <c r="N978" s="6"/>
    </row>
    <row r="979" spans="1:14">
      <c r="A979">
        <v>200806</v>
      </c>
      <c r="B979" s="3">
        <v>-8.2699999999999996E-2</v>
      </c>
      <c r="C979" s="3">
        <v>-8.8965000000000002E-2</v>
      </c>
      <c r="D979" s="10">
        <f t="shared" si="47"/>
        <v>-6.2650000000000067E-3</v>
      </c>
      <c r="E979" s="8">
        <f t="shared" si="48"/>
        <v>-8.6320706466527161E-2</v>
      </c>
      <c r="F979" s="8">
        <f t="shared" si="49"/>
        <v>-9.3173963140752644E-2</v>
      </c>
      <c r="G979" s="6"/>
      <c r="H979" s="6"/>
      <c r="I979" s="6"/>
      <c r="J979" s="6"/>
      <c r="K979" s="6"/>
      <c r="L979" s="6"/>
      <c r="M979" s="6"/>
      <c r="N979" s="6"/>
    </row>
    <row r="980" spans="1:14">
      <c r="A980">
        <v>200807</v>
      </c>
      <c r="B980" s="3">
        <v>-6.1999999999999998E-3</v>
      </c>
      <c r="C980" s="3">
        <v>5.2998999999999998E-2</v>
      </c>
      <c r="D980" s="10">
        <f t="shared" si="47"/>
        <v>5.9198999999999995E-2</v>
      </c>
      <c r="E980" s="8">
        <f t="shared" si="48"/>
        <v>-6.2192998139168326E-3</v>
      </c>
      <c r="F980" s="8">
        <f t="shared" si="49"/>
        <v>5.1642283483771201E-2</v>
      </c>
      <c r="G980" s="6"/>
      <c r="H980" s="6"/>
      <c r="I980" s="6"/>
      <c r="J980" s="6"/>
      <c r="K980" s="6"/>
      <c r="L980" s="6"/>
      <c r="M980" s="6"/>
      <c r="N980" s="6"/>
    </row>
    <row r="981" spans="1:14">
      <c r="A981">
        <v>200808</v>
      </c>
      <c r="B981" s="3">
        <v>1.66E-2</v>
      </c>
      <c r="C981" s="3">
        <v>7.0479E-2</v>
      </c>
      <c r="D981" s="10">
        <f t="shared" si="47"/>
        <v>5.3878999999999996E-2</v>
      </c>
      <c r="E981" s="8">
        <f t="shared" si="48"/>
        <v>1.6463726030665031E-2</v>
      </c>
      <c r="F981" s="8">
        <f t="shared" si="49"/>
        <v>6.8106211853783294E-2</v>
      </c>
      <c r="G981" s="6"/>
      <c r="H981" s="6"/>
      <c r="I981" s="6"/>
      <c r="J981" s="6"/>
      <c r="K981" s="6"/>
      <c r="L981" s="6"/>
      <c r="M981" s="6"/>
      <c r="N981" s="6"/>
    </row>
    <row r="982" spans="1:14">
      <c r="A982">
        <v>200809</v>
      </c>
      <c r="B982" s="3">
        <v>-9.0899999999999995E-2</v>
      </c>
      <c r="C982" s="3">
        <v>-6.9904999999999995E-2</v>
      </c>
      <c r="D982" s="10">
        <f t="shared" si="47"/>
        <v>2.0995E-2</v>
      </c>
      <c r="E982" s="8">
        <f t="shared" si="48"/>
        <v>-9.5300179854324499E-2</v>
      </c>
      <c r="F982" s="8">
        <f t="shared" si="49"/>
        <v>-7.2468547514211903E-2</v>
      </c>
      <c r="G982" s="6"/>
      <c r="H982" s="6"/>
      <c r="I982" s="6"/>
      <c r="J982" s="6"/>
      <c r="K982" s="6"/>
      <c r="L982" s="6"/>
      <c r="M982" s="6"/>
      <c r="N982" s="6"/>
    </row>
    <row r="983" spans="1:14">
      <c r="A983">
        <v>200810</v>
      </c>
      <c r="B983" s="3">
        <v>-0.17150000000000001</v>
      </c>
      <c r="C983" s="3">
        <v>-0.205932</v>
      </c>
      <c r="D983" s="10">
        <f t="shared" si="47"/>
        <v>-3.443199999999999E-2</v>
      </c>
      <c r="E983" s="8">
        <f t="shared" si="48"/>
        <v>-0.18813844211551944</v>
      </c>
      <c r="F983" s="8">
        <f t="shared" si="49"/>
        <v>-0.23058617908471488</v>
      </c>
      <c r="G983" s="6"/>
      <c r="H983" s="6"/>
      <c r="I983" s="6"/>
      <c r="J983" s="6"/>
      <c r="K983" s="6"/>
      <c r="L983" s="6"/>
      <c r="M983" s="6"/>
      <c r="N983" s="6"/>
    </row>
    <row r="984" spans="1:14">
      <c r="A984">
        <v>200811</v>
      </c>
      <c r="B984" s="3">
        <v>-7.8299999999999995E-2</v>
      </c>
      <c r="C984" s="3">
        <v>-0.14336699999999999</v>
      </c>
      <c r="D984" s="10">
        <f t="shared" si="47"/>
        <v>-6.5067E-2</v>
      </c>
      <c r="E984" s="8">
        <f t="shared" si="48"/>
        <v>-8.1535487982518542E-2</v>
      </c>
      <c r="F984" s="8">
        <f t="shared" si="49"/>
        <v>-0.15474569014412617</v>
      </c>
      <c r="G984" s="6"/>
      <c r="H984" s="6"/>
      <c r="I984" s="6"/>
      <c r="J984" s="6"/>
      <c r="K984" s="6"/>
      <c r="L984" s="6"/>
      <c r="M984" s="6"/>
      <c r="N984" s="6"/>
    </row>
    <row r="985" spans="1:14">
      <c r="A985">
        <v>200812</v>
      </c>
      <c r="B985" s="3">
        <v>1.7399999999999999E-2</v>
      </c>
      <c r="C985" s="3">
        <v>5.3899000000000002E-2</v>
      </c>
      <c r="D985" s="10">
        <f t="shared" si="47"/>
        <v>3.6499000000000004E-2</v>
      </c>
      <c r="E985" s="8">
        <f t="shared" si="48"/>
        <v>1.7250353406527672E-2</v>
      </c>
      <c r="F985" s="8">
        <f t="shared" si="49"/>
        <v>5.2496620100675982E-2</v>
      </c>
      <c r="G985" s="6"/>
      <c r="H985" s="6"/>
      <c r="I985" s="6"/>
      <c r="J985" s="6"/>
      <c r="K985" s="6"/>
      <c r="L985" s="6"/>
      <c r="M985" s="6"/>
      <c r="N985" s="6"/>
    </row>
    <row r="986" spans="1:14">
      <c r="A986">
        <v>200901</v>
      </c>
      <c r="B986" s="3">
        <v>-8.1199999999999994E-2</v>
      </c>
      <c r="C986" s="3">
        <v>-0.160718</v>
      </c>
      <c r="D986" s="10">
        <f t="shared" si="47"/>
        <v>-7.9518000000000005E-2</v>
      </c>
      <c r="E986" s="8">
        <f t="shared" si="48"/>
        <v>-8.4686808167193803E-2</v>
      </c>
      <c r="F986" s="8">
        <f t="shared" si="49"/>
        <v>-0.17520851456679826</v>
      </c>
      <c r="G986" s="6"/>
      <c r="H986" s="6"/>
      <c r="I986" s="6"/>
      <c r="J986" s="6"/>
      <c r="K986" s="6"/>
      <c r="L986" s="6"/>
      <c r="M986" s="6"/>
      <c r="N986" s="6"/>
    </row>
    <row r="987" spans="1:14">
      <c r="A987">
        <v>200902</v>
      </c>
      <c r="B987" s="3">
        <v>-0.1009</v>
      </c>
      <c r="C987" s="3">
        <v>-0.15077400000000002</v>
      </c>
      <c r="D987" s="10">
        <f t="shared" si="47"/>
        <v>-4.9874000000000016E-2</v>
      </c>
      <c r="E987" s="8">
        <f t="shared" si="48"/>
        <v>-0.10636101599140982</v>
      </c>
      <c r="F987" s="8">
        <f t="shared" si="49"/>
        <v>-0.16342993257038588</v>
      </c>
      <c r="G987" s="6"/>
      <c r="H987" s="6"/>
      <c r="I987" s="6"/>
      <c r="J987" s="6"/>
      <c r="K987" s="6"/>
      <c r="L987" s="6"/>
      <c r="M987" s="6"/>
      <c r="N987" s="6"/>
    </row>
    <row r="988" spans="1:14">
      <c r="A988">
        <v>200903</v>
      </c>
      <c r="B988" s="3">
        <v>8.9699999999999988E-2</v>
      </c>
      <c r="C988" s="3">
        <v>0.110487</v>
      </c>
      <c r="D988" s="10">
        <f t="shared" si="47"/>
        <v>2.0787000000000014E-2</v>
      </c>
      <c r="E988" s="8">
        <f t="shared" si="48"/>
        <v>8.5902429000703287E-2</v>
      </c>
      <c r="F988" s="8">
        <f t="shared" si="49"/>
        <v>0.104798657845283</v>
      </c>
      <c r="G988" s="6"/>
      <c r="H988" s="6"/>
      <c r="I988" s="6"/>
      <c r="J988" s="6"/>
      <c r="K988" s="6"/>
      <c r="L988" s="6"/>
      <c r="M988" s="6"/>
      <c r="N988" s="6"/>
    </row>
    <row r="989" spans="1:14">
      <c r="A989">
        <v>200904</v>
      </c>
      <c r="B989" s="3">
        <v>0.10189999999999999</v>
      </c>
      <c r="C989" s="3">
        <v>0.18303999999999998</v>
      </c>
      <c r="D989" s="10">
        <f t="shared" si="47"/>
        <v>8.113999999999999E-2</v>
      </c>
      <c r="E989" s="8">
        <f t="shared" si="48"/>
        <v>9.7035962511594354E-2</v>
      </c>
      <c r="F989" s="8">
        <f t="shared" si="49"/>
        <v>0.16808739676613013</v>
      </c>
      <c r="G989" s="6"/>
      <c r="H989" s="6"/>
      <c r="I989" s="6"/>
      <c r="J989" s="6"/>
      <c r="K989" s="6"/>
      <c r="L989" s="6"/>
      <c r="M989" s="6"/>
      <c r="N989" s="6"/>
    </row>
    <row r="990" spans="1:14">
      <c r="A990">
        <v>200905</v>
      </c>
      <c r="B990" s="3">
        <v>5.21E-2</v>
      </c>
      <c r="C990" s="3">
        <v>2.4795999999999999E-2</v>
      </c>
      <c r="D990" s="10">
        <f t="shared" si="47"/>
        <v>-2.7304000000000002E-2</v>
      </c>
      <c r="E990" s="8">
        <f t="shared" si="48"/>
        <v>5.0788166832105096E-2</v>
      </c>
      <c r="F990" s="8">
        <f t="shared" si="49"/>
        <v>2.4493568392145459E-2</v>
      </c>
      <c r="G990" s="6"/>
      <c r="H990" s="6"/>
      <c r="I990" s="6"/>
      <c r="J990" s="6"/>
      <c r="K990" s="6"/>
      <c r="L990" s="6"/>
      <c r="M990" s="6"/>
      <c r="N990" s="6"/>
    </row>
    <row r="991" spans="1:14">
      <c r="A991">
        <v>200906</v>
      </c>
      <c r="B991" s="3">
        <v>4.4000000000000003E-3</v>
      </c>
      <c r="C991" s="3">
        <v>7.1060000000000003E-3</v>
      </c>
      <c r="D991" s="10">
        <f t="shared" si="47"/>
        <v>2.7060000000000001E-3</v>
      </c>
      <c r="E991" s="8">
        <f t="shared" si="48"/>
        <v>4.390348301292854E-3</v>
      </c>
      <c r="F991" s="8">
        <f t="shared" si="49"/>
        <v>7.0808713545425835E-3</v>
      </c>
      <c r="G991" s="6"/>
      <c r="H991" s="6"/>
      <c r="I991" s="6"/>
      <c r="J991" s="6"/>
      <c r="K991" s="6"/>
      <c r="L991" s="6"/>
      <c r="M991" s="6"/>
      <c r="N991" s="6"/>
    </row>
    <row r="992" spans="1:14">
      <c r="A992">
        <v>200907</v>
      </c>
      <c r="B992" s="3">
        <v>7.7299999999999994E-2</v>
      </c>
      <c r="C992" s="3">
        <v>0.13370799999999999</v>
      </c>
      <c r="D992" s="10">
        <f t="shared" si="47"/>
        <v>5.6408E-2</v>
      </c>
      <c r="E992" s="8">
        <f t="shared" si="48"/>
        <v>7.4457910918009726E-2</v>
      </c>
      <c r="F992" s="8">
        <f t="shared" si="49"/>
        <v>0.1254936765570496</v>
      </c>
      <c r="G992" s="6"/>
      <c r="H992" s="6"/>
      <c r="I992" s="6"/>
      <c r="J992" s="6"/>
      <c r="K992" s="6"/>
      <c r="L992" s="6"/>
      <c r="M992" s="6"/>
      <c r="N992" s="6"/>
    </row>
    <row r="993" spans="1:14">
      <c r="A993">
        <v>200908</v>
      </c>
      <c r="B993" s="3">
        <v>3.3399999999999999E-2</v>
      </c>
      <c r="C993" s="3">
        <v>8.1881000000000009E-2</v>
      </c>
      <c r="D993" s="10">
        <f t="shared" si="47"/>
        <v>4.848100000000001E-2</v>
      </c>
      <c r="E993" s="8">
        <f t="shared" si="48"/>
        <v>3.2854336870947277E-2</v>
      </c>
      <c r="F993" s="8">
        <f t="shared" si="49"/>
        <v>7.8701192860167843E-2</v>
      </c>
      <c r="G993" s="6"/>
      <c r="H993" s="6"/>
      <c r="I993" s="6"/>
      <c r="J993" s="6"/>
      <c r="K993" s="6"/>
      <c r="L993" s="6"/>
      <c r="M993" s="6"/>
      <c r="N993" s="6"/>
    </row>
    <row r="994" spans="1:14">
      <c r="A994">
        <v>200909</v>
      </c>
      <c r="B994" s="3">
        <v>4.0899999999999999E-2</v>
      </c>
      <c r="C994" s="3">
        <v>7.5795000000000001E-2</v>
      </c>
      <c r="D994" s="10">
        <f t="shared" si="47"/>
        <v>3.4895000000000002E-2</v>
      </c>
      <c r="E994" s="8">
        <f t="shared" si="48"/>
        <v>4.0085723539285578E-2</v>
      </c>
      <c r="F994" s="8">
        <f t="shared" si="49"/>
        <v>7.3059923142170385E-2</v>
      </c>
      <c r="G994" s="6"/>
      <c r="H994" s="6"/>
      <c r="I994" s="6"/>
      <c r="J994" s="6"/>
      <c r="K994" s="6"/>
      <c r="L994" s="6"/>
      <c r="M994" s="6"/>
      <c r="N994" s="6"/>
    </row>
    <row r="995" spans="1:14">
      <c r="A995">
        <v>200910</v>
      </c>
      <c r="B995" s="3">
        <v>-2.5899999999999999E-2</v>
      </c>
      <c r="C995" s="3">
        <v>-9.3978999999999993E-2</v>
      </c>
      <c r="D995" s="10">
        <f t="shared" si="47"/>
        <v>-6.8079000000000001E-2</v>
      </c>
      <c r="E995" s="8">
        <f t="shared" si="48"/>
        <v>-2.6241311205227127E-2</v>
      </c>
      <c r="F995" s="8">
        <f t="shared" si="49"/>
        <v>-9.8692794399835165E-2</v>
      </c>
      <c r="G995" s="6"/>
      <c r="H995" s="6"/>
      <c r="I995" s="6"/>
      <c r="J995" s="6"/>
      <c r="K995" s="6"/>
      <c r="L995" s="6"/>
      <c r="M995" s="6"/>
      <c r="N995" s="6"/>
    </row>
    <row r="996" spans="1:14">
      <c r="A996">
        <v>200911</v>
      </c>
      <c r="B996" s="3">
        <v>5.5599999999999997E-2</v>
      </c>
      <c r="C996" s="3">
        <v>4.1184000000000005E-2</v>
      </c>
      <c r="D996" s="10">
        <f t="shared" si="47"/>
        <v>-1.4415999999999991E-2</v>
      </c>
      <c r="E996" s="8">
        <f t="shared" si="48"/>
        <v>5.4109325647032039E-2</v>
      </c>
      <c r="F996" s="8">
        <f t="shared" si="49"/>
        <v>4.0358527135837388E-2</v>
      </c>
      <c r="G996" s="6"/>
      <c r="H996" s="6"/>
      <c r="I996" s="6"/>
      <c r="J996" s="6"/>
      <c r="K996" s="6"/>
      <c r="L996" s="6"/>
      <c r="M996" s="6"/>
      <c r="N996" s="6"/>
    </row>
    <row r="997" spans="1:14">
      <c r="A997">
        <v>200912</v>
      </c>
      <c r="B997" s="3">
        <v>2.76E-2</v>
      </c>
      <c r="C997" s="3">
        <v>8.3771999999999999E-2</v>
      </c>
      <c r="D997" s="10">
        <f t="shared" si="47"/>
        <v>5.6172E-2</v>
      </c>
      <c r="E997" s="8">
        <f t="shared" si="48"/>
        <v>2.7225986253591527E-2</v>
      </c>
      <c r="F997" s="8">
        <f t="shared" si="49"/>
        <v>8.0447548791234391E-2</v>
      </c>
      <c r="G997" s="6"/>
      <c r="H997" s="6"/>
      <c r="I997" s="6"/>
      <c r="J997" s="6"/>
      <c r="K997" s="6"/>
      <c r="L997" s="6"/>
      <c r="M997" s="6"/>
      <c r="N997" s="6"/>
    </row>
    <row r="998" spans="1:14">
      <c r="A998">
        <v>201001</v>
      </c>
      <c r="B998" s="3">
        <v>-3.3599999999999998E-2</v>
      </c>
      <c r="C998" s="3">
        <v>-2.6859000000000001E-2</v>
      </c>
      <c r="D998" s="10">
        <f t="shared" si="47"/>
        <v>6.740999999999997E-3</v>
      </c>
      <c r="E998" s="8">
        <f t="shared" si="48"/>
        <v>-3.417745180158651E-2</v>
      </c>
      <c r="F998" s="8">
        <f t="shared" si="49"/>
        <v>-2.7226294653638981E-2</v>
      </c>
      <c r="G998" s="6"/>
      <c r="H998" s="6"/>
      <c r="I998" s="6"/>
      <c r="J998" s="6"/>
      <c r="K998" s="6"/>
      <c r="L998" s="6"/>
      <c r="M998" s="6"/>
      <c r="N998" s="6"/>
    </row>
    <row r="999" spans="1:14">
      <c r="A999">
        <v>201002</v>
      </c>
      <c r="B999" s="3">
        <v>3.4000000000000002E-2</v>
      </c>
      <c r="C999" s="3">
        <v>7.4535999999999991E-2</v>
      </c>
      <c r="D999" s="10">
        <f t="shared" si="47"/>
        <v>4.0535999999999989E-2</v>
      </c>
      <c r="E999" s="8">
        <f t="shared" si="48"/>
        <v>3.3434776086237419E-2</v>
      </c>
      <c r="F999" s="8">
        <f t="shared" si="49"/>
        <v>7.1888940494511125E-2</v>
      </c>
      <c r="G999" s="6"/>
      <c r="H999" s="6"/>
      <c r="I999" s="6"/>
      <c r="J999" s="6"/>
      <c r="K999" s="6"/>
      <c r="L999" s="6"/>
      <c r="M999" s="6"/>
      <c r="N999" s="6"/>
    </row>
    <row r="1000" spans="1:14">
      <c r="A1000">
        <v>201003</v>
      </c>
      <c r="B1000" s="3">
        <v>6.3199999999999992E-2</v>
      </c>
      <c r="C1000" s="3">
        <v>8.9498999999999995E-2</v>
      </c>
      <c r="D1000" s="10">
        <f t="shared" si="47"/>
        <v>2.6299000000000003E-2</v>
      </c>
      <c r="E1000" s="8">
        <f t="shared" si="48"/>
        <v>6.1283228416898448E-2</v>
      </c>
      <c r="F1000" s="8">
        <f t="shared" si="49"/>
        <v>8.5717957549890492E-2</v>
      </c>
      <c r="G1000" s="6"/>
      <c r="H1000" s="6"/>
      <c r="I1000" s="6"/>
      <c r="J1000" s="6"/>
      <c r="K1000" s="6"/>
      <c r="L1000" s="6"/>
      <c r="M1000" s="6"/>
      <c r="N1000" s="6"/>
    </row>
    <row r="1001" spans="1:14">
      <c r="A1001">
        <v>201004</v>
      </c>
      <c r="B1001" s="3">
        <v>2.0099999999999996E-2</v>
      </c>
      <c r="C1001" s="3">
        <v>9.2931000000000014E-2</v>
      </c>
      <c r="D1001" s="10">
        <f t="shared" si="47"/>
        <v>7.2831000000000021E-2</v>
      </c>
      <c r="E1001" s="8">
        <f t="shared" si="48"/>
        <v>1.9900661706336174E-2</v>
      </c>
      <c r="F1001" s="8">
        <f t="shared" si="49"/>
        <v>8.8863078198937503E-2</v>
      </c>
      <c r="G1001" s="6"/>
      <c r="H1001" s="6"/>
      <c r="I1001" s="6"/>
      <c r="J1001" s="6"/>
      <c r="K1001" s="6"/>
      <c r="L1001" s="6"/>
      <c r="M1001" s="6"/>
      <c r="N1001" s="6"/>
    </row>
    <row r="1002" spans="1:14">
      <c r="A1002">
        <v>201005</v>
      </c>
      <c r="B1002" s="3">
        <v>-7.8799999999999995E-2</v>
      </c>
      <c r="C1002" s="3">
        <v>-0.103687</v>
      </c>
      <c r="D1002" s="10">
        <f t="shared" si="47"/>
        <v>-2.4887000000000006E-2</v>
      </c>
      <c r="E1002" s="8">
        <f t="shared" si="48"/>
        <v>-8.2078111035606902E-2</v>
      </c>
      <c r="F1002" s="8">
        <f t="shared" si="49"/>
        <v>-0.10946559665170684</v>
      </c>
      <c r="G1002" s="6"/>
      <c r="H1002" s="6"/>
      <c r="I1002" s="6"/>
      <c r="J1002" s="6"/>
      <c r="K1002" s="6"/>
      <c r="L1002" s="6"/>
      <c r="M1002" s="6"/>
      <c r="N1002" s="6"/>
    </row>
    <row r="1003" spans="1:14">
      <c r="A1003">
        <v>201006</v>
      </c>
      <c r="B1003" s="3">
        <v>-5.5600000000000004E-2</v>
      </c>
      <c r="C1003" s="3">
        <v>-0.108838</v>
      </c>
      <c r="D1003" s="10">
        <f t="shared" si="47"/>
        <v>-5.3238000000000001E-2</v>
      </c>
      <c r="E1003" s="8">
        <f t="shared" si="48"/>
        <v>-5.7205473770779183E-2</v>
      </c>
      <c r="F1003" s="8">
        <f t="shared" si="49"/>
        <v>-0.11522904985643194</v>
      </c>
      <c r="G1003" s="6"/>
      <c r="H1003" s="6"/>
      <c r="I1003" s="6"/>
      <c r="J1003" s="6"/>
      <c r="K1003" s="6"/>
      <c r="L1003" s="6"/>
      <c r="M1003" s="6"/>
      <c r="N1003" s="6"/>
    </row>
    <row r="1004" spans="1:14">
      <c r="A1004">
        <v>201007</v>
      </c>
      <c r="B1004" s="3">
        <v>6.9399999999999989E-2</v>
      </c>
      <c r="C1004" s="3">
        <v>7.2317999999999993E-2</v>
      </c>
      <c r="D1004" s="10">
        <f t="shared" si="47"/>
        <v>2.9180000000000039E-3</v>
      </c>
      <c r="E1004" s="8">
        <f t="shared" si="48"/>
        <v>6.709774353249405E-2</v>
      </c>
      <c r="F1004" s="8">
        <f t="shared" si="49"/>
        <v>6.9822660450178223E-2</v>
      </c>
      <c r="G1004" s="6"/>
      <c r="H1004" s="6"/>
      <c r="I1004" s="6"/>
      <c r="J1004" s="6"/>
      <c r="K1004" s="6"/>
      <c r="L1004" s="6"/>
      <c r="M1004" s="6"/>
      <c r="N1004" s="6"/>
    </row>
    <row r="1005" spans="1:14">
      <c r="A1005">
        <v>201008</v>
      </c>
      <c r="B1005" s="3">
        <v>-4.7599999999999996E-2</v>
      </c>
      <c r="C1005" s="3">
        <v>-8.6118E-2</v>
      </c>
      <c r="D1005" s="10">
        <f t="shared" si="47"/>
        <v>-3.8518000000000004E-2</v>
      </c>
      <c r="E1005" s="8">
        <f t="shared" si="48"/>
        <v>-4.8770164369429311E-2</v>
      </c>
      <c r="F1005" s="8">
        <f t="shared" si="49"/>
        <v>-9.005381870711561E-2</v>
      </c>
      <c r="G1005" s="6"/>
      <c r="H1005" s="6"/>
      <c r="I1005" s="6"/>
      <c r="J1005" s="6"/>
      <c r="K1005" s="6"/>
      <c r="L1005" s="6"/>
      <c r="M1005" s="6"/>
      <c r="N1005" s="6"/>
    </row>
    <row r="1006" spans="1:14">
      <c r="A1006">
        <v>201009</v>
      </c>
      <c r="B1006" s="3">
        <v>9.5499999999999988E-2</v>
      </c>
      <c r="C1006" s="3">
        <v>0.109568</v>
      </c>
      <c r="D1006" s="10">
        <f t="shared" si="47"/>
        <v>1.4068000000000011E-2</v>
      </c>
      <c r="E1006" s="8">
        <f t="shared" si="48"/>
        <v>9.1210880053384083E-2</v>
      </c>
      <c r="F1006" s="8">
        <f t="shared" si="49"/>
        <v>0.10397075038128532</v>
      </c>
      <c r="G1006" s="6"/>
      <c r="H1006" s="6"/>
      <c r="I1006" s="6"/>
      <c r="J1006" s="6"/>
      <c r="K1006" s="6"/>
      <c r="L1006" s="6"/>
      <c r="M1006" s="6"/>
      <c r="N1006" s="6"/>
    </row>
    <row r="1007" spans="1:14">
      <c r="A1007">
        <v>201010</v>
      </c>
      <c r="B1007" s="3">
        <v>3.8899999999999997E-2</v>
      </c>
      <c r="C1007" s="3">
        <v>3.6403999999999999E-2</v>
      </c>
      <c r="D1007" s="10">
        <f t="shared" si="47"/>
        <v>-2.4959999999999982E-3</v>
      </c>
      <c r="E1007" s="8">
        <f t="shared" si="48"/>
        <v>3.8162461094348857E-2</v>
      </c>
      <c r="F1007" s="8">
        <f t="shared" si="49"/>
        <v>3.5757029212071322E-2</v>
      </c>
      <c r="G1007" s="6"/>
      <c r="H1007" s="6"/>
      <c r="I1007" s="6"/>
      <c r="J1007" s="6"/>
      <c r="K1007" s="6"/>
      <c r="L1007" s="6"/>
      <c r="M1007" s="6"/>
      <c r="N1007" s="6"/>
    </row>
    <row r="1008" spans="1:14">
      <c r="A1008">
        <v>201011</v>
      </c>
      <c r="B1008" s="3">
        <v>6.0999999999999995E-3</v>
      </c>
      <c r="C1008" s="3">
        <v>3.3312000000000001E-2</v>
      </c>
      <c r="D1008" s="10">
        <f t="shared" si="47"/>
        <v>2.7212E-2</v>
      </c>
      <c r="E1008" s="8">
        <f t="shared" si="48"/>
        <v>6.0814703158679536E-3</v>
      </c>
      <c r="F1008" s="8">
        <f t="shared" si="49"/>
        <v>3.2769177448586283E-2</v>
      </c>
      <c r="G1008" s="6"/>
      <c r="H1008" s="6"/>
      <c r="I1008" s="6"/>
      <c r="J1008" s="6"/>
      <c r="K1008" s="6"/>
      <c r="L1008" s="6"/>
      <c r="M1008" s="6"/>
      <c r="N1008" s="6"/>
    </row>
    <row r="1009" spans="1:14">
      <c r="A1009">
        <v>201012</v>
      </c>
      <c r="B1009" s="3">
        <v>6.83E-2</v>
      </c>
      <c r="C1009" s="3">
        <v>9.4635999999999998E-2</v>
      </c>
      <c r="D1009" s="10">
        <f t="shared" si="47"/>
        <v>2.6335999999999998E-2</v>
      </c>
      <c r="E1009" s="8">
        <f t="shared" si="48"/>
        <v>6.6068599969704711E-2</v>
      </c>
      <c r="F1009" s="8">
        <f t="shared" si="49"/>
        <v>9.042188791333379E-2</v>
      </c>
      <c r="G1009" s="6"/>
      <c r="H1009" s="6"/>
      <c r="I1009" s="6"/>
      <c r="J1009" s="6"/>
      <c r="K1009" s="6"/>
      <c r="L1009" s="6"/>
      <c r="M1009" s="6"/>
      <c r="N1009" s="6"/>
    </row>
    <row r="1010" spans="1:14">
      <c r="A1010">
        <v>201101</v>
      </c>
      <c r="B1010" s="3">
        <v>0.02</v>
      </c>
      <c r="C1010" s="3">
        <v>3.4420000000000002E-3</v>
      </c>
      <c r="D1010" s="10">
        <f t="shared" si="47"/>
        <v>-1.6558E-2</v>
      </c>
      <c r="E1010" s="8">
        <f t="shared" si="48"/>
        <v>1.980262729617973E-2</v>
      </c>
      <c r="F1010" s="8">
        <f t="shared" si="49"/>
        <v>3.4360898758819137E-3</v>
      </c>
      <c r="G1010" s="6"/>
      <c r="H1010" s="6"/>
      <c r="I1010" s="6"/>
      <c r="J1010" s="6"/>
      <c r="K1010" s="6"/>
      <c r="L1010" s="6"/>
      <c r="M1010" s="6"/>
      <c r="N1010" s="6"/>
    </row>
    <row r="1011" spans="1:14">
      <c r="A1011">
        <v>201102</v>
      </c>
      <c r="B1011" s="3">
        <v>3.5000000000000003E-2</v>
      </c>
      <c r="C1011" s="3">
        <v>5.6043000000000003E-2</v>
      </c>
      <c r="D1011" s="10">
        <f t="shared" si="47"/>
        <v>2.1042999999999999E-2</v>
      </c>
      <c r="E1011" s="8">
        <f t="shared" si="48"/>
        <v>3.4401426717332317E-2</v>
      </c>
      <c r="F1011" s="8">
        <f t="shared" si="49"/>
        <v>5.4528904152015133E-2</v>
      </c>
      <c r="G1011" s="6"/>
      <c r="H1011" s="6"/>
      <c r="I1011" s="6"/>
      <c r="J1011" s="6"/>
      <c r="K1011" s="6"/>
      <c r="L1011" s="6"/>
      <c r="M1011" s="6"/>
      <c r="N1011" s="6"/>
    </row>
    <row r="1012" spans="1:14">
      <c r="A1012">
        <v>201103</v>
      </c>
      <c r="B1012" s="3">
        <v>4.7000000000000002E-3</v>
      </c>
      <c r="C1012" s="3">
        <v>1.4611000000000001E-2</v>
      </c>
      <c r="D1012" s="10">
        <f t="shared" si="47"/>
        <v>9.9109999999999997E-3</v>
      </c>
      <c r="E1012" s="8">
        <f t="shared" si="48"/>
        <v>4.6889894861314695E-3</v>
      </c>
      <c r="F1012" s="8">
        <f t="shared" si="49"/>
        <v>1.4505287802700691E-2</v>
      </c>
      <c r="G1012" s="6"/>
      <c r="H1012" s="6"/>
      <c r="I1012" s="6"/>
      <c r="J1012" s="6"/>
      <c r="K1012" s="6"/>
      <c r="L1012" s="6"/>
      <c r="M1012" s="6"/>
      <c r="N1012" s="6"/>
    </row>
    <row r="1013" spans="1:14">
      <c r="A1013">
        <v>201104</v>
      </c>
      <c r="B1013" s="3">
        <v>2.8999999999999998E-2</v>
      </c>
      <c r="C1013" s="3">
        <v>1.0561000000000001E-2</v>
      </c>
      <c r="D1013" s="10">
        <f t="shared" si="47"/>
        <v>-1.8438999999999997E-2</v>
      </c>
      <c r="E1013" s="8">
        <f t="shared" si="48"/>
        <v>2.8587456851912472E-2</v>
      </c>
      <c r="F1013" s="8">
        <f t="shared" si="49"/>
        <v>1.0505622194944286E-2</v>
      </c>
      <c r="G1013" s="6"/>
      <c r="H1013" s="6"/>
      <c r="I1013" s="6"/>
      <c r="J1013" s="6"/>
      <c r="K1013" s="6"/>
      <c r="L1013" s="6"/>
      <c r="M1013" s="6"/>
      <c r="N1013" s="6"/>
    </row>
    <row r="1014" spans="1:14">
      <c r="A1014">
        <v>201105</v>
      </c>
      <c r="B1014" s="3">
        <v>-1.2699999999999999E-2</v>
      </c>
      <c r="C1014" s="3">
        <v>-3.1974000000000002E-2</v>
      </c>
      <c r="D1014" s="10">
        <f t="shared" si="47"/>
        <v>-1.9274000000000003E-2</v>
      </c>
      <c r="E1014" s="8">
        <f t="shared" si="48"/>
        <v>-1.2781334364733152E-2</v>
      </c>
      <c r="F1014" s="8">
        <f t="shared" si="49"/>
        <v>-3.249633256213777E-2</v>
      </c>
      <c r="G1014" s="6"/>
      <c r="H1014" s="6"/>
      <c r="I1014" s="6"/>
      <c r="J1014" s="6"/>
      <c r="K1014" s="6"/>
      <c r="L1014" s="6"/>
      <c r="M1014" s="6"/>
      <c r="N1014" s="6"/>
    </row>
    <row r="1015" spans="1:14">
      <c r="A1015">
        <v>201106</v>
      </c>
      <c r="B1015" s="3">
        <v>-1.7500000000000002E-2</v>
      </c>
      <c r="C1015" s="3">
        <v>-1.8912999999999999E-2</v>
      </c>
      <c r="D1015" s="10">
        <f t="shared" si="47"/>
        <v>-1.4129999999999976E-3</v>
      </c>
      <c r="E1015" s="8">
        <f t="shared" si="48"/>
        <v>-1.765493523872071E-2</v>
      </c>
      <c r="F1015" s="8">
        <f t="shared" si="49"/>
        <v>-1.9094138333766886E-2</v>
      </c>
      <c r="G1015" s="6"/>
      <c r="H1015" s="6"/>
      <c r="I1015" s="6"/>
      <c r="J1015" s="6"/>
      <c r="K1015" s="6"/>
      <c r="L1015" s="6"/>
      <c r="M1015" s="6"/>
      <c r="N1015" s="6"/>
    </row>
    <row r="1016" spans="1:14">
      <c r="A1016">
        <v>201107</v>
      </c>
      <c r="B1016" s="3">
        <v>-2.35E-2</v>
      </c>
      <c r="C1016" s="3">
        <v>-3.0352000000000001E-2</v>
      </c>
      <c r="D1016" s="10">
        <f t="shared" si="47"/>
        <v>-6.8520000000000005E-3</v>
      </c>
      <c r="E1016" s="8">
        <f t="shared" si="48"/>
        <v>-2.3780528665403391E-2</v>
      </c>
      <c r="F1016" s="8">
        <f t="shared" si="49"/>
        <v>-3.0822159941921667E-2</v>
      </c>
      <c r="G1016" s="6"/>
      <c r="H1016" s="6"/>
      <c r="I1016" s="6"/>
      <c r="J1016" s="6"/>
      <c r="K1016" s="6"/>
      <c r="L1016" s="6"/>
      <c r="M1016" s="6"/>
      <c r="N1016" s="6"/>
    </row>
    <row r="1017" spans="1:14">
      <c r="A1017">
        <v>201108</v>
      </c>
      <c r="B1017" s="3">
        <v>-5.9800000000000006E-2</v>
      </c>
      <c r="C1017" s="3">
        <v>-9.7398999999999999E-2</v>
      </c>
      <c r="D1017" s="10">
        <f t="shared" si="47"/>
        <v>-3.7598999999999994E-2</v>
      </c>
      <c r="E1017" s="8">
        <f t="shared" si="48"/>
        <v>-6.1662660392106869E-2</v>
      </c>
      <c r="F1017" s="8">
        <f t="shared" si="49"/>
        <v>-0.10247468367936916</v>
      </c>
      <c r="G1017" s="6"/>
      <c r="H1017" s="6"/>
      <c r="I1017" s="6"/>
      <c r="J1017" s="6"/>
      <c r="K1017" s="6"/>
      <c r="L1017" s="6"/>
      <c r="M1017" s="6"/>
      <c r="N1017" s="6"/>
    </row>
    <row r="1018" spans="1:14">
      <c r="A1018">
        <v>201109</v>
      </c>
      <c r="B1018" s="3">
        <v>-7.5899999999999995E-2</v>
      </c>
      <c r="C1018" s="3">
        <v>-0.108019</v>
      </c>
      <c r="D1018" s="10">
        <f t="shared" si="47"/>
        <v>-3.2119000000000009E-2</v>
      </c>
      <c r="E1018" s="8">
        <f t="shared" si="48"/>
        <v>-7.8934988088142269E-2</v>
      </c>
      <c r="F1018" s="8">
        <f t="shared" si="49"/>
        <v>-0.11431044707741592</v>
      </c>
      <c r="G1018" s="6"/>
      <c r="H1018" s="6"/>
      <c r="I1018" s="6"/>
      <c r="J1018" s="6"/>
      <c r="K1018" s="6"/>
      <c r="L1018" s="6"/>
      <c r="M1018" s="6"/>
      <c r="N1018" s="6"/>
    </row>
    <row r="1019" spans="1:14">
      <c r="A1019">
        <v>201110</v>
      </c>
      <c r="B1019" s="3">
        <v>0.11349999999999999</v>
      </c>
      <c r="C1019" s="3">
        <v>0.131351</v>
      </c>
      <c r="D1019" s="10">
        <f t="shared" si="47"/>
        <v>1.7851000000000006E-2</v>
      </c>
      <c r="E1019" s="8">
        <f t="shared" si="48"/>
        <v>0.1075082077152852</v>
      </c>
      <c r="F1019" s="8">
        <f t="shared" si="49"/>
        <v>0.12341249381457479</v>
      </c>
      <c r="G1019" s="6"/>
      <c r="H1019" s="6"/>
      <c r="I1019" s="6"/>
      <c r="J1019" s="6"/>
      <c r="K1019" s="6"/>
      <c r="L1019" s="6"/>
      <c r="M1019" s="6"/>
      <c r="N1019" s="6"/>
    </row>
    <row r="1020" spans="1:14">
      <c r="A1020">
        <v>201111</v>
      </c>
      <c r="B1020" s="3">
        <v>-2.8000000000000004E-3</v>
      </c>
      <c r="C1020" s="3">
        <v>-1.686E-3</v>
      </c>
      <c r="D1020" s="10">
        <f t="shared" si="47"/>
        <v>1.1140000000000004E-3</v>
      </c>
      <c r="E1020" s="8">
        <f t="shared" si="48"/>
        <v>-2.8039273327342593E-3</v>
      </c>
      <c r="F1020" s="8">
        <f t="shared" si="49"/>
        <v>-1.6874228975617338E-3</v>
      </c>
      <c r="G1020" s="6"/>
      <c r="H1020" s="6"/>
      <c r="I1020" s="6"/>
      <c r="J1020" s="6"/>
      <c r="K1020" s="6"/>
      <c r="L1020" s="6"/>
      <c r="M1020" s="6"/>
      <c r="N1020" s="6"/>
    </row>
    <row r="1021" spans="1:14">
      <c r="A1021">
        <v>201112</v>
      </c>
      <c r="B1021" s="3">
        <v>7.4000000000000003E-3</v>
      </c>
      <c r="C1021" s="3">
        <v>1.1746000000000001E-2</v>
      </c>
      <c r="D1021" s="10">
        <f t="shared" si="47"/>
        <v>4.3460000000000009E-3</v>
      </c>
      <c r="E1021" s="8">
        <f t="shared" si="48"/>
        <v>7.3727543294131569E-3</v>
      </c>
      <c r="F1021" s="8">
        <f t="shared" si="49"/>
        <v>1.167755122018623E-2</v>
      </c>
      <c r="G1021" s="6"/>
      <c r="H1021" s="6"/>
      <c r="I1021" s="6"/>
      <c r="J1021" s="6"/>
      <c r="K1021" s="6"/>
      <c r="L1021" s="6"/>
      <c r="M1021" s="6"/>
      <c r="N1021" s="6"/>
    </row>
    <row r="1022" spans="1:14">
      <c r="A1022">
        <v>201201</v>
      </c>
      <c r="B1022" s="3">
        <v>5.0499999999999996E-2</v>
      </c>
      <c r="C1022" s="3">
        <v>5.8502999999999999E-2</v>
      </c>
      <c r="D1022" s="10">
        <f t="shared" si="47"/>
        <v>8.0030000000000032E-3</v>
      </c>
      <c r="E1022" s="8">
        <f t="shared" si="48"/>
        <v>4.9266241302918047E-2</v>
      </c>
      <c r="F1022" s="8">
        <f t="shared" si="49"/>
        <v>5.6855645788105119E-2</v>
      </c>
      <c r="G1022" s="6"/>
      <c r="H1022" s="6"/>
      <c r="I1022" s="6"/>
      <c r="J1022" s="6"/>
      <c r="K1022" s="6"/>
      <c r="L1022" s="6"/>
      <c r="M1022" s="6"/>
      <c r="N1022" s="6"/>
    </row>
    <row r="1023" spans="1:14">
      <c r="A1023">
        <v>201202</v>
      </c>
      <c r="B1023" s="3">
        <v>4.4199999999999996E-2</v>
      </c>
      <c r="C1023" s="3">
        <v>2.9373E-2</v>
      </c>
      <c r="D1023" s="10">
        <f t="shared" si="47"/>
        <v>-1.4826999999999996E-2</v>
      </c>
      <c r="E1023" s="8">
        <f t="shared" si="48"/>
        <v>4.3251041994314954E-2</v>
      </c>
      <c r="F1023" s="8">
        <f t="shared" si="49"/>
        <v>2.8949879021347234E-2</v>
      </c>
      <c r="G1023" s="6"/>
      <c r="H1023" s="6"/>
      <c r="I1023" s="6"/>
      <c r="J1023" s="6"/>
      <c r="K1023" s="6"/>
      <c r="L1023" s="6"/>
      <c r="M1023" s="6"/>
      <c r="N1023" s="6"/>
    </row>
    <row r="1024" spans="1:14">
      <c r="A1024">
        <v>201203</v>
      </c>
      <c r="B1024" s="3">
        <v>3.1099999999999999E-2</v>
      </c>
      <c r="C1024" s="3">
        <v>3.0831000000000001E-2</v>
      </c>
      <c r="D1024" s="10">
        <f t="shared" si="47"/>
        <v>-2.6899999999999841E-4</v>
      </c>
      <c r="E1024" s="8">
        <f t="shared" si="48"/>
        <v>3.0626193541760747E-2</v>
      </c>
      <c r="F1024" s="8">
        <f t="shared" si="49"/>
        <v>3.0365273073009885E-2</v>
      </c>
      <c r="G1024" s="6"/>
      <c r="H1024" s="6"/>
      <c r="I1024" s="6"/>
      <c r="J1024" s="6"/>
      <c r="K1024" s="6"/>
      <c r="L1024" s="6"/>
      <c r="M1024" s="6"/>
      <c r="N1024" s="6"/>
    </row>
    <row r="1025" spans="1:14">
      <c r="A1025">
        <v>201204</v>
      </c>
      <c r="B1025" s="3">
        <v>-8.5000000000000006E-3</v>
      </c>
      <c r="C1025" s="3">
        <v>-9.1310000000000002E-3</v>
      </c>
      <c r="D1025" s="10">
        <f t="shared" si="47"/>
        <v>-6.3099999999999962E-4</v>
      </c>
      <c r="E1025" s="8">
        <f t="shared" si="48"/>
        <v>-8.5363310222863354E-3</v>
      </c>
      <c r="F1025" s="8">
        <f t="shared" si="49"/>
        <v>-9.1729430973447688E-3</v>
      </c>
      <c r="G1025" s="6"/>
      <c r="H1025" s="6"/>
      <c r="I1025" s="6"/>
      <c r="J1025" s="6"/>
      <c r="K1025" s="6"/>
      <c r="L1025" s="6"/>
      <c r="M1025" s="6"/>
      <c r="N1025" s="6"/>
    </row>
    <row r="1026" spans="1:14">
      <c r="A1026">
        <v>201205</v>
      </c>
      <c r="B1026" s="3">
        <v>-6.1800000000000008E-2</v>
      </c>
      <c r="C1026" s="3">
        <v>-6.2397000000000001E-2</v>
      </c>
      <c r="D1026" s="10">
        <f t="shared" si="47"/>
        <v>-5.9699999999999337E-4</v>
      </c>
      <c r="E1026" s="8">
        <f t="shared" si="48"/>
        <v>-6.3792133087779368E-2</v>
      </c>
      <c r="F1026" s="8">
        <f t="shared" si="49"/>
        <v>-6.4428660505804744E-2</v>
      </c>
      <c r="G1026" s="6"/>
      <c r="H1026" s="6"/>
      <c r="I1026" s="6"/>
      <c r="J1026" s="6"/>
      <c r="K1026" s="6"/>
      <c r="L1026" s="6"/>
      <c r="M1026" s="6"/>
      <c r="N1026" s="6"/>
    </row>
    <row r="1027" spans="1:14">
      <c r="A1027">
        <v>201206</v>
      </c>
      <c r="B1027" s="3">
        <v>3.8900000000000004E-2</v>
      </c>
      <c r="C1027" s="3">
        <v>4.7887000000000006E-2</v>
      </c>
      <c r="D1027" s="10">
        <f t="shared" ref="D1027:D1090" si="50">C1027-B1027</f>
        <v>8.9870000000000019E-3</v>
      </c>
      <c r="E1027" s="8">
        <f t="shared" ref="E1027:E1090" si="51">LOG(B1027+1, EXP(1))</f>
        <v>3.8162461094348857E-2</v>
      </c>
      <c r="F1027" s="8">
        <f t="shared" ref="F1027:F1090" si="52">LOG(C1027+1, EXP(1))</f>
        <v>4.6775755657898044E-2</v>
      </c>
      <c r="G1027" s="6"/>
      <c r="H1027" s="6"/>
      <c r="I1027" s="6"/>
      <c r="J1027" s="6"/>
      <c r="K1027" s="6"/>
      <c r="L1027" s="6"/>
      <c r="M1027" s="6"/>
      <c r="N1027" s="6"/>
    </row>
    <row r="1028" spans="1:14">
      <c r="A1028">
        <v>201207</v>
      </c>
      <c r="B1028" s="3">
        <v>7.9000000000000008E-3</v>
      </c>
      <c r="C1028" s="3">
        <v>-1.7068E-2</v>
      </c>
      <c r="D1028" s="10">
        <f t="shared" si="50"/>
        <v>-2.4968000000000001E-2</v>
      </c>
      <c r="E1028" s="8">
        <f t="shared" si="51"/>
        <v>7.8689583786951973E-3</v>
      </c>
      <c r="F1028" s="8">
        <f t="shared" si="52"/>
        <v>-1.7215337219601393E-2</v>
      </c>
      <c r="G1028" s="6"/>
      <c r="H1028" s="6"/>
      <c r="I1028" s="6"/>
      <c r="J1028" s="6"/>
      <c r="K1028" s="6"/>
      <c r="L1028" s="6"/>
      <c r="M1028" s="6"/>
      <c r="N1028" s="6"/>
    </row>
    <row r="1029" spans="1:14">
      <c r="A1029">
        <v>201208</v>
      </c>
      <c r="B1029" s="3">
        <v>2.5599999999999998E-2</v>
      </c>
      <c r="C1029" s="3">
        <v>3.7404E-2</v>
      </c>
      <c r="D1029" s="10">
        <f t="shared" si="50"/>
        <v>1.1804000000000002E-2</v>
      </c>
      <c r="E1029" s="8">
        <f t="shared" si="51"/>
        <v>2.5277807184268607E-2</v>
      </c>
      <c r="F1029" s="8">
        <f t="shared" si="52"/>
        <v>3.6721438721058687E-2</v>
      </c>
      <c r="G1029" s="6"/>
      <c r="H1029" s="6"/>
      <c r="I1029" s="6"/>
      <c r="J1029" s="6"/>
      <c r="K1029" s="6"/>
      <c r="L1029" s="6"/>
      <c r="M1029" s="6"/>
      <c r="N1029" s="6"/>
    </row>
    <row r="1030" spans="1:14">
      <c r="A1030">
        <v>201209</v>
      </c>
      <c r="B1030" s="3">
        <v>2.7399999999999997E-2</v>
      </c>
      <c r="C1030" s="3">
        <v>4.1139000000000002E-2</v>
      </c>
      <c r="D1030" s="10">
        <f t="shared" si="50"/>
        <v>1.3739000000000005E-2</v>
      </c>
      <c r="E1030" s="8">
        <f t="shared" si="51"/>
        <v>2.7031339051030518E-2</v>
      </c>
      <c r="F1030" s="8">
        <f t="shared" si="52"/>
        <v>4.0315306175393618E-2</v>
      </c>
      <c r="G1030" s="6"/>
      <c r="H1030" s="6"/>
      <c r="I1030" s="6"/>
      <c r="J1030" s="6"/>
      <c r="K1030" s="6"/>
      <c r="L1030" s="6"/>
      <c r="M1030" s="6"/>
      <c r="N1030" s="6"/>
    </row>
    <row r="1031" spans="1:14">
      <c r="A1031">
        <v>201210</v>
      </c>
      <c r="B1031" s="3">
        <v>-1.7500000000000002E-2</v>
      </c>
      <c r="C1031" s="3">
        <v>-8.7329999999999994E-3</v>
      </c>
      <c r="D1031" s="10">
        <f t="shared" si="50"/>
        <v>8.7670000000000022E-3</v>
      </c>
      <c r="E1031" s="8">
        <f t="shared" si="51"/>
        <v>-1.765493523872071E-2</v>
      </c>
      <c r="F1031" s="8">
        <f t="shared" si="52"/>
        <v>-8.7713561170882498E-3</v>
      </c>
      <c r="G1031" s="6"/>
      <c r="H1031" s="6"/>
      <c r="I1031" s="6"/>
      <c r="J1031" s="6"/>
      <c r="K1031" s="6"/>
      <c r="L1031" s="6"/>
      <c r="M1031" s="6"/>
      <c r="N1031" s="6"/>
    </row>
    <row r="1032" spans="1:14">
      <c r="A1032">
        <v>201211</v>
      </c>
      <c r="B1032" s="3">
        <v>7.9000000000000008E-3</v>
      </c>
      <c r="C1032" s="3">
        <v>8.6739999999999994E-3</v>
      </c>
      <c r="D1032" s="10">
        <f t="shared" si="50"/>
        <v>7.7399999999999865E-4</v>
      </c>
      <c r="E1032" s="8">
        <f t="shared" si="51"/>
        <v>7.8689583786951973E-3</v>
      </c>
      <c r="F1032" s="8">
        <f t="shared" si="52"/>
        <v>8.6365969954857597E-3</v>
      </c>
      <c r="G1032" s="6"/>
      <c r="H1032" s="6"/>
      <c r="I1032" s="6"/>
      <c r="J1032" s="6"/>
      <c r="K1032" s="6"/>
      <c r="L1032" s="6"/>
      <c r="M1032" s="6"/>
      <c r="N1032" s="6"/>
    </row>
    <row r="1033" spans="1:14">
      <c r="A1033">
        <v>201212</v>
      </c>
      <c r="B1033" s="3">
        <v>1.1899999999999999E-2</v>
      </c>
      <c r="C1033" s="3">
        <v>4.4199000000000002E-2</v>
      </c>
      <c r="D1033" s="10">
        <f t="shared" si="50"/>
        <v>3.2299000000000001E-2</v>
      </c>
      <c r="E1033" s="8">
        <f t="shared" si="51"/>
        <v>1.1829751753577221E-2</v>
      </c>
      <c r="F1033" s="8">
        <f t="shared" si="52"/>
        <v>4.3250084322912205E-2</v>
      </c>
      <c r="G1033" s="6"/>
      <c r="H1033" s="6"/>
      <c r="I1033" s="6"/>
      <c r="J1033" s="6"/>
      <c r="K1033" s="6"/>
      <c r="L1033" s="6"/>
      <c r="M1033" s="6"/>
      <c r="N1033" s="6"/>
    </row>
    <row r="1034" spans="1:14">
      <c r="A1034">
        <v>201301</v>
      </c>
      <c r="B1034" s="3">
        <v>5.57E-2</v>
      </c>
      <c r="C1034" s="3">
        <v>5.8105999999999998E-2</v>
      </c>
      <c r="D1034" s="10">
        <f t="shared" si="50"/>
        <v>2.4059999999999984E-3</v>
      </c>
      <c r="E1034" s="8">
        <f t="shared" si="51"/>
        <v>5.4204054013512186E-2</v>
      </c>
      <c r="F1034" s="8">
        <f t="shared" si="52"/>
        <v>5.6480517453438198E-2</v>
      </c>
      <c r="G1034" s="6"/>
      <c r="H1034" s="6"/>
      <c r="I1034" s="6"/>
      <c r="J1034" s="6"/>
      <c r="K1034" s="6"/>
      <c r="L1034" s="6"/>
      <c r="M1034" s="6"/>
      <c r="N1034" s="6"/>
    </row>
    <row r="1035" spans="1:14">
      <c r="A1035">
        <v>201302</v>
      </c>
      <c r="B1035" s="3">
        <v>1.29E-2</v>
      </c>
      <c r="C1035" s="3">
        <v>1.3242E-2</v>
      </c>
      <c r="D1035" s="10">
        <f t="shared" si="50"/>
        <v>3.4200000000000029E-4</v>
      </c>
      <c r="E1035" s="8">
        <f t="shared" si="51"/>
        <v>1.2817503710614343E-2</v>
      </c>
      <c r="F1035" s="8">
        <f t="shared" si="52"/>
        <v>1.31550911089784E-2</v>
      </c>
      <c r="G1035" s="6"/>
      <c r="H1035" s="6"/>
      <c r="I1035" s="6"/>
      <c r="J1035" s="6"/>
      <c r="K1035" s="6"/>
      <c r="L1035" s="6"/>
      <c r="M1035" s="6"/>
      <c r="N1035" s="6"/>
    </row>
    <row r="1036" spans="1:14">
      <c r="A1036">
        <v>201303</v>
      </c>
      <c r="B1036" s="3">
        <v>4.0300000000000002E-2</v>
      </c>
      <c r="C1036" s="3">
        <v>4.5439E-2</v>
      </c>
      <c r="D1036" s="10">
        <f t="shared" si="50"/>
        <v>5.1389999999999977E-3</v>
      </c>
      <c r="E1036" s="8">
        <f t="shared" si="51"/>
        <v>3.950913309471249E-2</v>
      </c>
      <c r="F1036" s="8">
        <f t="shared" si="52"/>
        <v>4.4436892895063369E-2</v>
      </c>
      <c r="G1036" s="6"/>
      <c r="H1036" s="6"/>
      <c r="I1036" s="6"/>
      <c r="J1036" s="6"/>
      <c r="K1036" s="6"/>
      <c r="L1036" s="6"/>
      <c r="M1036" s="6"/>
      <c r="N1036" s="6"/>
    </row>
    <row r="1037" spans="1:14">
      <c r="A1037">
        <v>201304</v>
      </c>
      <c r="B1037" s="3">
        <v>1.55E-2</v>
      </c>
      <c r="C1037" s="3">
        <v>-1.701E-3</v>
      </c>
      <c r="D1037" s="10">
        <f t="shared" si="50"/>
        <v>-1.7201000000000001E-2</v>
      </c>
      <c r="E1037" s="8">
        <f t="shared" si="51"/>
        <v>1.5381102038302391E-2</v>
      </c>
      <c r="F1037" s="8">
        <f t="shared" si="52"/>
        <v>-1.7024483431541139E-3</v>
      </c>
      <c r="G1037" s="6"/>
      <c r="H1037" s="6"/>
      <c r="I1037" s="6"/>
      <c r="J1037" s="6"/>
      <c r="K1037" s="6"/>
      <c r="L1037" s="6"/>
      <c r="M1037" s="6"/>
      <c r="N1037" s="6"/>
    </row>
    <row r="1038" spans="1:14">
      <c r="A1038">
        <v>201305</v>
      </c>
      <c r="B1038" s="3">
        <v>2.7999999999999997E-2</v>
      </c>
      <c r="C1038" s="3">
        <v>5.1990000000000001E-2</v>
      </c>
      <c r="D1038" s="10">
        <f t="shared" si="50"/>
        <v>2.3990000000000004E-2</v>
      </c>
      <c r="E1038" s="8">
        <f t="shared" si="51"/>
        <v>2.7615167032973391E-2</v>
      </c>
      <c r="F1038" s="8">
        <f t="shared" si="52"/>
        <v>5.068360856691656E-2</v>
      </c>
      <c r="G1038" s="6"/>
      <c r="H1038" s="6"/>
      <c r="I1038" s="6"/>
      <c r="J1038" s="6"/>
      <c r="K1038" s="6"/>
      <c r="L1038" s="6"/>
      <c r="M1038" s="6"/>
      <c r="N1038" s="6"/>
    </row>
    <row r="1039" spans="1:14">
      <c r="A1039">
        <v>201306</v>
      </c>
      <c r="B1039" s="3">
        <v>-1.2E-2</v>
      </c>
      <c r="C1039" s="3">
        <v>-1.188E-3</v>
      </c>
      <c r="D1039" s="10">
        <f t="shared" si="50"/>
        <v>1.0812E-2</v>
      </c>
      <c r="E1039" s="8">
        <f t="shared" si="51"/>
        <v>-1.2072581234269249E-2</v>
      </c>
      <c r="F1039" s="8">
        <f t="shared" si="52"/>
        <v>-1.1887062313906374E-3</v>
      </c>
      <c r="G1039" s="6"/>
      <c r="H1039" s="6"/>
      <c r="I1039" s="6"/>
      <c r="J1039" s="6"/>
      <c r="K1039" s="6"/>
      <c r="L1039" s="6"/>
      <c r="M1039" s="6"/>
      <c r="N1039" s="6"/>
    </row>
    <row r="1040" spans="1:14">
      <c r="A1040">
        <v>201307</v>
      </c>
      <c r="B1040" s="3">
        <v>5.6500000000000002E-2</v>
      </c>
      <c r="C1040" s="3">
        <v>7.8816999999999998E-2</v>
      </c>
      <c r="D1040" s="10">
        <f t="shared" si="50"/>
        <v>2.2316999999999997E-2</v>
      </c>
      <c r="E1040" s="8">
        <f t="shared" si="51"/>
        <v>5.4961558073974334E-2</v>
      </c>
      <c r="F1040" s="8">
        <f t="shared" si="52"/>
        <v>7.5865070409185151E-2</v>
      </c>
      <c r="G1040" s="6"/>
      <c r="H1040" s="6"/>
      <c r="I1040" s="6"/>
      <c r="J1040" s="6"/>
      <c r="K1040" s="6"/>
      <c r="L1040" s="6"/>
      <c r="M1040" s="6"/>
      <c r="N1040" s="6"/>
    </row>
    <row r="1041" spans="1:14">
      <c r="A1041">
        <v>201308</v>
      </c>
      <c r="B1041" s="3">
        <v>-2.7099999999999999E-2</v>
      </c>
      <c r="C1041" s="3">
        <v>-3.8394999999999999E-2</v>
      </c>
      <c r="D1041" s="10">
        <f t="shared" si="50"/>
        <v>-1.1294999999999999E-2</v>
      </c>
      <c r="E1041" s="8">
        <f t="shared" si="51"/>
        <v>-2.7473977000755091E-2</v>
      </c>
      <c r="F1041" s="8">
        <f t="shared" si="52"/>
        <v>-3.9151515547490801E-2</v>
      </c>
      <c r="G1041" s="6"/>
      <c r="H1041" s="6"/>
      <c r="I1041" s="6"/>
      <c r="J1041" s="6"/>
      <c r="K1041" s="6"/>
      <c r="L1041" s="6"/>
      <c r="M1041" s="6"/>
      <c r="N1041" s="6"/>
    </row>
    <row r="1042" spans="1:14">
      <c r="A1042">
        <v>201309</v>
      </c>
      <c r="B1042" s="3">
        <v>3.7699999999999997E-2</v>
      </c>
      <c r="C1042" s="3">
        <v>5.6101999999999999E-2</v>
      </c>
      <c r="D1042" s="10">
        <f t="shared" si="50"/>
        <v>1.8402000000000002E-2</v>
      </c>
      <c r="E1042" s="8">
        <f t="shared" si="51"/>
        <v>3.7006725629095738E-2</v>
      </c>
      <c r="F1042" s="8">
        <f t="shared" si="52"/>
        <v>5.4584771528559242E-2</v>
      </c>
      <c r="G1042" s="6"/>
      <c r="H1042" s="6"/>
      <c r="I1042" s="6"/>
      <c r="J1042" s="6"/>
      <c r="K1042" s="6"/>
      <c r="L1042" s="6"/>
      <c r="M1042" s="6"/>
      <c r="N1042" s="6"/>
    </row>
    <row r="1043" spans="1:14">
      <c r="A1043">
        <v>201310</v>
      </c>
      <c r="B1043" s="3">
        <v>4.1799999999999997E-2</v>
      </c>
      <c r="C1043" s="3">
        <v>3.9460000000000002E-2</v>
      </c>
      <c r="D1043" s="10">
        <f t="shared" si="50"/>
        <v>-2.3399999999999949E-3</v>
      </c>
      <c r="E1043" s="8">
        <f t="shared" si="51"/>
        <v>4.094998632895417E-2</v>
      </c>
      <c r="F1043" s="8">
        <f t="shared" si="52"/>
        <v>3.8701347537074895E-2</v>
      </c>
      <c r="G1043" s="6"/>
      <c r="H1043" s="6"/>
      <c r="I1043" s="6"/>
      <c r="J1043" s="6"/>
      <c r="K1043" s="6"/>
      <c r="L1043" s="6"/>
      <c r="M1043" s="6"/>
      <c r="N1043" s="6"/>
    </row>
    <row r="1044" spans="1:14">
      <c r="A1044">
        <v>201311</v>
      </c>
      <c r="B1044" s="3">
        <v>3.1300000000000001E-2</v>
      </c>
      <c r="C1044" s="3">
        <v>4.5236999999999999E-2</v>
      </c>
      <c r="D1044" s="10">
        <f t="shared" si="50"/>
        <v>1.3936999999999998E-2</v>
      </c>
      <c r="E1044" s="8">
        <f t="shared" si="51"/>
        <v>3.0820142339886364E-2</v>
      </c>
      <c r="F1044" s="8">
        <f t="shared" si="52"/>
        <v>4.4243653961217461E-2</v>
      </c>
      <c r="G1044" s="6"/>
      <c r="H1044" s="6"/>
      <c r="I1044" s="6"/>
      <c r="J1044" s="6"/>
      <c r="K1044" s="6"/>
      <c r="L1044" s="6"/>
      <c r="M1044" s="6"/>
      <c r="N1044" s="6"/>
    </row>
    <row r="1045" spans="1:14">
      <c r="A1045">
        <v>201312</v>
      </c>
      <c r="B1045" s="3">
        <v>2.81E-2</v>
      </c>
      <c r="C1045" s="3">
        <v>1.8888000000000002E-2</v>
      </c>
      <c r="D1045" s="10">
        <f t="shared" si="50"/>
        <v>-9.211999999999998E-3</v>
      </c>
      <c r="E1045" s="8">
        <f t="shared" si="51"/>
        <v>2.77124385665358E-2</v>
      </c>
      <c r="F1045" s="8">
        <f t="shared" si="52"/>
        <v>1.8711836521740847E-2</v>
      </c>
      <c r="G1045" s="6"/>
      <c r="H1045" s="6"/>
      <c r="I1045" s="6"/>
      <c r="J1045" s="6"/>
      <c r="K1045" s="6"/>
      <c r="L1045" s="6"/>
      <c r="M1045" s="6"/>
      <c r="N1045" s="6"/>
    </row>
    <row r="1046" spans="1:14">
      <c r="A1046">
        <v>201401</v>
      </c>
      <c r="B1046" s="3">
        <v>-3.32E-2</v>
      </c>
      <c r="C1046" s="3">
        <v>-3.6886000000000002E-2</v>
      </c>
      <c r="D1046" s="10">
        <f t="shared" si="50"/>
        <v>-3.6860000000000018E-3</v>
      </c>
      <c r="E1046" s="8">
        <f t="shared" si="51"/>
        <v>-3.3763630152809115E-2</v>
      </c>
      <c r="F1046" s="8">
        <f t="shared" si="52"/>
        <v>-3.7583494128072811E-2</v>
      </c>
      <c r="G1046" s="6"/>
      <c r="H1046" s="6"/>
      <c r="I1046" s="6"/>
      <c r="J1046" s="6"/>
      <c r="K1046" s="6"/>
      <c r="L1046" s="6"/>
      <c r="M1046" s="6"/>
      <c r="N1046" s="6"/>
    </row>
    <row r="1047" spans="1:14">
      <c r="A1047">
        <v>201402</v>
      </c>
      <c r="B1047" s="3">
        <v>4.6500000000000007E-2</v>
      </c>
      <c r="C1047" s="3">
        <v>5.1965999999999998E-2</v>
      </c>
      <c r="D1047" s="10">
        <f t="shared" si="50"/>
        <v>5.4659999999999917E-3</v>
      </c>
      <c r="E1047" s="8">
        <f t="shared" si="51"/>
        <v>4.5451262903917357E-2</v>
      </c>
      <c r="F1047" s="8">
        <f t="shared" si="52"/>
        <v>5.0660794401600304E-2</v>
      </c>
      <c r="G1047" s="6"/>
      <c r="H1047" s="6"/>
      <c r="I1047" s="6"/>
      <c r="J1047" s="6"/>
      <c r="K1047" s="6"/>
      <c r="L1047" s="6"/>
      <c r="M1047" s="6"/>
      <c r="N1047" s="6"/>
    </row>
    <row r="1048" spans="1:14">
      <c r="A1048">
        <v>201403</v>
      </c>
      <c r="B1048" s="3">
        <v>4.3E-3</v>
      </c>
      <c r="C1048" s="3">
        <v>1.3785E-2</v>
      </c>
      <c r="D1048" s="10">
        <f t="shared" si="50"/>
        <v>9.4850000000000004E-3</v>
      </c>
      <c r="E1048" s="8">
        <f t="shared" si="51"/>
        <v>4.2907814171562458E-3</v>
      </c>
      <c r="F1048" s="8">
        <f t="shared" si="52"/>
        <v>1.3690851128937153E-2</v>
      </c>
      <c r="G1048" s="6"/>
      <c r="H1048" s="6"/>
      <c r="I1048" s="6"/>
      <c r="J1048" s="6"/>
      <c r="K1048" s="6"/>
      <c r="L1048" s="6"/>
      <c r="M1048" s="6"/>
      <c r="N1048" s="6"/>
    </row>
    <row r="1049" spans="1:14">
      <c r="A1049">
        <v>201404</v>
      </c>
      <c r="B1049" s="3">
        <v>-1.9E-3</v>
      </c>
      <c r="C1049" s="3">
        <v>-2.7400000000000001E-2</v>
      </c>
      <c r="D1049" s="10">
        <f t="shared" si="50"/>
        <v>-2.5500000000000002E-2</v>
      </c>
      <c r="E1049" s="8">
        <f t="shared" si="51"/>
        <v>-1.9018072895963312E-3</v>
      </c>
      <c r="F1049" s="8">
        <f t="shared" si="52"/>
        <v>-2.7782381012451611E-2</v>
      </c>
      <c r="G1049" s="6"/>
      <c r="H1049" s="6"/>
      <c r="I1049" s="6"/>
      <c r="J1049" s="6"/>
      <c r="K1049" s="6"/>
      <c r="L1049" s="6"/>
      <c r="M1049" s="6"/>
      <c r="N1049" s="6"/>
    </row>
    <row r="1050" spans="1:14">
      <c r="A1050">
        <v>201405</v>
      </c>
      <c r="B1050" s="3">
        <v>2.06E-2</v>
      </c>
      <c r="C1050" s="3">
        <v>8.61E-4</v>
      </c>
      <c r="D1050" s="10">
        <f t="shared" si="50"/>
        <v>-1.9739E-2</v>
      </c>
      <c r="E1050" s="8">
        <f t="shared" si="51"/>
        <v>2.0390689647733981E-2</v>
      </c>
      <c r="F1050" s="8">
        <f t="shared" si="52"/>
        <v>8.6062955212183297E-4</v>
      </c>
      <c r="G1050" s="6"/>
      <c r="H1050" s="6"/>
      <c r="I1050" s="6"/>
      <c r="J1050" s="6"/>
      <c r="K1050" s="6"/>
      <c r="L1050" s="6"/>
      <c r="M1050" s="6"/>
      <c r="N1050" s="6"/>
    </row>
    <row r="1051" spans="1:14">
      <c r="A1051">
        <v>201406</v>
      </c>
      <c r="B1051" s="3">
        <v>2.6099999999999998E-2</v>
      </c>
      <c r="C1051" s="3">
        <v>4.4406999999999995E-2</v>
      </c>
      <c r="D1051" s="10">
        <f t="shared" si="50"/>
        <v>1.8306999999999997E-2</v>
      </c>
      <c r="E1051" s="8">
        <f t="shared" si="51"/>
        <v>2.5765207886026424E-2</v>
      </c>
      <c r="F1051" s="8">
        <f t="shared" si="52"/>
        <v>4.3449260233244372E-2</v>
      </c>
      <c r="G1051" s="6"/>
      <c r="H1051" s="6"/>
      <c r="I1051" s="6"/>
      <c r="J1051" s="6"/>
      <c r="K1051" s="6"/>
      <c r="L1051" s="6"/>
      <c r="M1051" s="6"/>
      <c r="N1051" s="6"/>
    </row>
    <row r="1052" spans="1:14">
      <c r="A1052">
        <v>201407</v>
      </c>
      <c r="B1052" s="3">
        <v>-2.0400000000000001E-2</v>
      </c>
      <c r="C1052" s="3">
        <v>-5.4593999999999997E-2</v>
      </c>
      <c r="D1052" s="10">
        <f t="shared" si="50"/>
        <v>-3.4193999999999995E-2</v>
      </c>
      <c r="E1052" s="8">
        <f t="shared" si="51"/>
        <v>-2.061095390412435E-2</v>
      </c>
      <c r="F1052" s="8">
        <f t="shared" si="52"/>
        <v>-5.6140814123148634E-2</v>
      </c>
      <c r="G1052" s="6"/>
      <c r="H1052" s="6"/>
      <c r="I1052" s="6"/>
      <c r="J1052" s="6"/>
      <c r="K1052" s="6"/>
      <c r="L1052" s="6"/>
      <c r="M1052" s="6"/>
      <c r="N1052" s="6"/>
    </row>
    <row r="1053" spans="1:14">
      <c r="A1053">
        <v>201408</v>
      </c>
      <c r="B1053" s="3">
        <v>4.24E-2</v>
      </c>
      <c r="C1053" s="3">
        <v>4.5294999999999995E-2</v>
      </c>
      <c r="D1053" s="10">
        <f t="shared" si="50"/>
        <v>2.8949999999999948E-3</v>
      </c>
      <c r="E1053" s="8">
        <f t="shared" si="51"/>
        <v>4.1525746828498307E-2</v>
      </c>
      <c r="F1053" s="8">
        <f t="shared" si="52"/>
        <v>4.4299142229289892E-2</v>
      </c>
      <c r="G1053" s="6"/>
      <c r="H1053" s="6"/>
      <c r="I1053" s="6"/>
      <c r="J1053" s="6"/>
      <c r="K1053" s="6"/>
      <c r="L1053" s="6"/>
      <c r="M1053" s="6"/>
      <c r="N1053" s="6"/>
    </row>
    <row r="1054" spans="1:14">
      <c r="A1054">
        <v>201409</v>
      </c>
      <c r="B1054" s="3">
        <v>-1.9699999999999999E-2</v>
      </c>
      <c r="C1054" s="3">
        <v>-6.4390000000000003E-2</v>
      </c>
      <c r="D1054" s="10">
        <f t="shared" si="50"/>
        <v>-4.4690000000000007E-2</v>
      </c>
      <c r="E1054" s="8">
        <f t="shared" si="51"/>
        <v>-1.9896631714456645E-2</v>
      </c>
      <c r="F1054" s="8">
        <f t="shared" si="52"/>
        <v>-6.6556556000887362E-2</v>
      </c>
      <c r="G1054" s="6"/>
      <c r="H1054" s="6"/>
      <c r="I1054" s="6"/>
      <c r="J1054" s="6"/>
      <c r="K1054" s="6"/>
      <c r="L1054" s="6"/>
      <c r="M1054" s="6"/>
      <c r="N1054" s="6"/>
    </row>
    <row r="1055" spans="1:14">
      <c r="A1055">
        <v>201410</v>
      </c>
      <c r="B1055" s="3">
        <v>2.52E-2</v>
      </c>
      <c r="C1055" s="3">
        <v>5.2150999999999996E-2</v>
      </c>
      <c r="D1055" s="10">
        <f t="shared" si="50"/>
        <v>2.6950999999999996E-2</v>
      </c>
      <c r="E1055" s="8">
        <f t="shared" si="51"/>
        <v>2.4887715507778883E-2</v>
      </c>
      <c r="F1055" s="8">
        <f t="shared" si="52"/>
        <v>5.08366401368677E-2</v>
      </c>
      <c r="G1055" s="6"/>
      <c r="H1055" s="6"/>
      <c r="I1055" s="6"/>
      <c r="J1055" s="6"/>
      <c r="K1055" s="6"/>
      <c r="L1055" s="6"/>
      <c r="M1055" s="6"/>
      <c r="N1055" s="6"/>
    </row>
    <row r="1056" spans="1:14">
      <c r="A1056">
        <v>201411</v>
      </c>
      <c r="B1056" s="3">
        <v>2.5499999999999998E-2</v>
      </c>
      <c r="C1056" s="3">
        <v>-1.0665000000000001E-2</v>
      </c>
      <c r="D1056" s="10">
        <f t="shared" si="50"/>
        <v>-3.6165000000000003E-2</v>
      </c>
      <c r="E1056" s="8">
        <f t="shared" si="51"/>
        <v>2.5180298530298326E-2</v>
      </c>
      <c r="F1056" s="8">
        <f t="shared" si="52"/>
        <v>-1.0722278728276111E-2</v>
      </c>
      <c r="G1056" s="6"/>
      <c r="H1056" s="6"/>
      <c r="I1056" s="6"/>
      <c r="J1056" s="6"/>
      <c r="K1056" s="6"/>
      <c r="L1056" s="6"/>
      <c r="M1056" s="6"/>
      <c r="N1056" s="6"/>
    </row>
    <row r="1057" spans="1:14">
      <c r="A1057">
        <v>201412</v>
      </c>
      <c r="B1057" s="3">
        <v>-5.9999999999999995E-4</v>
      </c>
      <c r="C1057" s="3">
        <v>3.2661999999999997E-2</v>
      </c>
      <c r="D1057" s="10">
        <f t="shared" si="50"/>
        <v>3.3262E-2</v>
      </c>
      <c r="E1057" s="8">
        <f t="shared" si="51"/>
        <v>-6.0018007203246058E-4</v>
      </c>
      <c r="F1057" s="8">
        <f t="shared" si="52"/>
        <v>3.2139934271811388E-2</v>
      </c>
      <c r="G1057" s="6"/>
      <c r="H1057" s="6"/>
      <c r="I1057" s="6"/>
      <c r="J1057" s="6"/>
      <c r="K1057" s="6"/>
      <c r="L1057" s="6"/>
      <c r="M1057" s="6"/>
      <c r="N1057" s="6"/>
    </row>
    <row r="1058" spans="1:14">
      <c r="A1058">
        <v>201501</v>
      </c>
      <c r="B1058" s="3">
        <v>-3.1099999999999999E-2</v>
      </c>
      <c r="C1058" s="3">
        <v>-5.1879000000000002E-2</v>
      </c>
      <c r="D1058" s="10">
        <f t="shared" si="50"/>
        <v>-2.0779000000000002E-2</v>
      </c>
      <c r="E1058" s="8">
        <f t="shared" si="51"/>
        <v>-3.1593871591178629E-2</v>
      </c>
      <c r="F1058" s="8">
        <f t="shared" si="52"/>
        <v>-5.3273147741239091E-2</v>
      </c>
      <c r="G1058" s="6"/>
      <c r="H1058" s="6"/>
      <c r="I1058" s="6"/>
      <c r="J1058" s="6"/>
      <c r="K1058" s="6"/>
      <c r="L1058" s="6"/>
      <c r="M1058" s="6"/>
      <c r="N1058" s="6"/>
    </row>
    <row r="1059" spans="1:14">
      <c r="A1059">
        <v>201502</v>
      </c>
      <c r="B1059" s="3">
        <v>6.13E-2</v>
      </c>
      <c r="C1059" s="3">
        <v>5.0056000000000003E-2</v>
      </c>
      <c r="D1059" s="10">
        <f t="shared" si="50"/>
        <v>-1.1243999999999997E-2</v>
      </c>
      <c r="E1059" s="8">
        <f t="shared" si="51"/>
        <v>5.9494571785639667E-2</v>
      </c>
      <c r="F1059" s="8">
        <f t="shared" si="52"/>
        <v>4.8843496080593775E-2</v>
      </c>
      <c r="G1059" s="6"/>
      <c r="H1059" s="6"/>
      <c r="I1059" s="6"/>
      <c r="J1059" s="6"/>
      <c r="K1059" s="6"/>
      <c r="L1059" s="6"/>
      <c r="M1059" s="6"/>
      <c r="N1059" s="6"/>
    </row>
    <row r="1060" spans="1:14">
      <c r="A1060">
        <v>201503</v>
      </c>
      <c r="B1060" s="3">
        <v>-1.1200000000000002E-2</v>
      </c>
      <c r="C1060" s="3">
        <v>1.1345000000000001E-2</v>
      </c>
      <c r="D1060" s="10">
        <f t="shared" si="50"/>
        <v>2.2545000000000003E-2</v>
      </c>
      <c r="E1060" s="8">
        <f t="shared" si="51"/>
        <v>-1.1263192278710714E-2</v>
      </c>
      <c r="F1060" s="8">
        <f t="shared" si="52"/>
        <v>1.1281128117862541E-2</v>
      </c>
      <c r="G1060" s="6"/>
      <c r="H1060" s="6"/>
      <c r="I1060" s="6"/>
      <c r="J1060" s="6"/>
      <c r="K1060" s="6"/>
      <c r="L1060" s="6"/>
      <c r="M1060" s="6"/>
      <c r="N1060" s="6"/>
    </row>
    <row r="1061" spans="1:14">
      <c r="A1061">
        <v>201504</v>
      </c>
      <c r="B1061" s="3">
        <v>5.8999999999999999E-3</v>
      </c>
      <c r="C1061" s="3">
        <v>-7.2809999999999993E-3</v>
      </c>
      <c r="D1061" s="10">
        <f t="shared" si="50"/>
        <v>-1.3180999999999998E-2</v>
      </c>
      <c r="E1061" s="8">
        <f t="shared" si="51"/>
        <v>5.8826631581555119E-3</v>
      </c>
      <c r="F1061" s="8">
        <f t="shared" si="52"/>
        <v>-7.3076358496672912E-3</v>
      </c>
      <c r="G1061" s="6"/>
      <c r="H1061" s="6"/>
      <c r="I1061" s="6"/>
      <c r="J1061" s="6"/>
      <c r="K1061" s="6"/>
      <c r="L1061" s="6"/>
      <c r="M1061" s="6"/>
      <c r="N1061" s="6"/>
    </row>
    <row r="1062" spans="1:14">
      <c r="A1062">
        <v>201505</v>
      </c>
      <c r="B1062" s="3">
        <v>1.3600000000000001E-2</v>
      </c>
      <c r="C1062" s="3">
        <v>8.8100000000000001E-3</v>
      </c>
      <c r="D1062" s="10">
        <f t="shared" si="50"/>
        <v>-4.7900000000000009E-3</v>
      </c>
      <c r="E1062" s="8">
        <f t="shared" si="51"/>
        <v>1.3508350024792299E-2</v>
      </c>
      <c r="F1062" s="8">
        <f t="shared" si="52"/>
        <v>8.7714183870863053E-3</v>
      </c>
      <c r="G1062" s="6"/>
      <c r="H1062" s="6"/>
      <c r="I1062" s="6"/>
      <c r="J1062" s="6"/>
      <c r="K1062" s="6"/>
      <c r="L1062" s="6"/>
      <c r="M1062" s="6"/>
      <c r="N1062" s="6"/>
    </row>
    <row r="1063" spans="1:14">
      <c r="A1063">
        <v>201506</v>
      </c>
      <c r="B1063" s="3">
        <v>-1.5300000000000001E-2</v>
      </c>
      <c r="C1063" s="3">
        <v>6.0350000000000004E-3</v>
      </c>
      <c r="D1063" s="10">
        <f t="shared" si="50"/>
        <v>2.1335E-2</v>
      </c>
      <c r="E1063" s="8">
        <f t="shared" si="51"/>
        <v>-1.5418252728380644E-2</v>
      </c>
      <c r="F1063" s="8">
        <f t="shared" si="52"/>
        <v>6.0168623248309785E-3</v>
      </c>
      <c r="G1063" s="6"/>
      <c r="H1063" s="6"/>
      <c r="I1063" s="6"/>
      <c r="J1063" s="6"/>
      <c r="K1063" s="6"/>
      <c r="L1063" s="6"/>
      <c r="M1063" s="6"/>
      <c r="N1063" s="6"/>
    </row>
    <row r="1064" spans="1:14">
      <c r="A1064">
        <v>201507</v>
      </c>
      <c r="B1064" s="3">
        <v>1.54E-2</v>
      </c>
      <c r="C1064" s="3">
        <v>-5.6036999999999997E-2</v>
      </c>
      <c r="D1064" s="10">
        <f t="shared" si="50"/>
        <v>-7.1437E-2</v>
      </c>
      <c r="E1064" s="8">
        <f t="shared" si="51"/>
        <v>1.5282623531156982E-2</v>
      </c>
      <c r="F1064" s="8">
        <f t="shared" si="52"/>
        <v>-5.7668308520031367E-2</v>
      </c>
      <c r="G1064" s="6"/>
      <c r="H1064" s="6"/>
      <c r="I1064" s="6"/>
      <c r="J1064" s="6"/>
      <c r="K1064" s="6"/>
      <c r="L1064" s="6"/>
      <c r="M1064" s="6"/>
      <c r="N1064" s="6"/>
    </row>
    <row r="1065" spans="1:14">
      <c r="A1065">
        <v>201508</v>
      </c>
      <c r="B1065" s="3">
        <v>-6.0400000000000002E-2</v>
      </c>
      <c r="C1065" s="3">
        <v>-3.3403999999999996E-2</v>
      </c>
      <c r="D1065" s="10">
        <f t="shared" si="50"/>
        <v>2.6996000000000006E-2</v>
      </c>
      <c r="E1065" s="8">
        <f t="shared" si="51"/>
        <v>-6.2301026197379338E-2</v>
      </c>
      <c r="F1065" s="8">
        <f t="shared" si="52"/>
        <v>-3.3974657796144503E-2</v>
      </c>
      <c r="G1065" s="6"/>
      <c r="H1065" s="6"/>
      <c r="I1065" s="6"/>
      <c r="J1065" s="6"/>
      <c r="K1065" s="6"/>
      <c r="L1065" s="6"/>
      <c r="M1065" s="6"/>
      <c r="N1065" s="6"/>
    </row>
    <row r="1066" spans="1:14">
      <c r="A1066">
        <v>201509</v>
      </c>
      <c r="B1066" s="3">
        <v>-3.0699999999999998E-2</v>
      </c>
      <c r="C1066" s="3">
        <v>-4.7171999999999999E-2</v>
      </c>
      <c r="D1066" s="10">
        <f t="shared" si="50"/>
        <v>-1.6472000000000001E-2</v>
      </c>
      <c r="E1066" s="8">
        <f t="shared" si="51"/>
        <v>-3.1181117483574737E-2</v>
      </c>
      <c r="F1066" s="8">
        <f t="shared" si="52"/>
        <v>-4.8320874303148832E-2</v>
      </c>
      <c r="G1066" s="6"/>
      <c r="H1066" s="6"/>
      <c r="I1066" s="6"/>
      <c r="J1066" s="6"/>
      <c r="K1066" s="6"/>
      <c r="L1066" s="6"/>
      <c r="M1066" s="6"/>
      <c r="N1066" s="6"/>
    </row>
    <row r="1067" spans="1:14">
      <c r="A1067">
        <v>201510</v>
      </c>
      <c r="B1067" s="3">
        <v>7.7499999999999999E-2</v>
      </c>
      <c r="C1067" s="3">
        <v>5.7016999999999998E-2</v>
      </c>
      <c r="D1067" s="10">
        <f t="shared" si="50"/>
        <v>-2.0483000000000001E-2</v>
      </c>
      <c r="E1067" s="8">
        <f t="shared" si="51"/>
        <v>7.4643542995765713E-2</v>
      </c>
      <c r="F1067" s="8">
        <f t="shared" si="52"/>
        <v>5.5450790013260372E-2</v>
      </c>
      <c r="G1067" s="6"/>
      <c r="H1067" s="6"/>
      <c r="I1067" s="6"/>
      <c r="J1067" s="6"/>
      <c r="K1067" s="6"/>
      <c r="L1067" s="6"/>
      <c r="M1067" s="6"/>
      <c r="N1067" s="6"/>
    </row>
    <row r="1068" spans="1:14">
      <c r="A1068">
        <v>201511</v>
      </c>
      <c r="B1068" s="3">
        <v>5.6000000000000008E-3</v>
      </c>
      <c r="C1068" s="3">
        <v>3.6570999999999999E-2</v>
      </c>
      <c r="D1068" s="10">
        <f t="shared" si="50"/>
        <v>3.0970999999999999E-2</v>
      </c>
      <c r="E1068" s="8">
        <f t="shared" si="51"/>
        <v>5.5843782939006634E-3</v>
      </c>
      <c r="F1068" s="8">
        <f t="shared" si="52"/>
        <v>3.5918150306499461E-2</v>
      </c>
      <c r="G1068" s="6"/>
      <c r="H1068" s="6"/>
      <c r="I1068" s="6"/>
      <c r="J1068" s="6"/>
      <c r="K1068" s="6"/>
      <c r="L1068" s="6"/>
      <c r="M1068" s="6"/>
      <c r="N1068" s="6"/>
    </row>
    <row r="1069" spans="1:14">
      <c r="A1069">
        <v>201512</v>
      </c>
      <c r="B1069" s="3">
        <v>-2.1600000000000001E-2</v>
      </c>
      <c r="C1069" s="3">
        <v>-6.8242999999999998E-2</v>
      </c>
      <c r="D1069" s="10">
        <f t="shared" si="50"/>
        <v>-4.6642999999999997E-2</v>
      </c>
      <c r="E1069" s="8">
        <f t="shared" si="51"/>
        <v>-2.1836694609174406E-2</v>
      </c>
      <c r="F1069" s="8">
        <f t="shared" si="52"/>
        <v>-7.0683227906154847E-2</v>
      </c>
      <c r="G1069" s="6"/>
      <c r="H1069" s="6"/>
      <c r="I1069" s="6"/>
      <c r="J1069" s="6"/>
      <c r="K1069" s="6"/>
      <c r="L1069" s="6"/>
      <c r="M1069" s="6"/>
      <c r="N1069" s="6"/>
    </row>
    <row r="1070" spans="1:14">
      <c r="A1070">
        <v>201601</v>
      </c>
      <c r="B1070" s="3">
        <v>-5.7599999999999998E-2</v>
      </c>
      <c r="C1070" s="3">
        <v>-6.9268999999999997E-2</v>
      </c>
      <c r="D1070" s="10">
        <f t="shared" si="50"/>
        <v>-1.1668999999999999E-2</v>
      </c>
      <c r="E1070" s="8">
        <f t="shared" si="51"/>
        <v>-5.9325466084814774E-2</v>
      </c>
      <c r="F1070" s="8">
        <f t="shared" si="52"/>
        <v>-7.1784980082582106E-2</v>
      </c>
      <c r="G1070" s="6"/>
      <c r="H1070" s="6"/>
      <c r="I1070" s="6"/>
      <c r="J1070" s="6"/>
      <c r="K1070" s="6"/>
      <c r="L1070" s="6"/>
      <c r="M1070" s="6"/>
      <c r="N1070" s="6"/>
    </row>
    <row r="1071" spans="1:14">
      <c r="A1071">
        <v>201602</v>
      </c>
      <c r="B1071" s="3">
        <v>-5.0000000000000001E-4</v>
      </c>
      <c r="C1071" s="3">
        <v>3.7799999999999999E-3</v>
      </c>
      <c r="D1071" s="10">
        <f t="shared" si="50"/>
        <v>4.28E-3</v>
      </c>
      <c r="E1071" s="8">
        <f t="shared" si="51"/>
        <v>-5.0012504168224286E-4</v>
      </c>
      <c r="F1071" s="8">
        <f t="shared" si="52"/>
        <v>3.7728737524981605E-3</v>
      </c>
      <c r="G1071" s="6"/>
      <c r="H1071" s="6"/>
      <c r="I1071" s="6"/>
      <c r="J1071" s="6"/>
      <c r="K1071" s="6"/>
      <c r="L1071" s="6"/>
      <c r="M1071" s="6"/>
      <c r="N1071" s="6"/>
    </row>
    <row r="1072" spans="1:14">
      <c r="A1072">
        <v>201603</v>
      </c>
      <c r="B1072" s="3">
        <v>6.9800000000000001E-2</v>
      </c>
      <c r="C1072" s="3">
        <v>8.4662000000000001E-2</v>
      </c>
      <c r="D1072" s="10">
        <f t="shared" si="50"/>
        <v>1.4862E-2</v>
      </c>
      <c r="E1072" s="8">
        <f t="shared" si="51"/>
        <v>6.7471715115012751E-2</v>
      </c>
      <c r="F1072" s="8">
        <f t="shared" si="52"/>
        <v>8.1268417722431263E-2</v>
      </c>
      <c r="G1072" s="6"/>
      <c r="H1072" s="6"/>
      <c r="I1072" s="6"/>
      <c r="J1072" s="6"/>
      <c r="K1072" s="6"/>
      <c r="L1072" s="6"/>
      <c r="M1072" s="6"/>
      <c r="N1072" s="6"/>
    </row>
    <row r="1073" spans="1:14">
      <c r="A1073">
        <v>201604</v>
      </c>
      <c r="B1073" s="3">
        <v>9.1999999999999998E-3</v>
      </c>
      <c r="C1073" s="3">
        <v>3.8477999999999998E-2</v>
      </c>
      <c r="D1073" s="10">
        <f t="shared" si="50"/>
        <v>2.9277999999999998E-2</v>
      </c>
      <c r="E1073" s="8">
        <f t="shared" si="51"/>
        <v>9.1579377847657243E-3</v>
      </c>
      <c r="F1073" s="8">
        <f t="shared" si="52"/>
        <v>3.7756179709059617E-2</v>
      </c>
      <c r="G1073" s="6"/>
      <c r="H1073" s="6"/>
      <c r="I1073" s="6"/>
      <c r="J1073" s="6"/>
      <c r="K1073" s="6"/>
      <c r="L1073" s="6"/>
      <c r="M1073" s="6"/>
      <c r="N1073" s="6"/>
    </row>
    <row r="1074" spans="1:14">
      <c r="A1074">
        <v>201605</v>
      </c>
      <c r="B1074" s="3">
        <v>1.7899999999999999E-2</v>
      </c>
      <c r="C1074" s="3">
        <v>5.2470000000000008E-3</v>
      </c>
      <c r="D1074" s="10">
        <f t="shared" si="50"/>
        <v>-1.2652999999999998E-2</v>
      </c>
      <c r="E1074" s="8">
        <f t="shared" si="51"/>
        <v>1.7741681476157126E-2</v>
      </c>
      <c r="F1074" s="8">
        <f t="shared" si="52"/>
        <v>5.2332824585375661E-3</v>
      </c>
      <c r="G1074" s="6"/>
      <c r="H1074" s="6"/>
      <c r="I1074" s="6"/>
      <c r="J1074" s="6"/>
      <c r="K1074" s="6"/>
      <c r="L1074" s="6"/>
      <c r="M1074" s="6"/>
      <c r="N1074" s="6"/>
    </row>
    <row r="1075" spans="1:14">
      <c r="A1075">
        <v>201606</v>
      </c>
      <c r="B1075" s="3">
        <v>-3.0000000000000003E-4</v>
      </c>
      <c r="C1075" s="3">
        <v>-4.1199999999999999E-4</v>
      </c>
      <c r="D1075" s="10">
        <f t="shared" si="50"/>
        <v>-1.1199999999999996E-4</v>
      </c>
      <c r="E1075" s="8">
        <f t="shared" si="51"/>
        <v>-3.0004500900199243E-4</v>
      </c>
      <c r="F1075" s="8">
        <f t="shared" si="52"/>
        <v>-4.1208489531868291E-4</v>
      </c>
      <c r="G1075" s="6"/>
      <c r="H1075" s="6"/>
      <c r="I1075" s="6"/>
      <c r="J1075" s="6"/>
      <c r="K1075" s="6"/>
      <c r="L1075" s="6"/>
      <c r="M1075" s="6"/>
      <c r="N1075" s="6"/>
    </row>
    <row r="1076" spans="1:14">
      <c r="A1076">
        <v>201607</v>
      </c>
      <c r="B1076" s="3">
        <v>3.9699999999999999E-2</v>
      </c>
      <c r="C1076" s="3">
        <v>5.6740000000000006E-2</v>
      </c>
      <c r="D1076" s="10">
        <f t="shared" si="50"/>
        <v>1.7040000000000007E-2</v>
      </c>
      <c r="E1076" s="8">
        <f t="shared" si="51"/>
        <v>3.8932210001787537E-2</v>
      </c>
      <c r="F1076" s="8">
        <f t="shared" si="52"/>
        <v>5.5188697443882023E-2</v>
      </c>
      <c r="G1076" s="6"/>
      <c r="H1076" s="6"/>
      <c r="I1076" s="6"/>
      <c r="J1076" s="6"/>
      <c r="K1076" s="6"/>
      <c r="L1076" s="6"/>
      <c r="M1076" s="6"/>
      <c r="N1076" s="6"/>
    </row>
    <row r="1077" spans="1:14">
      <c r="A1077">
        <v>201608</v>
      </c>
      <c r="B1077" s="3">
        <v>5.1000000000000004E-3</v>
      </c>
      <c r="C1077" s="3">
        <v>3.2507000000000001E-2</v>
      </c>
      <c r="D1077" s="10">
        <f t="shared" si="50"/>
        <v>2.7407000000000001E-2</v>
      </c>
      <c r="E1077" s="8">
        <f t="shared" si="51"/>
        <v>5.0870390485572093E-3</v>
      </c>
      <c r="F1077" s="8">
        <f t="shared" si="52"/>
        <v>3.1989825491085984E-2</v>
      </c>
      <c r="G1077" s="6"/>
      <c r="H1077" s="6"/>
      <c r="I1077" s="6"/>
      <c r="J1077" s="6"/>
      <c r="K1077" s="6"/>
      <c r="L1077" s="6"/>
      <c r="M1077" s="6"/>
      <c r="N1077" s="6"/>
    </row>
    <row r="1078" spans="1:14">
      <c r="A1078">
        <v>201609</v>
      </c>
      <c r="B1078" s="3">
        <v>2.7000000000000001E-3</v>
      </c>
      <c r="C1078" s="3">
        <v>1.6892000000000001E-2</v>
      </c>
      <c r="D1078" s="10">
        <f t="shared" si="50"/>
        <v>1.4192E-2</v>
      </c>
      <c r="E1078" s="8">
        <f t="shared" si="51"/>
        <v>2.6963615477425332E-3</v>
      </c>
      <c r="F1078" s="8">
        <f t="shared" si="52"/>
        <v>1.6750916737101971E-2</v>
      </c>
      <c r="G1078" s="6"/>
      <c r="H1078" s="6"/>
      <c r="I1078" s="6"/>
      <c r="J1078" s="6"/>
      <c r="K1078" s="6"/>
      <c r="L1078" s="6"/>
      <c r="M1078" s="6"/>
      <c r="N1078" s="6"/>
    </row>
    <row r="1079" spans="1:14">
      <c r="A1079">
        <v>201610</v>
      </c>
      <c r="B1079" s="3">
        <v>-0.02</v>
      </c>
      <c r="C1079" s="3">
        <v>-3.0228000000000001E-2</v>
      </c>
      <c r="D1079" s="10">
        <f t="shared" si="50"/>
        <v>-1.0228000000000001E-2</v>
      </c>
      <c r="E1079" s="8">
        <f t="shared" si="51"/>
        <v>-2.0202707317519466E-2</v>
      </c>
      <c r="F1079" s="8">
        <f t="shared" si="52"/>
        <v>-3.0694286660044631E-2</v>
      </c>
      <c r="G1079" s="6"/>
      <c r="H1079" s="6"/>
      <c r="I1079" s="6"/>
      <c r="J1079" s="6"/>
      <c r="K1079" s="6"/>
      <c r="L1079" s="6"/>
      <c r="M1079" s="6"/>
      <c r="N1079" s="6"/>
    </row>
    <row r="1080" spans="1:14">
      <c r="A1080">
        <v>201611</v>
      </c>
      <c r="B1080" s="3">
        <v>4.87E-2</v>
      </c>
      <c r="C1080" s="3">
        <v>0.14965799999999999</v>
      </c>
      <c r="D1080" s="10">
        <f t="shared" si="50"/>
        <v>0.10095799999999999</v>
      </c>
      <c r="E1080" s="8">
        <f t="shared" si="51"/>
        <v>4.7551301858222352E-2</v>
      </c>
      <c r="F1080" s="8">
        <f t="shared" si="52"/>
        <v>0.13946450684124778</v>
      </c>
      <c r="G1080" s="6"/>
      <c r="H1080" s="6"/>
      <c r="I1080" s="6"/>
      <c r="J1080" s="6"/>
      <c r="K1080" s="6"/>
      <c r="L1080" s="6"/>
      <c r="M1080" s="6"/>
      <c r="N1080" s="6"/>
    </row>
    <row r="1081" spans="1:14">
      <c r="A1081">
        <v>201612</v>
      </c>
      <c r="B1081" s="3">
        <v>1.84E-2</v>
      </c>
      <c r="C1081" s="3">
        <v>4.4844999999999996E-2</v>
      </c>
      <c r="D1081" s="10">
        <f t="shared" si="50"/>
        <v>2.6444999999999996E-2</v>
      </c>
      <c r="E1081" s="8">
        <f t="shared" si="51"/>
        <v>1.8232768261059684E-2</v>
      </c>
      <c r="F1081" s="8">
        <f t="shared" si="52"/>
        <v>4.3868549056628778E-2</v>
      </c>
      <c r="G1081" s="6"/>
      <c r="H1081" s="6"/>
      <c r="I1081" s="6"/>
      <c r="J1081" s="6"/>
      <c r="K1081" s="6"/>
      <c r="L1081" s="6"/>
      <c r="M1081" s="6"/>
      <c r="N1081" s="6"/>
    </row>
    <row r="1082" spans="1:14">
      <c r="A1082">
        <v>201701</v>
      </c>
      <c r="B1082" s="3">
        <v>1.9799999999999998E-2</v>
      </c>
      <c r="C1082" s="3">
        <v>-7.1679999999999999E-3</v>
      </c>
      <c r="D1082" s="10">
        <f t="shared" si="50"/>
        <v>-2.6967999999999999E-2</v>
      </c>
      <c r="E1082" s="8">
        <f t="shared" si="51"/>
        <v>1.960652963891835E-2</v>
      </c>
      <c r="F1082" s="8">
        <f t="shared" si="52"/>
        <v>-7.1938135402710305E-3</v>
      </c>
    </row>
    <row r="1083" spans="1:14">
      <c r="A1083">
        <v>201702</v>
      </c>
      <c r="B1083" s="3">
        <v>3.61E-2</v>
      </c>
      <c r="C1083" s="3">
        <v>2.8910000000000003E-3</v>
      </c>
      <c r="D1083" s="10">
        <f t="shared" si="50"/>
        <v>-3.3209000000000002E-2</v>
      </c>
      <c r="E1083" s="8">
        <f t="shared" si="51"/>
        <v>3.546366427556906E-2</v>
      </c>
      <c r="F1083" s="8">
        <f t="shared" si="52"/>
        <v>2.8868290962880496E-3</v>
      </c>
    </row>
    <row r="1084" spans="1:14">
      <c r="A1084">
        <v>201703</v>
      </c>
      <c r="B1084" s="3">
        <v>2E-3</v>
      </c>
      <c r="C1084" s="3">
        <v>-6.8539999999999998E-3</v>
      </c>
      <c r="D1084" s="10">
        <f t="shared" si="50"/>
        <v>-8.8540000000000008E-3</v>
      </c>
      <c r="E1084" s="8">
        <f t="shared" si="51"/>
        <v>1.9980026626730579E-3</v>
      </c>
      <c r="F1084" s="8">
        <f t="shared" si="52"/>
        <v>-6.8775965402675925E-3</v>
      </c>
    </row>
    <row r="1085" spans="1:14">
      <c r="A1085">
        <v>201704</v>
      </c>
      <c r="B1085" s="3">
        <v>1.14E-2</v>
      </c>
      <c r="C1085" s="3">
        <v>6.3139999999999993E-3</v>
      </c>
      <c r="D1085" s="10">
        <f t="shared" si="50"/>
        <v>-5.0860000000000011E-3</v>
      </c>
      <c r="E1085" s="8">
        <f t="shared" si="51"/>
        <v>1.1335509663745679E-2</v>
      </c>
      <c r="F1085" s="8">
        <f t="shared" si="52"/>
        <v>6.2941502125557986E-3</v>
      </c>
    </row>
    <row r="1086" spans="1:14">
      <c r="A1086">
        <v>201705</v>
      </c>
      <c r="B1086" s="3">
        <v>1.1200000000000002E-2</v>
      </c>
      <c r="C1086" s="3">
        <v>-3.8610999999999999E-2</v>
      </c>
      <c r="D1086" s="10">
        <f t="shared" si="50"/>
        <v>-4.9811000000000001E-2</v>
      </c>
      <c r="E1086" s="8">
        <f t="shared" si="51"/>
        <v>1.1137744410456021E-2</v>
      </c>
      <c r="F1086" s="8">
        <f t="shared" si="52"/>
        <v>-3.9376165235330086E-2</v>
      </c>
    </row>
    <row r="1087" spans="1:14">
      <c r="A1087">
        <v>201706</v>
      </c>
      <c r="B1087" s="3">
        <v>8.4000000000000012E-3</v>
      </c>
      <c r="C1087" s="3">
        <v>3.4307999999999998E-2</v>
      </c>
      <c r="D1087" s="10">
        <f t="shared" si="50"/>
        <v>2.5907999999999997E-2</v>
      </c>
      <c r="E1087" s="8">
        <f t="shared" si="51"/>
        <v>8.3649163316276715E-3</v>
      </c>
      <c r="F1087" s="8">
        <f t="shared" si="52"/>
        <v>3.3732604071505225E-2</v>
      </c>
    </row>
    <row r="1088" spans="1:14">
      <c r="A1088">
        <v>201707</v>
      </c>
      <c r="B1088" s="3">
        <v>1.9400000000000001E-2</v>
      </c>
      <c r="C1088" s="3">
        <v>4.8809999999999999E-3</v>
      </c>
      <c r="D1088" s="10">
        <f t="shared" si="50"/>
        <v>-1.4519000000000001E-2</v>
      </c>
      <c r="E1088" s="8">
        <f t="shared" si="51"/>
        <v>1.9214218923804371E-2</v>
      </c>
      <c r="F1088" s="8">
        <f t="shared" si="52"/>
        <v>4.8691265400640366E-3</v>
      </c>
    </row>
    <row r="1089" spans="1:6">
      <c r="A1089">
        <v>201708</v>
      </c>
      <c r="B1089" s="3">
        <v>2.5000000000000001E-3</v>
      </c>
      <c r="C1089" s="3">
        <v>-2.3458999999999997E-2</v>
      </c>
      <c r="D1089" s="10">
        <f t="shared" si="50"/>
        <v>-2.5958999999999996E-2</v>
      </c>
      <c r="E1089" s="8">
        <f t="shared" si="51"/>
        <v>2.4968801985871458E-3</v>
      </c>
      <c r="F1089" s="8">
        <f t="shared" si="52"/>
        <v>-2.3738542859671734E-2</v>
      </c>
    </row>
    <row r="1090" spans="1:6">
      <c r="A1090">
        <v>201709</v>
      </c>
      <c r="B1090" s="3">
        <v>2.5999999999999995E-2</v>
      </c>
      <c r="C1090" s="3">
        <v>8.3274000000000015E-2</v>
      </c>
      <c r="D1090" s="10">
        <f t="shared" si="50"/>
        <v>5.7274000000000019E-2</v>
      </c>
      <c r="E1090" s="8">
        <f t="shared" si="51"/>
        <v>2.5667746748577813E-2</v>
      </c>
      <c r="F1090" s="8">
        <f t="shared" si="52"/>
        <v>7.9987936942878174E-2</v>
      </c>
    </row>
    <row r="1091" spans="1:6">
      <c r="A1091">
        <v>201710</v>
      </c>
      <c r="B1091" s="3">
        <v>2.3399999999999997E-2</v>
      </c>
      <c r="C1091" s="3">
        <v>1.0049999999999998E-2</v>
      </c>
      <c r="D1091" s="10">
        <f t="shared" ref="D1091:D1154" si="53">C1091-B1091</f>
        <v>-1.3349999999999999E-2</v>
      </c>
      <c r="E1091" s="8">
        <f t="shared" ref="E1091:E1154" si="54">LOG(B1091+1, EXP(1))</f>
        <v>2.3130417388854466E-2</v>
      </c>
      <c r="F1091" s="8">
        <f t="shared" ref="F1091:F1154" si="55">LOG(C1091+1, EXP(1))</f>
        <v>9.9998345783334046E-3</v>
      </c>
    </row>
    <row r="1092" spans="1:6">
      <c r="A1092">
        <v>201711</v>
      </c>
      <c r="B1092" s="3">
        <v>3.2000000000000001E-2</v>
      </c>
      <c r="C1092" s="3">
        <v>2.7553999999999999E-2</v>
      </c>
      <c r="D1092" s="10">
        <f t="shared" si="53"/>
        <v>-4.446000000000002E-3</v>
      </c>
      <c r="E1092" s="8">
        <f t="shared" si="54"/>
        <v>3.1498667059371016E-2</v>
      </c>
      <c r="F1092" s="8">
        <f t="shared" si="55"/>
        <v>2.7181220751826041E-2</v>
      </c>
    </row>
    <row r="1093" spans="1:6">
      <c r="A1093">
        <v>201712</v>
      </c>
      <c r="B1093" s="3">
        <v>1.1500000000000002E-2</v>
      </c>
      <c r="C1093" s="3">
        <v>1.4899999999999999E-4</v>
      </c>
      <c r="D1093" s="10">
        <f t="shared" si="53"/>
        <v>-1.1351000000000002E-2</v>
      </c>
      <c r="E1093" s="8">
        <f t="shared" si="54"/>
        <v>1.143437762566317E-2</v>
      </c>
      <c r="F1093" s="8">
        <f t="shared" si="55"/>
        <v>1.489889006024812E-4</v>
      </c>
    </row>
    <row r="1094" spans="1:6">
      <c r="A1094">
        <v>201801</v>
      </c>
      <c r="B1094" s="3">
        <v>5.6900000000000006E-2</v>
      </c>
      <c r="C1094" s="3">
        <v>1.8415999999999998E-2</v>
      </c>
      <c r="D1094" s="10">
        <f t="shared" si="53"/>
        <v>-3.8484000000000004E-2</v>
      </c>
      <c r="E1094" s="8">
        <f t="shared" si="54"/>
        <v>5.5340095033164546E-2</v>
      </c>
      <c r="F1094" s="8">
        <f t="shared" si="55"/>
        <v>1.8248479056733269E-2</v>
      </c>
    </row>
    <row r="1095" spans="1:6">
      <c r="A1095">
        <v>201802</v>
      </c>
      <c r="B1095" s="3">
        <v>-3.5400000000000001E-2</v>
      </c>
      <c r="C1095" s="3">
        <v>-3.7139000000000005E-2</v>
      </c>
      <c r="D1095" s="10">
        <f t="shared" si="53"/>
        <v>-1.7390000000000044E-3</v>
      </c>
      <c r="E1095" s="8">
        <f t="shared" si="54"/>
        <v>-3.6041771347265536E-2</v>
      </c>
      <c r="F1095" s="8">
        <f t="shared" si="55"/>
        <v>-3.7846218204403308E-2</v>
      </c>
    </row>
    <row r="1096" spans="1:6">
      <c r="A1096">
        <v>201803</v>
      </c>
      <c r="B1096" s="3">
        <v>-2.2400000000000003E-2</v>
      </c>
      <c r="C1096" s="3">
        <v>1.9354E-2</v>
      </c>
      <c r="D1096" s="10">
        <f t="shared" si="53"/>
        <v>4.1753999999999999E-2</v>
      </c>
      <c r="E1096" s="8">
        <f t="shared" si="54"/>
        <v>-2.2654690564806151E-2</v>
      </c>
      <c r="F1096" s="8">
        <f t="shared" si="55"/>
        <v>1.9169093322571662E-2</v>
      </c>
    </row>
    <row r="1097" spans="1:6">
      <c r="A1097">
        <v>201804</v>
      </c>
      <c r="B1097" s="3">
        <v>4.2000000000000006E-3</v>
      </c>
      <c r="C1097" s="3">
        <v>2.4007000000000001E-2</v>
      </c>
      <c r="D1097" s="10">
        <f t="shared" si="53"/>
        <v>1.9806999999999998E-2</v>
      </c>
      <c r="E1097" s="8">
        <f t="shared" si="54"/>
        <v>4.1912046184680524E-3</v>
      </c>
      <c r="F1097" s="8">
        <f t="shared" si="55"/>
        <v>2.3723362531451238E-2</v>
      </c>
    </row>
    <row r="1098" spans="1:6">
      <c r="A1098">
        <v>201805</v>
      </c>
      <c r="B1098" s="3">
        <v>2.7900000000000001E-2</v>
      </c>
      <c r="C1098" s="3">
        <v>5.6984000000000007E-2</v>
      </c>
      <c r="D1098" s="10">
        <f t="shared" si="53"/>
        <v>2.9084000000000006E-2</v>
      </c>
      <c r="E1098" s="8">
        <f t="shared" si="54"/>
        <v>2.751788603673928E-2</v>
      </c>
      <c r="F1098" s="8">
        <f t="shared" si="55"/>
        <v>5.5419569592832139E-2</v>
      </c>
    </row>
    <row r="1099" spans="1:6">
      <c r="A1099">
        <v>201806</v>
      </c>
      <c r="B1099" s="3">
        <v>6.1999999999999998E-3</v>
      </c>
      <c r="C1099" s="3">
        <v>6.1870000000000007E-3</v>
      </c>
      <c r="D1099" s="10">
        <f t="shared" si="53"/>
        <v>-1.2999999999999123E-5</v>
      </c>
      <c r="E1099" s="8">
        <f t="shared" si="54"/>
        <v>6.1808590750810988E-3</v>
      </c>
      <c r="F1099" s="8">
        <f t="shared" si="55"/>
        <v>6.167939094977648E-3</v>
      </c>
    </row>
    <row r="1100" spans="1:6">
      <c r="A1100">
        <v>201807</v>
      </c>
      <c r="B1100" s="3">
        <v>3.3500000000000002E-2</v>
      </c>
      <c r="C1100" s="3">
        <v>1.0524E-2</v>
      </c>
      <c r="D1100" s="10">
        <f t="shared" si="53"/>
        <v>-2.2976000000000003E-2</v>
      </c>
      <c r="E1100" s="8">
        <f t="shared" si="54"/>
        <v>3.2951100139685982E-2</v>
      </c>
      <c r="F1100" s="8">
        <f t="shared" si="55"/>
        <v>1.0469008198002843E-2</v>
      </c>
    </row>
    <row r="1101" spans="1:6">
      <c r="A1101">
        <v>201808</v>
      </c>
      <c r="B1101" s="3">
        <v>3.6000000000000004E-2</v>
      </c>
      <c r="C1101" s="3">
        <v>2.2896999999999997E-2</v>
      </c>
      <c r="D1101" s="10">
        <f t="shared" si="53"/>
        <v>-1.3103000000000007E-2</v>
      </c>
      <c r="E1101" s="8">
        <f t="shared" si="54"/>
        <v>3.5367143837291344E-2</v>
      </c>
      <c r="F1101" s="8">
        <f t="shared" si="55"/>
        <v>2.2638797638514237E-2</v>
      </c>
    </row>
    <row r="1102" spans="1:6">
      <c r="A1102">
        <v>201809</v>
      </c>
      <c r="B1102" s="3">
        <v>2.0999999999999999E-3</v>
      </c>
      <c r="C1102" s="3">
        <v>-2.8452999999999999E-2</v>
      </c>
      <c r="D1102" s="10">
        <f t="shared" si="53"/>
        <v>-3.0553E-2</v>
      </c>
      <c r="E1102" s="8">
        <f t="shared" si="54"/>
        <v>2.0977980821461199E-3</v>
      </c>
      <c r="F1102" s="8">
        <f t="shared" si="55"/>
        <v>-2.8865632539181629E-2</v>
      </c>
    </row>
    <row r="1103" spans="1:6">
      <c r="A1103">
        <v>201810</v>
      </c>
      <c r="B1103" s="3">
        <v>-7.4899999999999994E-2</v>
      </c>
      <c r="C1103" s="3">
        <v>-9.1790999999999998E-2</v>
      </c>
      <c r="D1103" s="10">
        <f t="shared" si="53"/>
        <v>-1.6891000000000003E-2</v>
      </c>
      <c r="E1103" s="8">
        <f t="shared" si="54"/>
        <v>-7.7853439204864108E-2</v>
      </c>
      <c r="F1103" s="8">
        <f t="shared" si="55"/>
        <v>-9.6280750655869829E-2</v>
      </c>
    </row>
    <row r="1104" spans="1:6">
      <c r="A1104">
        <v>201811</v>
      </c>
      <c r="B1104" s="3">
        <v>1.8699999999999998E-2</v>
      </c>
      <c r="C1104" s="3">
        <v>8.3490000000000005E-3</v>
      </c>
      <c r="D1104" s="10">
        <f t="shared" si="53"/>
        <v>-1.0350999999999997E-2</v>
      </c>
      <c r="E1104" s="8">
        <f t="shared" si="54"/>
        <v>1.852730461388356E-2</v>
      </c>
      <c r="F1104" s="8">
        <f t="shared" si="55"/>
        <v>8.3143398840767914E-3</v>
      </c>
    </row>
    <row r="1105" spans="1:6">
      <c r="A1105">
        <v>201812</v>
      </c>
      <c r="B1105" s="3">
        <v>-9.3700000000000006E-2</v>
      </c>
      <c r="C1105" s="3">
        <v>-0.12648899999999999</v>
      </c>
      <c r="D1105" s="10">
        <f t="shared" si="53"/>
        <v>-3.2788999999999985E-2</v>
      </c>
      <c r="E1105" s="8">
        <f t="shared" si="54"/>
        <v>-9.8384901921401063E-2</v>
      </c>
      <c r="F1105" s="8">
        <f t="shared" si="55"/>
        <v>-0.13523455647071725</v>
      </c>
    </row>
    <row r="1106" spans="1:6">
      <c r="A1106">
        <v>201901</v>
      </c>
      <c r="B1106" s="3">
        <v>8.610000000000001E-2</v>
      </c>
      <c r="C1106" s="3">
        <v>0.11042999999999999</v>
      </c>
      <c r="D1106" s="10">
        <f t="shared" si="53"/>
        <v>2.4329999999999977E-2</v>
      </c>
      <c r="E1106" s="8">
        <f t="shared" si="54"/>
        <v>8.2593298303853369E-2</v>
      </c>
      <c r="F1106" s="8">
        <f t="shared" si="55"/>
        <v>0.10474732769650888</v>
      </c>
    </row>
    <row r="1107" spans="1:6">
      <c r="A1107">
        <v>201902</v>
      </c>
      <c r="B1107" s="3">
        <v>3.5799999999999998E-2</v>
      </c>
      <c r="C1107" s="3">
        <v>3.5929999999999997E-2</v>
      </c>
      <c r="D1107" s="10">
        <f t="shared" si="53"/>
        <v>1.2999999999999817E-4</v>
      </c>
      <c r="E1107" s="8">
        <f t="shared" si="54"/>
        <v>3.5174075007654085E-2</v>
      </c>
      <c r="F1107" s="8">
        <f t="shared" si="55"/>
        <v>3.5299573986932842E-2</v>
      </c>
    </row>
    <row r="1108" spans="1:6">
      <c r="A1108">
        <v>201903</v>
      </c>
      <c r="B1108" s="3">
        <v>1.29E-2</v>
      </c>
      <c r="C1108" s="3">
        <v>-4.2342999999999999E-2</v>
      </c>
      <c r="D1108" s="10">
        <f t="shared" si="53"/>
        <v>-5.5243E-2</v>
      </c>
      <c r="E1108" s="8">
        <f t="shared" si="54"/>
        <v>1.2817503710614343E-2</v>
      </c>
      <c r="F1108" s="8">
        <f t="shared" si="55"/>
        <v>-4.3265602700321523E-2</v>
      </c>
    </row>
    <row r="1109" spans="1:6">
      <c r="A1109">
        <v>201904</v>
      </c>
      <c r="B1109" s="3">
        <v>4.1800000000000004E-2</v>
      </c>
      <c r="C1109" s="3">
        <v>3.3031999999999999E-2</v>
      </c>
      <c r="D1109" s="10">
        <f t="shared" si="53"/>
        <v>-8.768000000000005E-3</v>
      </c>
      <c r="E1109" s="8">
        <f t="shared" si="54"/>
        <v>4.094998632895417E-2</v>
      </c>
      <c r="F1109" s="8">
        <f t="shared" si="55"/>
        <v>3.2498167392454473E-2</v>
      </c>
    </row>
    <row r="1110" spans="1:6">
      <c r="A1110">
        <v>201905</v>
      </c>
      <c r="B1110" s="3">
        <v>-6.7299999999999999E-2</v>
      </c>
      <c r="C1110" s="3">
        <v>-9.9139000000000005E-2</v>
      </c>
      <c r="D1110" s="10">
        <f t="shared" si="53"/>
        <v>-3.1839000000000006E-2</v>
      </c>
      <c r="E1110" s="8">
        <f t="shared" si="54"/>
        <v>-6.9671673249319263E-2</v>
      </c>
      <c r="F1110" s="8">
        <f t="shared" si="55"/>
        <v>-0.10440430630507375</v>
      </c>
    </row>
    <row r="1111" spans="1:6">
      <c r="A1111">
        <v>201906</v>
      </c>
      <c r="B1111" s="3">
        <v>7.1099999999999997E-2</v>
      </c>
      <c r="C1111" s="3">
        <v>6.4701999999999996E-2</v>
      </c>
      <c r="D1111" s="10">
        <f t="shared" si="53"/>
        <v>-6.3980000000000009E-3</v>
      </c>
      <c r="E1111" s="8">
        <f t="shared" si="54"/>
        <v>6.8686157788446861E-2</v>
      </c>
      <c r="F1111" s="8">
        <f t="shared" si="55"/>
        <v>6.2694947800076076E-2</v>
      </c>
    </row>
    <row r="1112" spans="1:6">
      <c r="A1112">
        <v>201907</v>
      </c>
      <c r="B1112" s="3">
        <v>1.38E-2</v>
      </c>
      <c r="C1112" s="3">
        <v>-6.3539999999999994E-3</v>
      </c>
      <c r="D1112" s="10">
        <f t="shared" si="53"/>
        <v>-2.0153999999999998E-2</v>
      </c>
      <c r="E1112" s="8">
        <f t="shared" si="54"/>
        <v>1.3705647056111967E-2</v>
      </c>
      <c r="F1112" s="8">
        <f t="shared" si="55"/>
        <v>-6.3742725782668583E-3</v>
      </c>
    </row>
    <row r="1113" spans="1:6">
      <c r="A1113">
        <v>201908</v>
      </c>
      <c r="B1113" s="3">
        <v>-2.4199999999999999E-2</v>
      </c>
      <c r="C1113" s="3">
        <v>-8.0943000000000001E-2</v>
      </c>
      <c r="D1113" s="10">
        <f t="shared" si="53"/>
        <v>-5.6743000000000002E-2</v>
      </c>
      <c r="E1113" s="8">
        <f t="shared" si="54"/>
        <v>-2.4497631600400235E-2</v>
      </c>
      <c r="F1113" s="8">
        <f t="shared" si="55"/>
        <v>-8.440713461079076E-2</v>
      </c>
    </row>
    <row r="1114" spans="1:6">
      <c r="A1114">
        <v>201909</v>
      </c>
      <c r="B1114" s="3">
        <v>1.61E-2</v>
      </c>
      <c r="C1114" s="3">
        <v>5.5556000000000001E-2</v>
      </c>
      <c r="D1114" s="10">
        <f t="shared" si="53"/>
        <v>3.9456000000000005E-2</v>
      </c>
      <c r="E1114" s="8">
        <f t="shared" si="54"/>
        <v>1.5971769509698665E-2</v>
      </c>
      <c r="F1114" s="8">
        <f t="shared" si="55"/>
        <v>5.4067642322818646E-2</v>
      </c>
    </row>
    <row r="1115" spans="1:6">
      <c r="A1115">
        <v>201910</v>
      </c>
      <c r="B1115" s="3">
        <v>2.2200000000000001E-2</v>
      </c>
      <c r="C1115" s="3">
        <v>6.7579999999999993E-3</v>
      </c>
      <c r="D1115" s="10">
        <f t="shared" si="53"/>
        <v>-1.5442000000000001E-2</v>
      </c>
      <c r="E1115" s="8">
        <f t="shared" si="54"/>
        <v>2.1957167352042138E-2</v>
      </c>
      <c r="F1115" s="8">
        <f t="shared" si="55"/>
        <v>6.7352670799104911E-3</v>
      </c>
    </row>
    <row r="1116" spans="1:6">
      <c r="A1116">
        <v>201911</v>
      </c>
      <c r="B1116" s="3">
        <v>3.9900000000000005E-2</v>
      </c>
      <c r="C1116" s="3">
        <v>3.5557999999999999E-2</v>
      </c>
      <c r="D1116" s="10">
        <f t="shared" si="53"/>
        <v>-4.3420000000000056E-3</v>
      </c>
      <c r="E1116" s="8">
        <f t="shared" si="54"/>
        <v>3.9124554684050079E-2</v>
      </c>
      <c r="F1116" s="8">
        <f t="shared" si="55"/>
        <v>3.4940411873515861E-2</v>
      </c>
    </row>
    <row r="1117" spans="1:6">
      <c r="A1117">
        <v>201912</v>
      </c>
      <c r="B1117" s="3">
        <v>2.9100000000000001E-2</v>
      </c>
      <c r="C1117" s="3">
        <v>4.7904000000000002E-2</v>
      </c>
      <c r="D1117" s="10">
        <f t="shared" si="53"/>
        <v>1.8804000000000001E-2</v>
      </c>
      <c r="E1117" s="8">
        <f t="shared" si="54"/>
        <v>2.868463385990886E-2</v>
      </c>
      <c r="F1117" s="8">
        <f t="shared" si="55"/>
        <v>4.6791978649599324E-2</v>
      </c>
    </row>
    <row r="1118" spans="1:6">
      <c r="A1118">
        <v>202001</v>
      </c>
      <c r="B1118" s="3">
        <v>2.0000000000000004E-4</v>
      </c>
      <c r="C1118" s="3">
        <v>-8.2506999999999997E-2</v>
      </c>
      <c r="D1118" s="10">
        <f t="shared" si="53"/>
        <v>-8.2707000000000003E-2</v>
      </c>
      <c r="E1118" s="8">
        <f t="shared" si="54"/>
        <v>1.9998000266624471E-4</v>
      </c>
      <c r="F1118" s="8">
        <f t="shared" si="55"/>
        <v>-8.6110328510308864E-2</v>
      </c>
    </row>
    <row r="1119" spans="1:6">
      <c r="A1119">
        <v>202002</v>
      </c>
      <c r="B1119" s="3">
        <v>-8.0100000000000018E-2</v>
      </c>
      <c r="C1119" s="3">
        <v>-9.9682999999999994E-2</v>
      </c>
      <c r="D1119" s="10">
        <f t="shared" si="53"/>
        <v>-1.9582999999999975E-2</v>
      </c>
      <c r="E1119" s="8">
        <f t="shared" si="54"/>
        <v>-8.3490310499025541E-2</v>
      </c>
      <c r="F1119" s="8">
        <f t="shared" si="55"/>
        <v>-0.10500835545128918</v>
      </c>
    </row>
    <row r="1120" spans="1:6">
      <c r="A1120">
        <v>202003</v>
      </c>
      <c r="B1120" s="3">
        <v>-0.1326</v>
      </c>
      <c r="C1120" s="3">
        <v>-0.280858</v>
      </c>
      <c r="D1120" s="10">
        <f t="shared" si="53"/>
        <v>-0.148258</v>
      </c>
      <c r="E1120" s="8">
        <f t="shared" si="54"/>
        <v>-0.14225504758087126</v>
      </c>
      <c r="F1120" s="8">
        <f t="shared" si="55"/>
        <v>-0.32969644423801281</v>
      </c>
    </row>
    <row r="1121" spans="1:6">
      <c r="A1121">
        <v>202004</v>
      </c>
      <c r="B1121" s="3">
        <v>0.13650000000000001</v>
      </c>
      <c r="C1121" s="3">
        <v>0.156136</v>
      </c>
      <c r="D1121" s="10">
        <f t="shared" si="53"/>
        <v>1.9635999999999987E-2</v>
      </c>
      <c r="E1121" s="8">
        <f t="shared" si="54"/>
        <v>0.12795336431046089</v>
      </c>
      <c r="F1121" s="8">
        <f t="shared" si="55"/>
        <v>0.1450834103891368</v>
      </c>
    </row>
    <row r="1122" spans="1:6">
      <c r="A1122">
        <v>202005</v>
      </c>
      <c r="B1122" s="3">
        <v>5.5899999999999998E-2</v>
      </c>
      <c r="C1122" s="3">
        <v>4.3045E-2</v>
      </c>
      <c r="D1122" s="10">
        <f t="shared" si="53"/>
        <v>-1.2854999999999998E-2</v>
      </c>
      <c r="E1122" s="8">
        <f t="shared" si="54"/>
        <v>5.4393483830331699E-2</v>
      </c>
      <c r="F1122" s="8">
        <f t="shared" si="55"/>
        <v>4.2144319862614771E-2</v>
      </c>
    </row>
    <row r="1123" spans="1:6">
      <c r="A1123">
        <v>202006</v>
      </c>
      <c r="B1123" s="3">
        <v>2.4699999999999996E-2</v>
      </c>
      <c r="C1123" s="3">
        <v>3.4827999999999998E-2</v>
      </c>
      <c r="D1123" s="10">
        <f t="shared" si="53"/>
        <v>1.0128000000000002E-2</v>
      </c>
      <c r="E1123" s="8">
        <f t="shared" si="54"/>
        <v>2.4399886823535121E-2</v>
      </c>
      <c r="F1123" s="8">
        <f t="shared" si="55"/>
        <v>3.4235229332432948E-2</v>
      </c>
    </row>
    <row r="1124" spans="1:6">
      <c r="A1124">
        <v>202007</v>
      </c>
      <c r="B1124" s="3">
        <v>5.779999999999999E-2</v>
      </c>
      <c r="C1124" s="3">
        <v>2.6099000000000001E-2</v>
      </c>
      <c r="D1124" s="10">
        <f t="shared" si="53"/>
        <v>-3.1700999999999993E-2</v>
      </c>
      <c r="E1124" s="8">
        <f t="shared" si="54"/>
        <v>5.6191279649742562E-2</v>
      </c>
      <c r="F1124" s="8">
        <f t="shared" si="55"/>
        <v>2.5764233321668953E-2</v>
      </c>
    </row>
    <row r="1125" spans="1:6">
      <c r="A1125">
        <v>202008</v>
      </c>
      <c r="B1125" s="3">
        <v>7.6399999999999996E-2</v>
      </c>
      <c r="C1125" s="3">
        <v>5.3837000000000003E-2</v>
      </c>
      <c r="D1125" s="10">
        <f t="shared" si="53"/>
        <v>-2.2562999999999993E-2</v>
      </c>
      <c r="E1125" s="8">
        <f t="shared" si="54"/>
        <v>7.3622139870613709E-2</v>
      </c>
      <c r="F1125" s="8">
        <f t="shared" si="55"/>
        <v>5.2437789203430896E-2</v>
      </c>
    </row>
    <row r="1126" spans="1:6">
      <c r="A1126">
        <v>202009</v>
      </c>
      <c r="B1126" s="3">
        <v>-3.6200000000000003E-2</v>
      </c>
      <c r="C1126" s="3">
        <v>-5.8513000000000003E-2</v>
      </c>
      <c r="D1126" s="10">
        <f t="shared" si="53"/>
        <v>-2.2313E-2</v>
      </c>
      <c r="E1126" s="8">
        <f t="shared" si="54"/>
        <v>-3.6871474775904696E-2</v>
      </c>
      <c r="F1126" s="8">
        <f t="shared" si="55"/>
        <v>-6.0294738733842605E-2</v>
      </c>
    </row>
    <row r="1127" spans="1:6">
      <c r="A1127">
        <v>202010</v>
      </c>
      <c r="B1127" s="3">
        <v>-2.0900000000000002E-2</v>
      </c>
      <c r="C1127" s="3">
        <v>6.2570000000000001E-2</v>
      </c>
      <c r="D1127" s="10">
        <f t="shared" si="53"/>
        <v>8.3470000000000003E-2</v>
      </c>
      <c r="E1127" s="8">
        <f t="shared" si="54"/>
        <v>-2.1121496622111418E-2</v>
      </c>
      <c r="F1127" s="8">
        <f t="shared" si="55"/>
        <v>6.0690501999229131E-2</v>
      </c>
    </row>
    <row r="1128" spans="1:6">
      <c r="A1128">
        <v>202011</v>
      </c>
      <c r="B1128" s="3">
        <v>0.12480000000000001</v>
      </c>
      <c r="C1128" s="3">
        <v>0.19541799999999998</v>
      </c>
      <c r="D1128" s="10">
        <f t="shared" si="53"/>
        <v>7.0617999999999972E-2</v>
      </c>
      <c r="E1128" s="8">
        <f t="shared" si="54"/>
        <v>0.11760524207426343</v>
      </c>
      <c r="F1128" s="8">
        <f t="shared" si="55"/>
        <v>0.17849591501591533</v>
      </c>
    </row>
    <row r="1129" spans="1:6">
      <c r="A1129">
        <v>202012</v>
      </c>
      <c r="B1129" s="3">
        <v>4.6399999999999997E-2</v>
      </c>
      <c r="C1129" s="3">
        <v>8.4293999999999994E-2</v>
      </c>
      <c r="D1129" s="10">
        <f t="shared" si="53"/>
        <v>3.7893999999999997E-2</v>
      </c>
      <c r="E1129" s="8">
        <f t="shared" si="54"/>
        <v>4.5355701720797198E-2</v>
      </c>
      <c r="F1129" s="8">
        <f t="shared" si="55"/>
        <v>8.0929083956756798E-2</v>
      </c>
    </row>
    <row r="1130" spans="1:6">
      <c r="A1130">
        <v>202101</v>
      </c>
      <c r="B1130" s="3">
        <v>-1.9999999999999998E-4</v>
      </c>
      <c r="C1130" s="3">
        <v>0.10658799999999999</v>
      </c>
      <c r="D1130" s="10">
        <f t="shared" si="53"/>
        <v>0.10678799999999999</v>
      </c>
      <c r="E1130" s="8">
        <f t="shared" si="54"/>
        <v>-2.000200026670447E-4</v>
      </c>
      <c r="F1130" s="8">
        <f t="shared" si="55"/>
        <v>0.10128140739632675</v>
      </c>
    </row>
    <row r="1131" spans="1:6">
      <c r="A1131">
        <v>202102</v>
      </c>
      <c r="B1131" s="3">
        <v>2.7799999999999998E-2</v>
      </c>
      <c r="C1131" s="3">
        <v>9.3401999999999999E-2</v>
      </c>
      <c r="D1131" s="10">
        <f t="shared" si="53"/>
        <v>6.5601999999999994E-2</v>
      </c>
      <c r="E1131" s="8">
        <f t="shared" si="54"/>
        <v>2.7420595575992218E-2</v>
      </c>
      <c r="F1131" s="8">
        <f t="shared" si="55"/>
        <v>8.9293936633847659E-2</v>
      </c>
    </row>
    <row r="1132" spans="1:6">
      <c r="A1132">
        <v>202103</v>
      </c>
      <c r="B1132" s="3">
        <v>3.0800000000000001E-2</v>
      </c>
      <c r="C1132" s="3">
        <v>7.1426000000000003E-2</v>
      </c>
      <c r="D1132" s="10">
        <f t="shared" si="53"/>
        <v>4.0626000000000002E-2</v>
      </c>
      <c r="E1132" s="8">
        <f t="shared" si="54"/>
        <v>3.0335199796072885E-2</v>
      </c>
      <c r="F1132" s="8">
        <f t="shared" si="55"/>
        <v>6.8990471484071433E-2</v>
      </c>
    </row>
    <row r="1133" spans="1:6">
      <c r="A1133">
        <v>202104</v>
      </c>
      <c r="B1133" s="3">
        <v>4.9299999999999997E-2</v>
      </c>
      <c r="C1133" s="3">
        <v>1.2553000000000002E-2</v>
      </c>
      <c r="D1133" s="10">
        <f t="shared" si="53"/>
        <v>-3.6746999999999995E-2</v>
      </c>
      <c r="E1133" s="8">
        <f t="shared" si="54"/>
        <v>4.8123275181728174E-2</v>
      </c>
      <c r="F1133" s="8">
        <f t="shared" si="55"/>
        <v>1.2474864307582288E-2</v>
      </c>
    </row>
    <row r="1134" spans="1:6">
      <c r="A1134">
        <v>202105</v>
      </c>
      <c r="B1134" s="3">
        <v>2.8999999999999998E-3</v>
      </c>
      <c r="C1134" s="3">
        <v>6.0880000000000004E-2</v>
      </c>
      <c r="D1134" s="10">
        <f t="shared" si="53"/>
        <v>5.7980000000000004E-2</v>
      </c>
      <c r="E1134" s="8">
        <f t="shared" si="54"/>
        <v>2.8958031120254681E-3</v>
      </c>
      <c r="F1134" s="8">
        <f t="shared" si="55"/>
        <v>5.9098752387206528E-2</v>
      </c>
    </row>
    <row r="1135" spans="1:6">
      <c r="A1135">
        <v>202106</v>
      </c>
      <c r="B1135" s="3">
        <v>2.75E-2</v>
      </c>
      <c r="C1135" s="3">
        <v>-1.3884000000000001E-2</v>
      </c>
      <c r="D1135" s="10">
        <f t="shared" si="53"/>
        <v>-4.1384000000000004E-2</v>
      </c>
      <c r="E1135" s="8">
        <f t="shared" si="54"/>
        <v>2.7128667388252696E-2</v>
      </c>
      <c r="F1135" s="8">
        <f t="shared" si="55"/>
        <v>-1.3981284240550609E-2</v>
      </c>
    </row>
    <row r="1136" spans="1:6">
      <c r="A1136">
        <v>202107</v>
      </c>
      <c r="B1136" s="3">
        <v>1.2699999999999999E-2</v>
      </c>
      <c r="C1136" s="3">
        <v>-3.7368999999999999E-2</v>
      </c>
      <c r="D1136" s="10">
        <f t="shared" si="53"/>
        <v>-5.0069000000000002E-2</v>
      </c>
      <c r="E1136" s="8">
        <f t="shared" si="54"/>
        <v>1.2620031356102198E-2</v>
      </c>
      <c r="F1136" s="8">
        <f t="shared" si="55"/>
        <v>-3.8085118185388796E-2</v>
      </c>
    </row>
    <row r="1137" spans="1:8">
      <c r="A1137">
        <v>202108</v>
      </c>
      <c r="B1137" s="3">
        <v>2.9100000000000001E-2</v>
      </c>
      <c r="C1137" s="3">
        <v>2.7376999999999999E-2</v>
      </c>
      <c r="D1137" s="10">
        <f t="shared" si="53"/>
        <v>-1.7230000000000023E-3</v>
      </c>
      <c r="E1137" s="8">
        <f t="shared" si="54"/>
        <v>2.868463385990886E-2</v>
      </c>
      <c r="F1137" s="8">
        <f t="shared" si="55"/>
        <v>2.7008952193477539E-2</v>
      </c>
    </row>
    <row r="1138" spans="1:8">
      <c r="A1138">
        <v>202109</v>
      </c>
      <c r="B1138" s="3">
        <v>-4.3700000000000003E-2</v>
      </c>
      <c r="C1138" s="3">
        <v>4.7419999999999997E-3</v>
      </c>
      <c r="D1138" s="10">
        <f t="shared" si="53"/>
        <v>4.8441999999999999E-2</v>
      </c>
      <c r="E1138" s="8">
        <f t="shared" si="54"/>
        <v>-4.4683607626640025E-2</v>
      </c>
      <c r="F1138" s="8">
        <f t="shared" si="55"/>
        <v>4.7307921358284632E-3</v>
      </c>
    </row>
    <row r="1139" spans="1:8">
      <c r="A1139">
        <v>202110</v>
      </c>
      <c r="B1139" s="3">
        <v>6.6500000000000004E-2</v>
      </c>
      <c r="C1139" s="3">
        <v>3.7675E-2</v>
      </c>
      <c r="D1139" s="10">
        <f t="shared" si="53"/>
        <v>-2.8825000000000003E-2</v>
      </c>
      <c r="E1139" s="8">
        <f t="shared" si="54"/>
        <v>6.4382258929268216E-2</v>
      </c>
      <c r="F1139" s="8">
        <f t="shared" si="55"/>
        <v>3.698263359753385E-2</v>
      </c>
    </row>
    <row r="1140" spans="1:8">
      <c r="A1140">
        <v>202111</v>
      </c>
      <c r="B1140" s="3">
        <v>-1.55E-2</v>
      </c>
      <c r="C1140" s="3">
        <v>-3.7745000000000001E-2</v>
      </c>
      <c r="D1140" s="10">
        <f t="shared" si="53"/>
        <v>-2.2245000000000001E-2</v>
      </c>
      <c r="E1140" s="8">
        <f t="shared" si="54"/>
        <v>-1.5621380902956779E-2</v>
      </c>
      <c r="F1140" s="8">
        <f t="shared" si="55"/>
        <v>-3.8475790676936135E-2</v>
      </c>
    </row>
    <row r="1141" spans="1:8">
      <c r="A1141">
        <v>202112</v>
      </c>
      <c r="B1141" s="3">
        <v>3.1099999999999999E-2</v>
      </c>
      <c r="C1141" s="3">
        <v>4.3966999999999999E-2</v>
      </c>
      <c r="D1141" s="10">
        <f t="shared" si="53"/>
        <v>1.2867E-2</v>
      </c>
      <c r="E1141" s="8">
        <f t="shared" si="54"/>
        <v>3.0626193541760747E-2</v>
      </c>
      <c r="F1141" s="8">
        <f t="shared" si="55"/>
        <v>4.3027879765463621E-2</v>
      </c>
    </row>
    <row r="1142" spans="1:8">
      <c r="A1142">
        <v>202201</v>
      </c>
      <c r="B1142" s="3">
        <v>-6.25E-2</v>
      </c>
      <c r="C1142" s="3">
        <v>-9.8420000000000001E-3</v>
      </c>
      <c r="D1142" s="10">
        <f t="shared" si="53"/>
        <v>5.2657999999999996E-2</v>
      </c>
      <c r="E1142" s="8">
        <f t="shared" si="54"/>
        <v>-6.4538521137571178E-2</v>
      </c>
      <c r="F1142" s="8">
        <f t="shared" si="55"/>
        <v>-9.8907526279858049E-3</v>
      </c>
      <c r="G1142" s="27"/>
      <c r="H1142" s="50"/>
    </row>
    <row r="1143" spans="1:8">
      <c r="A1143">
        <v>202202</v>
      </c>
      <c r="B1143" s="3">
        <v>-2.29E-2</v>
      </c>
      <c r="C1143" s="3">
        <v>2.2556E-2</v>
      </c>
      <c r="D1143" s="10">
        <f t="shared" si="53"/>
        <v>4.5455999999999996E-2</v>
      </c>
      <c r="E1143" s="8">
        <f t="shared" si="54"/>
        <v>-2.3166278031839585E-2</v>
      </c>
      <c r="F1143" s="8">
        <f t="shared" si="55"/>
        <v>2.2305375161283988E-2</v>
      </c>
      <c r="G1143" s="27"/>
    </row>
    <row r="1144" spans="1:8">
      <c r="A1144">
        <v>202203</v>
      </c>
      <c r="B1144" s="3">
        <v>3.0599999999999995E-2</v>
      </c>
      <c r="C1144" s="3">
        <v>5.4739999999999997E-3</v>
      </c>
      <c r="D1144" s="10">
        <f t="shared" si="53"/>
        <v>-2.5125999999999996E-2</v>
      </c>
      <c r="E1144" s="8">
        <f t="shared" si="54"/>
        <v>3.0141156911986808E-2</v>
      </c>
      <c r="F1144" s="8">
        <f t="shared" si="55"/>
        <v>5.4590721140535398E-3</v>
      </c>
      <c r="G1144" s="27"/>
    </row>
    <row r="1145" spans="1:8">
      <c r="A1145">
        <v>202204</v>
      </c>
      <c r="B1145" s="3">
        <v>-9.4500000000000015E-2</v>
      </c>
      <c r="C1145" s="3">
        <v>-5.5687E-2</v>
      </c>
      <c r="D1145" s="10">
        <f t="shared" si="53"/>
        <v>3.8813000000000014E-2</v>
      </c>
      <c r="E1145" s="8">
        <f t="shared" si="54"/>
        <v>-9.9268001658669017E-2</v>
      </c>
      <c r="F1145" s="8">
        <f t="shared" si="55"/>
        <v>-5.729759999648059E-2</v>
      </c>
      <c r="G1145" s="27"/>
    </row>
    <row r="1146" spans="1:8">
      <c r="A1146">
        <v>202205</v>
      </c>
      <c r="B1146" s="3">
        <v>-3.1000000000000003E-3</v>
      </c>
      <c r="C1146" s="3">
        <v>4.1623E-2</v>
      </c>
      <c r="D1146" s="10">
        <f t="shared" si="53"/>
        <v>4.4722999999999999E-2</v>
      </c>
      <c r="E1146" s="8">
        <f t="shared" si="54"/>
        <v>-3.1048149534787565E-3</v>
      </c>
      <c r="F1146" s="8">
        <f t="shared" si="55"/>
        <v>4.0780073641587339E-2</v>
      </c>
      <c r="G1146" s="27"/>
    </row>
    <row r="1147" spans="1:8">
      <c r="A1147">
        <v>202206</v>
      </c>
      <c r="B1147" s="3">
        <v>-8.3699999999999997E-2</v>
      </c>
      <c r="C1147" s="3">
        <v>-0.112118</v>
      </c>
      <c r="D1147" s="10">
        <f t="shared" si="53"/>
        <v>-2.8417999999999999E-2</v>
      </c>
      <c r="E1147" s="8">
        <f t="shared" si="54"/>
        <v>-8.7411457010969501E-2</v>
      </c>
      <c r="F1147" s="8">
        <f t="shared" si="55"/>
        <v>-0.11891642770256231</v>
      </c>
      <c r="G1147" s="27"/>
    </row>
    <row r="1148" spans="1:8">
      <c r="A1148">
        <v>202207</v>
      </c>
      <c r="B1148" s="3">
        <v>9.6500000000000002E-2</v>
      </c>
      <c r="C1148" s="3">
        <v>8.8137000000000007E-2</v>
      </c>
      <c r="D1148" s="10">
        <f t="shared" si="53"/>
        <v>-8.3629999999999954E-3</v>
      </c>
      <c r="E1148" s="8">
        <f t="shared" si="54"/>
        <v>9.2123288875805856E-2</v>
      </c>
      <c r="F1148" s="8">
        <f t="shared" si="55"/>
        <v>8.4467059624251217E-2</v>
      </c>
      <c r="G1148" s="27"/>
    </row>
    <row r="1149" spans="1:8">
      <c r="A1149">
        <v>202208</v>
      </c>
      <c r="B1149" s="3">
        <v>-3.5799999999999998E-2</v>
      </c>
      <c r="C1149" s="3">
        <v>-2.2808999999999999E-2</v>
      </c>
      <c r="D1149" s="10">
        <f t="shared" si="53"/>
        <v>1.2990999999999999E-2</v>
      </c>
      <c r="E1149" s="8">
        <f t="shared" si="54"/>
        <v>-3.6456537010615207E-2</v>
      </c>
      <c r="F1149" s="8">
        <f t="shared" si="55"/>
        <v>-2.3073149628683828E-2</v>
      </c>
      <c r="G1149" s="27"/>
    </row>
    <row r="1150" spans="1:8">
      <c r="A1150">
        <v>202209</v>
      </c>
      <c r="B1150" s="3">
        <v>-9.1600000000000001E-2</v>
      </c>
      <c r="C1150" s="3">
        <v>-9.8431999999999992E-2</v>
      </c>
      <c r="D1150" s="10">
        <f t="shared" si="53"/>
        <v>-6.8319999999999909E-3</v>
      </c>
      <c r="E1150" s="8">
        <f t="shared" si="54"/>
        <v>-9.6070468750733662E-2</v>
      </c>
      <c r="F1150" s="8">
        <f t="shared" si="55"/>
        <v>-0.10361980934429536</v>
      </c>
      <c r="G1150" s="27"/>
    </row>
    <row r="1151" spans="1:8">
      <c r="A1151">
        <v>202210</v>
      </c>
      <c r="B1151" s="3">
        <v>8.0600000000000005E-2</v>
      </c>
      <c r="C1151" s="3">
        <v>0.13902200000000001</v>
      </c>
      <c r="D1151" s="10">
        <f t="shared" si="53"/>
        <v>5.8422000000000002E-2</v>
      </c>
      <c r="E1151" s="8">
        <f t="shared" si="54"/>
        <v>7.7516442427828347E-2</v>
      </c>
      <c r="F1151" s="8">
        <f t="shared" si="55"/>
        <v>0.13016999946727129</v>
      </c>
      <c r="G1151" s="27"/>
    </row>
    <row r="1152" spans="1:8">
      <c r="A1152">
        <v>202211</v>
      </c>
      <c r="B1152" s="3">
        <v>4.8899999999999999E-2</v>
      </c>
      <c r="C1152" s="3">
        <v>2.5891999999999998E-2</v>
      </c>
      <c r="D1152" s="10">
        <f t="shared" si="53"/>
        <v>-2.3008000000000001E-2</v>
      </c>
      <c r="E1152" s="8">
        <f t="shared" si="54"/>
        <v>4.7741995985421101E-2</v>
      </c>
      <c r="F1152" s="8">
        <f t="shared" si="55"/>
        <v>2.5562478050128061E-2</v>
      </c>
      <c r="G1152" s="27"/>
    </row>
    <row r="1153" spans="1:7">
      <c r="A1153">
        <v>202212</v>
      </c>
      <c r="B1153" s="3">
        <v>-6.08E-2</v>
      </c>
      <c r="C1153" s="3">
        <v>-5.4442999999999998E-2</v>
      </c>
      <c r="D1153" s="10">
        <f t="shared" si="53"/>
        <v>6.3570000000000015E-3</v>
      </c>
      <c r="E1153" s="8">
        <f t="shared" si="54"/>
        <v>-6.2726829908305012E-2</v>
      </c>
      <c r="F1153" s="8">
        <f t="shared" si="55"/>
        <v>-5.5981107137532342E-2</v>
      </c>
      <c r="G1153" s="27"/>
    </row>
    <row r="1154" spans="1:7">
      <c r="A1154">
        <v>202301</v>
      </c>
      <c r="B1154" s="16">
        <v>7.0000000000000007E-2</v>
      </c>
      <c r="C1154" s="3">
        <v>8.2220999999999989E-2</v>
      </c>
      <c r="D1154" s="10">
        <f t="shared" si="53"/>
        <v>1.2220999999999982E-2</v>
      </c>
      <c r="E1154" s="8">
        <f t="shared" si="54"/>
        <v>6.7658648473814864E-2</v>
      </c>
      <c r="F1154" s="8">
        <f t="shared" si="55"/>
        <v>7.9015410954137014E-2</v>
      </c>
    </row>
    <row r="1155" spans="1:7">
      <c r="A1155">
        <v>202302</v>
      </c>
      <c r="B1155" s="3">
        <v>-2.2400000000000003E-2</v>
      </c>
      <c r="C1155" s="3">
        <v>-1.7420000000000001E-2</v>
      </c>
      <c r="D1155" s="10">
        <f t="shared" ref="D1155:D1177" si="56">C1155-B1155</f>
        <v>4.9800000000000018E-3</v>
      </c>
      <c r="E1155" s="8">
        <f t="shared" ref="E1155:E1177" si="57">LOG(B1155+1, EXP(1))</f>
        <v>-2.2654690564806151E-2</v>
      </c>
      <c r="F1155" s="8">
        <f t="shared" ref="F1155:F1177" si="58">LOG(C1155+1, EXP(1))</f>
        <v>-1.7573513617164169E-2</v>
      </c>
    </row>
    <row r="1156" spans="1:7">
      <c r="A1156">
        <v>202303</v>
      </c>
      <c r="B1156" s="3">
        <v>2.8699999999999996E-2</v>
      </c>
      <c r="C1156" s="3">
        <v>-9.1463000000000003E-2</v>
      </c>
      <c r="D1156" s="10">
        <f t="shared" si="56"/>
        <v>-0.12016299999999999</v>
      </c>
      <c r="E1156" s="8">
        <f t="shared" si="57"/>
        <v>2.8295869154847251E-2</v>
      </c>
      <c r="F1156" s="8">
        <f t="shared" si="58"/>
        <v>-9.5919665503004459E-2</v>
      </c>
    </row>
    <row r="1157" spans="1:7">
      <c r="A1157">
        <v>202304</v>
      </c>
      <c r="B1157" s="3">
        <v>9.5999999999999992E-3</v>
      </c>
      <c r="C1157" s="3">
        <v>-2.5465000000000002E-2</v>
      </c>
      <c r="D1157" s="10">
        <f t="shared" si="56"/>
        <v>-3.5064999999999999E-2</v>
      </c>
      <c r="E1157" s="8">
        <f t="shared" si="57"/>
        <v>9.5542128048117115E-3</v>
      </c>
      <c r="F1157" s="8">
        <f t="shared" si="58"/>
        <v>-2.5794844825196114E-2</v>
      </c>
    </row>
    <row r="1158" spans="1:7">
      <c r="A1158">
        <v>202305</v>
      </c>
      <c r="B1158" s="3">
        <v>7.0999999999999995E-3</v>
      </c>
      <c r="C1158" s="3">
        <v>-4.3404999999999999E-2</v>
      </c>
      <c r="D1158" s="10">
        <f t="shared" si="56"/>
        <v>-5.0505000000000001E-2</v>
      </c>
      <c r="E1158" s="8">
        <f t="shared" si="57"/>
        <v>7.0749136719619847E-3</v>
      </c>
      <c r="F1158" s="8">
        <f t="shared" si="58"/>
        <v>-4.4375174594676881E-2</v>
      </c>
    </row>
    <row r="1159" spans="1:7">
      <c r="A1159">
        <v>202306</v>
      </c>
      <c r="B1159" s="3">
        <v>6.8600000000000008E-2</v>
      </c>
      <c r="C1159" s="3">
        <v>8.1967999999999999E-2</v>
      </c>
      <c r="D1159" s="10">
        <f t="shared" si="56"/>
        <v>1.3367999999999991E-2</v>
      </c>
      <c r="E1159" s="8">
        <f t="shared" si="57"/>
        <v>6.6349380541533914E-2</v>
      </c>
      <c r="F1159" s="8">
        <f t="shared" si="58"/>
        <v>7.878160512557715E-2</v>
      </c>
    </row>
    <row r="1160" spans="1:7">
      <c r="A1160">
        <v>202307</v>
      </c>
      <c r="B1160" s="3">
        <v>3.6600000000000001E-2</v>
      </c>
      <c r="C1160" s="3">
        <v>9.2491000000000004E-2</v>
      </c>
      <c r="D1160" s="10">
        <f t="shared" si="56"/>
        <v>5.5891000000000003E-2</v>
      </c>
      <c r="E1160" s="8">
        <f t="shared" si="57"/>
        <v>3.5946126773469089E-2</v>
      </c>
      <c r="F1160" s="8">
        <f t="shared" si="58"/>
        <v>8.846040996740584E-2</v>
      </c>
    </row>
    <row r="1161" spans="1:7">
      <c r="A1161">
        <v>202308</v>
      </c>
      <c r="B1161" s="3">
        <v>-1.9400000000000001E-2</v>
      </c>
      <c r="C1161" s="3">
        <v>-5.4211000000000002E-2</v>
      </c>
      <c r="D1161" s="10">
        <f t="shared" si="56"/>
        <v>-3.4811000000000002E-2</v>
      </c>
      <c r="E1161" s="8">
        <f t="shared" si="57"/>
        <v>-1.9590649765004148E-2</v>
      </c>
      <c r="F1161" s="8">
        <f t="shared" si="58"/>
        <v>-5.5735779205822754E-2</v>
      </c>
    </row>
    <row r="1162" spans="1:7">
      <c r="A1162">
        <v>202309</v>
      </c>
      <c r="B1162" s="3">
        <v>-4.8100000000000004E-2</v>
      </c>
      <c r="C1162" s="3">
        <v>-6.0829000000000001E-2</v>
      </c>
      <c r="D1162" s="10">
        <f t="shared" si="56"/>
        <v>-1.2728999999999997E-2</v>
      </c>
      <c r="E1162" s="8">
        <f t="shared" si="57"/>
        <v>-4.929529172487751E-2</v>
      </c>
      <c r="F1162" s="8">
        <f t="shared" si="58"/>
        <v>-6.2757707727439105E-2</v>
      </c>
    </row>
    <row r="1163" spans="1:7">
      <c r="A1163">
        <v>202310</v>
      </c>
      <c r="B1163" s="3">
        <v>-2.7199999999999998E-2</v>
      </c>
      <c r="C1163" s="3">
        <v>-6.2201000000000006E-2</v>
      </c>
      <c r="D1163" s="10">
        <f t="shared" si="56"/>
        <v>-3.5001000000000004E-2</v>
      </c>
      <c r="E1163" s="8">
        <f t="shared" si="57"/>
        <v>-2.7576767770234493E-2</v>
      </c>
      <c r="F1163" s="8">
        <f t="shared" si="58"/>
        <v>-6.4219638652662128E-2</v>
      </c>
    </row>
    <row r="1164" spans="1:7">
      <c r="A1164">
        <v>202311</v>
      </c>
      <c r="B1164" s="3">
        <v>9.2799999999999994E-2</v>
      </c>
      <c r="C1164" s="3">
        <v>0.104724</v>
      </c>
      <c r="D1164" s="10">
        <f t="shared" si="56"/>
        <v>1.1924000000000004E-2</v>
      </c>
      <c r="E1164" s="8">
        <f t="shared" si="57"/>
        <v>8.8743209834388562E-2</v>
      </c>
      <c r="F1164" s="8">
        <f t="shared" si="58"/>
        <v>9.9595530015400377E-2</v>
      </c>
    </row>
    <row r="1165" spans="1:7">
      <c r="A1165">
        <v>202312</v>
      </c>
      <c r="B1165" s="3">
        <v>5.2999999999999999E-2</v>
      </c>
      <c r="C1165" s="3">
        <v>0.15387000000000001</v>
      </c>
      <c r="D1165" s="10">
        <f t="shared" si="56"/>
        <v>0.10087000000000002</v>
      </c>
      <c r="E1165" s="8">
        <f t="shared" si="57"/>
        <v>5.1643233151838386E-2</v>
      </c>
      <c r="F1165" s="8">
        <f t="shared" si="58"/>
        <v>0.14312151009378735</v>
      </c>
    </row>
    <row r="1166" spans="1:7">
      <c r="A1166">
        <v>202401</v>
      </c>
      <c r="B1166" s="3">
        <v>1.1699999999999999E-2</v>
      </c>
      <c r="C1166" s="3">
        <v>-5.1761999999999996E-2</v>
      </c>
      <c r="D1166" s="10">
        <f t="shared" si="56"/>
        <v>-6.3461999999999991E-2</v>
      </c>
      <c r="E1166" s="8">
        <f t="shared" si="57"/>
        <v>1.1632084229707696E-2</v>
      </c>
      <c r="F1166" s="8">
        <f t="shared" si="58"/>
        <v>-5.3149753383790438E-2</v>
      </c>
    </row>
    <row r="1167" spans="1:7">
      <c r="A1167">
        <v>202402</v>
      </c>
      <c r="B1167" s="3">
        <v>5.4900000000000004E-2</v>
      </c>
      <c r="C1167" s="3">
        <v>2.3109000000000001E-2</v>
      </c>
      <c r="D1167" s="10">
        <f t="shared" si="56"/>
        <v>-3.1791E-2</v>
      </c>
      <c r="E1167" s="8">
        <f t="shared" si="57"/>
        <v>5.3445975705625981E-2</v>
      </c>
      <c r="F1167" s="8">
        <f t="shared" si="58"/>
        <v>2.2846030658122983E-2</v>
      </c>
    </row>
    <row r="1168" spans="1:7">
      <c r="A1168">
        <v>202403</v>
      </c>
      <c r="B1168" s="3">
        <v>3.2600000000000004E-2</v>
      </c>
      <c r="C1168" s="3">
        <v>3.7319999999999999E-2</v>
      </c>
      <c r="D1168" s="10">
        <f t="shared" si="56"/>
        <v>4.719999999999995E-3</v>
      </c>
      <c r="E1168" s="8">
        <f t="shared" si="57"/>
        <v>3.2079893463411648E-2</v>
      </c>
      <c r="F1168" s="8">
        <f t="shared" si="58"/>
        <v>3.6640464094991922E-2</v>
      </c>
    </row>
    <row r="1169" spans="1:6">
      <c r="A1169">
        <v>202404</v>
      </c>
      <c r="B1169" s="3">
        <v>-4.2000000000000003E-2</v>
      </c>
      <c r="C1169" s="3">
        <v>-6.4283000000000007E-2</v>
      </c>
      <c r="D1169" s="10">
        <f t="shared" si="56"/>
        <v>-2.2283000000000004E-2</v>
      </c>
      <c r="E1169" s="8">
        <f t="shared" si="57"/>
        <v>-4.290750101127655E-2</v>
      </c>
      <c r="F1169" s="8">
        <f t="shared" si="58"/>
        <v>-6.6442198649001152E-2</v>
      </c>
    </row>
    <row r="1170" spans="1:6">
      <c r="A1170">
        <v>202405</v>
      </c>
      <c r="B1170" s="3">
        <v>4.7800000000000002E-2</v>
      </c>
      <c r="C1170" s="3">
        <v>4.2996999999999994E-2</v>
      </c>
      <c r="D1170" s="10">
        <f t="shared" si="56"/>
        <v>-4.8030000000000087E-3</v>
      </c>
      <c r="E1170" s="8">
        <f t="shared" si="57"/>
        <v>4.6692727991982354E-2</v>
      </c>
      <c r="F1170" s="8">
        <f t="shared" si="58"/>
        <v>4.2098299696186177E-2</v>
      </c>
    </row>
    <row r="1171" spans="1:6">
      <c r="A1171">
        <v>202406</v>
      </c>
      <c r="B1171" s="3">
        <v>3.1800000000000002E-2</v>
      </c>
      <c r="C1171" s="3">
        <v>-1.7927999999999999E-2</v>
      </c>
      <c r="D1171" s="10">
        <f t="shared" si="56"/>
        <v>-4.9728000000000001E-2</v>
      </c>
      <c r="E1171" s="8">
        <f t="shared" si="57"/>
        <v>3.1304849828412529E-2</v>
      </c>
      <c r="F1171" s="8">
        <f t="shared" si="58"/>
        <v>-1.8090653559832196E-2</v>
      </c>
    </row>
    <row r="1172" spans="1:6">
      <c r="A1172">
        <v>202407</v>
      </c>
      <c r="B1172" s="3">
        <v>1.6899999999999998E-2</v>
      </c>
      <c r="C1172" s="3">
        <v>0.13147600000000001</v>
      </c>
      <c r="D1172" s="10">
        <f t="shared" si="56"/>
        <v>0.11457600000000001</v>
      </c>
      <c r="E1172" s="8">
        <f t="shared" si="57"/>
        <v>1.6758783814954624E-2</v>
      </c>
      <c r="F1172" s="8">
        <f t="shared" si="58"/>
        <v>0.12352297508435553</v>
      </c>
    </row>
    <row r="1173" spans="1:6">
      <c r="A1173">
        <v>202408</v>
      </c>
      <c r="B1173" s="3">
        <v>2.0899999999999998E-2</v>
      </c>
      <c r="C1173" s="3">
        <v>-2.2191000000000002E-2</v>
      </c>
      <c r="D1173" s="10">
        <f t="shared" si="56"/>
        <v>-4.3091000000000004E-2</v>
      </c>
      <c r="E1173" s="8">
        <f t="shared" si="57"/>
        <v>2.0684591192832603E-2</v>
      </c>
      <c r="F1173" s="8">
        <f t="shared" si="58"/>
        <v>-2.2440924543686389E-2</v>
      </c>
    </row>
    <row r="1174" spans="1:6">
      <c r="A1174">
        <v>202409</v>
      </c>
      <c r="B1174" s="3">
        <v>2.1400000000000002E-2</v>
      </c>
      <c r="C1174" s="3">
        <v>-1.94E-4</v>
      </c>
      <c r="D1174" s="10">
        <f t="shared" si="56"/>
        <v>-2.1594000000000002E-2</v>
      </c>
      <c r="E1174" s="8">
        <f t="shared" si="57"/>
        <v>2.1174235231406567E-2</v>
      </c>
      <c r="F1174" s="8">
        <f t="shared" si="58"/>
        <v>-1.9401882043417634E-4</v>
      </c>
    </row>
    <row r="1175" spans="1:6">
      <c r="A1175">
        <v>202410</v>
      </c>
      <c r="B1175" s="3">
        <v>-5.7999999999999996E-3</v>
      </c>
      <c r="C1175" s="3">
        <v>-1.1001E-2</v>
      </c>
      <c r="D1175" s="10">
        <f t="shared" si="56"/>
        <v>-5.2010000000000008E-3</v>
      </c>
      <c r="E1175" s="8">
        <f t="shared" si="57"/>
        <v>-5.8168853215648511E-3</v>
      </c>
      <c r="F1175" s="8">
        <f t="shared" si="58"/>
        <v>-1.1061958482281965E-2</v>
      </c>
    </row>
    <row r="1176" spans="1:6">
      <c r="A1176">
        <v>202411</v>
      </c>
      <c r="B1176" s="3">
        <v>6.9099999999999995E-2</v>
      </c>
      <c r="C1176" s="3">
        <v>0.108651</v>
      </c>
      <c r="D1176" s="10">
        <f t="shared" si="56"/>
        <v>3.9551000000000003E-2</v>
      </c>
      <c r="E1176" s="8">
        <f t="shared" si="57"/>
        <v>6.6817173037317087E-2</v>
      </c>
      <c r="F1176" s="8">
        <f t="shared" si="58"/>
        <v>0.10314396091438705</v>
      </c>
    </row>
    <row r="1177" spans="1:6">
      <c r="A1177">
        <v>202412</v>
      </c>
      <c r="B1177" s="3">
        <v>-2.7999999999999997E-2</v>
      </c>
      <c r="C1177" s="3">
        <v>-7.1178000000000005E-2</v>
      </c>
      <c r="D1177" s="10">
        <f t="shared" si="56"/>
        <v>-4.3178000000000008E-2</v>
      </c>
      <c r="E1177" s="8">
        <f t="shared" si="57"/>
        <v>-2.8399474521698002E-2</v>
      </c>
      <c r="F1177" s="8">
        <f t="shared" si="58"/>
        <v>-7.3838162401800592E-2</v>
      </c>
    </row>
  </sheetData>
  <phoneticPr fontId="6" type="noConversion"/>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4AD7-763C-6849-8B41-005FC8D429F0}">
  <dimension ref="A1:G1178"/>
  <sheetViews>
    <sheetView workbookViewId="0"/>
  </sheetViews>
  <sheetFormatPr defaultColWidth="11.19921875" defaultRowHeight="15.6"/>
  <cols>
    <col min="2" max="2" width="11.69921875" style="3" customWidth="1"/>
    <col min="3" max="3" width="12" customWidth="1"/>
    <col min="5" max="5" width="20.296875" bestFit="1" customWidth="1"/>
  </cols>
  <sheetData>
    <row r="1" spans="1:7" ht="171">
      <c r="A1" t="s">
        <v>0</v>
      </c>
      <c r="B1" s="17" t="s">
        <v>5</v>
      </c>
      <c r="C1" s="1" t="s">
        <v>56</v>
      </c>
      <c r="D1" s="1" t="s">
        <v>57</v>
      </c>
      <c r="E1" s="1" t="s">
        <v>58</v>
      </c>
      <c r="F1" s="1" t="s">
        <v>59</v>
      </c>
      <c r="G1" s="1" t="s">
        <v>60</v>
      </c>
    </row>
    <row r="2" spans="1:7">
      <c r="A2" s="37">
        <v>9832</v>
      </c>
      <c r="B2" s="17"/>
      <c r="C2">
        <v>1</v>
      </c>
      <c r="D2">
        <v>1</v>
      </c>
      <c r="E2">
        <v>0</v>
      </c>
      <c r="F2" s="10"/>
      <c r="G2" s="10"/>
    </row>
    <row r="3" spans="1:7">
      <c r="A3" s="37">
        <v>9863</v>
      </c>
      <c r="B3" s="3">
        <v>1.9E-3</v>
      </c>
      <c r="C3" s="36"/>
      <c r="D3" s="36"/>
      <c r="E3" s="5"/>
    </row>
    <row r="4" spans="1:7">
      <c r="A4" s="37">
        <v>9894</v>
      </c>
      <c r="B4" s="3">
        <v>4.4399999999999995E-2</v>
      </c>
      <c r="C4" s="36"/>
      <c r="D4" s="36"/>
      <c r="E4" s="5"/>
    </row>
    <row r="5" spans="1:7">
      <c r="A5" s="37">
        <v>9922</v>
      </c>
      <c r="B5" s="3">
        <v>4.3E-3</v>
      </c>
      <c r="C5" s="36"/>
      <c r="D5" s="36"/>
      <c r="E5" s="5"/>
    </row>
    <row r="6" spans="1:7">
      <c r="A6" s="37">
        <v>9953</v>
      </c>
      <c r="B6" s="3">
        <v>7.0999999999999995E-3</v>
      </c>
      <c r="C6" s="36"/>
      <c r="D6" s="36"/>
      <c r="E6" s="5"/>
    </row>
    <row r="7" spans="1:7">
      <c r="A7" s="37">
        <v>9983</v>
      </c>
      <c r="B7" s="3">
        <v>5.74E-2</v>
      </c>
      <c r="C7" s="36"/>
      <c r="D7" s="36"/>
      <c r="E7" s="5"/>
    </row>
    <row r="8" spans="1:7">
      <c r="A8" s="37">
        <v>10014</v>
      </c>
      <c r="B8" s="3">
        <v>-2.0799999999999999E-2</v>
      </c>
      <c r="C8" s="36"/>
      <c r="D8" s="36"/>
      <c r="E8" s="5"/>
    </row>
    <row r="9" spans="1:7">
      <c r="A9" s="37">
        <v>10044</v>
      </c>
      <c r="B9" s="3">
        <v>7.5600000000000001E-2</v>
      </c>
      <c r="C9" s="36"/>
      <c r="D9" s="36"/>
      <c r="E9" s="5"/>
    </row>
    <row r="10" spans="1:7">
      <c r="A10" s="37">
        <v>10075</v>
      </c>
      <c r="B10" s="3">
        <v>2.2499999999999999E-2</v>
      </c>
      <c r="C10" s="36"/>
      <c r="D10" s="36"/>
      <c r="E10" s="5"/>
    </row>
    <row r="11" spans="1:7">
      <c r="A11" s="37">
        <v>10106</v>
      </c>
      <c r="B11" s="3">
        <v>4.9699999999999994E-2</v>
      </c>
      <c r="C11" s="36"/>
      <c r="D11" s="36"/>
      <c r="E11" s="5"/>
    </row>
    <row r="12" spans="1:7">
      <c r="A12" s="37">
        <v>10136</v>
      </c>
      <c r="B12" s="3">
        <v>-4.0599999999999997E-2</v>
      </c>
      <c r="C12" s="36"/>
      <c r="D12" s="36"/>
      <c r="E12" s="5"/>
    </row>
    <row r="13" spans="1:7">
      <c r="A13" s="37">
        <v>10167</v>
      </c>
      <c r="B13" s="3">
        <v>6.7900000000000002E-2</v>
      </c>
      <c r="C13" s="36"/>
      <c r="D13" s="36"/>
      <c r="E13" s="5"/>
    </row>
    <row r="14" spans="1:7">
      <c r="A14" s="37">
        <v>10197</v>
      </c>
      <c r="B14" s="3">
        <v>2.3099999999999999E-2</v>
      </c>
      <c r="C14" s="36"/>
      <c r="D14" s="36"/>
      <c r="E14" s="5"/>
    </row>
    <row r="15" spans="1:7">
      <c r="A15" s="37">
        <v>10228</v>
      </c>
      <c r="B15" s="3">
        <v>-4.3000000000000009E-3</v>
      </c>
      <c r="C15" s="36"/>
      <c r="D15" s="36"/>
      <c r="E15" s="5"/>
    </row>
    <row r="16" spans="1:7">
      <c r="A16" s="37">
        <v>10259</v>
      </c>
      <c r="B16" s="3">
        <v>-1.3699999999999999E-2</v>
      </c>
      <c r="C16" s="36"/>
      <c r="D16" s="36"/>
      <c r="E16" s="5"/>
    </row>
    <row r="17" spans="1:5">
      <c r="A17" s="37">
        <v>10288</v>
      </c>
      <c r="B17" s="3">
        <v>9.0999999999999998E-2</v>
      </c>
      <c r="C17" s="36"/>
      <c r="D17" s="36"/>
      <c r="E17" s="5"/>
    </row>
    <row r="18" spans="1:5">
      <c r="A18" s="37">
        <v>10319</v>
      </c>
      <c r="B18" s="3">
        <v>4.4500000000000005E-2</v>
      </c>
      <c r="C18" s="36"/>
      <c r="D18" s="36"/>
      <c r="E18" s="5"/>
    </row>
    <row r="19" spans="1:5">
      <c r="A19" s="37">
        <v>10349</v>
      </c>
      <c r="B19" s="3">
        <v>1.84E-2</v>
      </c>
      <c r="C19" s="36"/>
      <c r="D19" s="36"/>
      <c r="E19" s="5"/>
    </row>
    <row r="20" spans="1:5">
      <c r="A20" s="37">
        <v>10380</v>
      </c>
      <c r="B20" s="3">
        <v>-4.5400000000000003E-2</v>
      </c>
      <c r="C20" s="36"/>
      <c r="D20" s="36"/>
      <c r="E20" s="5"/>
    </row>
    <row r="21" spans="1:5">
      <c r="A21" s="37">
        <v>10410</v>
      </c>
      <c r="B21" s="3">
        <v>9.3999999999999986E-3</v>
      </c>
      <c r="C21" s="36"/>
      <c r="D21" s="36"/>
      <c r="E21" s="5"/>
    </row>
    <row r="22" spans="1:5">
      <c r="A22" s="37">
        <v>10441</v>
      </c>
      <c r="B22" s="3">
        <v>7.0000000000000007E-2</v>
      </c>
      <c r="C22" s="36"/>
      <c r="D22" s="36"/>
      <c r="E22" s="5"/>
    </row>
    <row r="23" spans="1:5">
      <c r="A23" s="37">
        <v>10472</v>
      </c>
      <c r="B23" s="3">
        <v>3.15E-2</v>
      </c>
      <c r="C23" s="36"/>
      <c r="D23" s="36"/>
      <c r="E23" s="5"/>
    </row>
    <row r="24" spans="1:5">
      <c r="A24" s="37">
        <v>10502</v>
      </c>
      <c r="B24" s="3">
        <v>1.7399999999999999E-2</v>
      </c>
      <c r="C24" s="36"/>
      <c r="D24" s="36"/>
      <c r="E24" s="5"/>
    </row>
    <row r="25" spans="1:5">
      <c r="A25" s="37">
        <v>10533</v>
      </c>
      <c r="B25" s="3">
        <v>0.12190000000000001</v>
      </c>
      <c r="C25" s="36"/>
      <c r="D25" s="36"/>
      <c r="E25" s="5"/>
    </row>
    <row r="26" spans="1:5">
      <c r="A26" s="37">
        <v>10563</v>
      </c>
      <c r="B26" s="3">
        <v>4.1999999999999997E-3</v>
      </c>
      <c r="C26" s="36"/>
      <c r="D26" s="36"/>
      <c r="E26" s="5"/>
    </row>
    <row r="27" spans="1:5">
      <c r="A27" s="37">
        <v>10594</v>
      </c>
      <c r="B27" s="3">
        <v>0.05</v>
      </c>
      <c r="C27" s="36"/>
      <c r="D27" s="36"/>
      <c r="E27" s="5"/>
    </row>
    <row r="28" spans="1:5">
      <c r="A28" s="37">
        <v>10625</v>
      </c>
      <c r="B28" s="3">
        <v>1.9999999999999963E-4</v>
      </c>
      <c r="C28" s="36"/>
      <c r="D28" s="36"/>
      <c r="E28" s="5"/>
    </row>
    <row r="29" spans="1:5">
      <c r="A29" s="37">
        <v>10653</v>
      </c>
      <c r="B29" s="3">
        <v>-5.5000000000000005E-3</v>
      </c>
      <c r="C29" s="36"/>
      <c r="D29" s="36"/>
      <c r="E29" s="5"/>
    </row>
    <row r="30" spans="1:5">
      <c r="A30" s="37">
        <v>10684</v>
      </c>
      <c r="B30" s="3">
        <v>1.7899999999999999E-2</v>
      </c>
      <c r="C30" s="36"/>
      <c r="D30" s="36"/>
      <c r="E30" s="5"/>
    </row>
    <row r="31" spans="1:5">
      <c r="A31" s="37">
        <v>10714</v>
      </c>
      <c r="B31" s="3">
        <v>-5.949999999999999E-2</v>
      </c>
      <c r="C31" s="36"/>
      <c r="D31" s="36"/>
      <c r="E31" s="5"/>
    </row>
    <row r="32" spans="1:5">
      <c r="A32" s="37">
        <v>10745</v>
      </c>
      <c r="B32" s="3">
        <v>0.10219999999999999</v>
      </c>
      <c r="C32" s="36"/>
      <c r="D32" s="36"/>
      <c r="E32" s="5"/>
    </row>
    <row r="33" spans="1:5">
      <c r="A33" s="37">
        <v>10775</v>
      </c>
      <c r="B33" s="3">
        <v>4.7899999999999998E-2</v>
      </c>
      <c r="C33" s="36"/>
      <c r="D33" s="36"/>
      <c r="E33" s="5"/>
    </row>
    <row r="34" spans="1:5">
      <c r="A34" s="37">
        <v>10806</v>
      </c>
      <c r="B34" s="3">
        <v>8.5800000000000001E-2</v>
      </c>
      <c r="C34" s="36"/>
      <c r="D34" s="36"/>
      <c r="E34" s="5"/>
    </row>
    <row r="35" spans="1:5">
      <c r="A35" s="37">
        <v>10837</v>
      </c>
      <c r="B35" s="3">
        <v>-5.1200000000000002E-2</v>
      </c>
      <c r="C35" s="36"/>
      <c r="D35" s="36"/>
      <c r="E35" s="5"/>
    </row>
    <row r="36" spans="1:5">
      <c r="A36" s="37">
        <v>10867</v>
      </c>
      <c r="B36" s="3">
        <v>-0.1966</v>
      </c>
      <c r="C36" s="36"/>
      <c r="D36" s="36"/>
      <c r="E36" s="5"/>
    </row>
    <row r="37" spans="1:5">
      <c r="A37" s="37">
        <v>10898</v>
      </c>
      <c r="B37" s="3">
        <v>-0.1237</v>
      </c>
      <c r="C37" s="36"/>
      <c r="D37" s="36"/>
      <c r="E37" s="5"/>
    </row>
    <row r="38" spans="1:5">
      <c r="A38" s="37">
        <v>10928</v>
      </c>
      <c r="B38" s="3">
        <v>1.7000000000000001E-2</v>
      </c>
      <c r="C38" s="36"/>
      <c r="D38" s="36"/>
      <c r="E38" s="5"/>
    </row>
    <row r="39" spans="1:5">
      <c r="A39" s="37">
        <v>10959</v>
      </c>
      <c r="B39" s="3">
        <v>5.7500000000000002E-2</v>
      </c>
      <c r="C39" s="36"/>
      <c r="D39" s="36"/>
      <c r="E39" s="5"/>
    </row>
    <row r="40" spans="1:5">
      <c r="A40" s="37">
        <v>10990</v>
      </c>
      <c r="B40" s="3">
        <v>2.7999999999999997E-2</v>
      </c>
      <c r="C40" s="36"/>
      <c r="D40" s="36"/>
      <c r="E40" s="5"/>
    </row>
    <row r="41" spans="1:5">
      <c r="A41" s="37">
        <v>11018</v>
      </c>
      <c r="B41" s="3">
        <v>7.4499999999999997E-2</v>
      </c>
      <c r="C41" s="36"/>
      <c r="D41" s="36"/>
      <c r="E41" s="5"/>
    </row>
    <row r="42" spans="1:5">
      <c r="A42" s="37">
        <v>11049</v>
      </c>
      <c r="B42" s="3">
        <v>-1.8500000000000003E-2</v>
      </c>
      <c r="C42" s="36"/>
      <c r="D42" s="36"/>
      <c r="E42" s="5"/>
    </row>
    <row r="43" spans="1:5">
      <c r="A43" s="37">
        <v>11079</v>
      </c>
      <c r="B43" s="3">
        <v>-1.3999999999999999E-2</v>
      </c>
      <c r="C43" s="36"/>
      <c r="D43" s="36"/>
      <c r="E43" s="5"/>
    </row>
    <row r="44" spans="1:5">
      <c r="A44" s="37">
        <v>11110</v>
      </c>
      <c r="B44" s="3">
        <v>-0.16</v>
      </c>
      <c r="C44" s="36"/>
      <c r="D44" s="36"/>
      <c r="E44" s="5"/>
    </row>
    <row r="45" spans="1:5">
      <c r="A45" s="37">
        <v>11140</v>
      </c>
      <c r="B45" s="3">
        <v>4.3200000000000002E-2</v>
      </c>
      <c r="C45" s="36"/>
      <c r="D45" s="36"/>
      <c r="E45" s="5"/>
    </row>
    <row r="46" spans="1:5">
      <c r="A46" s="37">
        <v>11171</v>
      </c>
      <c r="B46" s="3">
        <v>3.9000000000000003E-3</v>
      </c>
      <c r="C46" s="36"/>
      <c r="D46" s="36"/>
      <c r="E46" s="5"/>
    </row>
    <row r="47" spans="1:5">
      <c r="A47" s="37">
        <v>11202</v>
      </c>
      <c r="B47" s="3">
        <v>-0.12529999999999999</v>
      </c>
      <c r="C47" s="36"/>
      <c r="D47" s="36"/>
      <c r="E47" s="5"/>
    </row>
    <row r="48" spans="1:5">
      <c r="A48" s="37">
        <v>11232</v>
      </c>
      <c r="B48" s="3">
        <v>-8.6899999999999991E-2</v>
      </c>
      <c r="C48" s="36"/>
      <c r="D48" s="36"/>
      <c r="E48" s="5"/>
    </row>
    <row r="49" spans="1:5">
      <c r="A49" s="37">
        <v>11263</v>
      </c>
      <c r="B49" s="3">
        <v>-2.9100000000000001E-2</v>
      </c>
      <c r="C49" s="36"/>
      <c r="D49" s="36"/>
      <c r="E49" s="5"/>
    </row>
    <row r="50" spans="1:5">
      <c r="A50" s="37">
        <v>11293</v>
      </c>
      <c r="B50" s="3">
        <v>-7.690000000000001E-2</v>
      </c>
      <c r="C50" s="36"/>
      <c r="D50" s="36"/>
      <c r="E50" s="5"/>
    </row>
    <row r="51" spans="1:5">
      <c r="A51" s="37">
        <v>11324</v>
      </c>
      <c r="B51" s="3">
        <v>6.3900000000000012E-2</v>
      </c>
      <c r="C51" s="36"/>
      <c r="D51" s="36"/>
      <c r="E51" s="5"/>
    </row>
    <row r="52" spans="1:5">
      <c r="A52" s="37">
        <v>11355</v>
      </c>
      <c r="B52" s="3">
        <v>0.10920000000000001</v>
      </c>
      <c r="C52" s="36"/>
      <c r="D52" s="36"/>
      <c r="E52" s="5"/>
    </row>
    <row r="53" spans="1:5">
      <c r="A53" s="37">
        <v>11383</v>
      </c>
      <c r="B53" s="3">
        <v>-6.3E-2</v>
      </c>
      <c r="C53" s="36"/>
      <c r="D53" s="36"/>
      <c r="E53" s="5"/>
    </row>
    <row r="54" spans="1:5">
      <c r="A54" s="37">
        <v>11414</v>
      </c>
      <c r="B54" s="3">
        <v>-9.9000000000000005E-2</v>
      </c>
      <c r="C54" s="36"/>
      <c r="D54" s="36"/>
      <c r="E54" s="5"/>
    </row>
    <row r="55" spans="1:5">
      <c r="A55" s="37">
        <v>11444</v>
      </c>
      <c r="B55" s="3">
        <v>-0.13150000000000001</v>
      </c>
      <c r="C55" s="36"/>
      <c r="D55" s="36"/>
      <c r="E55" s="5"/>
    </row>
    <row r="56" spans="1:5">
      <c r="A56" s="37">
        <v>11475</v>
      </c>
      <c r="B56" s="3">
        <v>0.13980000000000001</v>
      </c>
      <c r="C56" s="36"/>
      <c r="D56" s="36"/>
      <c r="E56" s="5"/>
    </row>
    <row r="57" spans="1:5">
      <c r="A57" s="37">
        <v>11505</v>
      </c>
      <c r="B57" s="3">
        <v>-6.5600000000000006E-2</v>
      </c>
      <c r="C57" s="36"/>
      <c r="D57" s="36"/>
      <c r="E57" s="5"/>
    </row>
    <row r="58" spans="1:5">
      <c r="A58" s="37">
        <v>11536</v>
      </c>
      <c r="B58" s="3">
        <v>4.3999999999999994E-3</v>
      </c>
      <c r="C58" s="36"/>
      <c r="D58" s="36"/>
      <c r="E58" s="5"/>
    </row>
    <row r="59" spans="1:5">
      <c r="A59" s="37">
        <v>11567</v>
      </c>
      <c r="B59" s="3">
        <v>-0.29099999999999998</v>
      </c>
      <c r="C59" s="36"/>
      <c r="D59" s="36"/>
      <c r="E59" s="5"/>
    </row>
    <row r="60" spans="1:5">
      <c r="A60" s="37">
        <v>11597</v>
      </c>
      <c r="B60" s="3">
        <v>8.1399999999999986E-2</v>
      </c>
      <c r="C60" s="36"/>
      <c r="D60" s="36"/>
      <c r="E60" s="5"/>
    </row>
    <row r="61" spans="1:5">
      <c r="A61" s="37">
        <v>11628</v>
      </c>
      <c r="B61" s="3">
        <v>-8.9099999999999999E-2</v>
      </c>
      <c r="C61" s="36"/>
      <c r="D61" s="36"/>
      <c r="E61" s="5"/>
    </row>
    <row r="62" spans="1:5">
      <c r="A62" s="37">
        <v>11658</v>
      </c>
      <c r="B62" s="3">
        <v>-0.1341</v>
      </c>
      <c r="C62" s="36"/>
      <c r="D62" s="36"/>
      <c r="E62" s="5"/>
    </row>
    <row r="63" spans="1:5">
      <c r="A63" s="37">
        <v>11689</v>
      </c>
      <c r="B63" s="3">
        <v>-1.3500000000000002E-2</v>
      </c>
      <c r="C63" s="36"/>
      <c r="D63" s="36"/>
      <c r="E63" s="5"/>
    </row>
    <row r="64" spans="1:5">
      <c r="A64" s="37">
        <v>11720</v>
      </c>
      <c r="B64" s="3">
        <v>5.6900000000000006E-2</v>
      </c>
      <c r="C64" s="36"/>
      <c r="D64" s="36"/>
      <c r="E64" s="5"/>
    </row>
    <row r="65" spans="1:5">
      <c r="A65" s="37">
        <v>11749</v>
      </c>
      <c r="B65" s="3">
        <v>-0.1105</v>
      </c>
      <c r="C65" s="36"/>
      <c r="D65" s="36"/>
      <c r="E65" s="5"/>
    </row>
    <row r="66" spans="1:5">
      <c r="A66" s="37">
        <v>11780</v>
      </c>
      <c r="B66" s="3">
        <v>-0.17850000000000002</v>
      </c>
      <c r="C66" s="36"/>
      <c r="D66" s="36"/>
      <c r="E66" s="5"/>
    </row>
    <row r="67" spans="1:5">
      <c r="A67" s="37">
        <v>11810</v>
      </c>
      <c r="B67" s="3">
        <v>-0.20450000000000002</v>
      </c>
      <c r="C67" s="36"/>
      <c r="D67" s="36"/>
      <c r="E67" s="5"/>
    </row>
    <row r="68" spans="1:5">
      <c r="A68" s="37">
        <v>11841</v>
      </c>
      <c r="B68" s="3">
        <v>-6.7999999999999996E-3</v>
      </c>
      <c r="C68" s="36"/>
      <c r="D68" s="36"/>
      <c r="E68" s="5"/>
    </row>
    <row r="69" spans="1:5">
      <c r="A69" s="37">
        <v>11871</v>
      </c>
      <c r="B69" s="3">
        <v>0.33870000000000006</v>
      </c>
      <c r="C69" s="36"/>
      <c r="D69" s="36"/>
      <c r="E69" s="5"/>
    </row>
    <row r="70" spans="1:5">
      <c r="A70" s="37">
        <v>11902</v>
      </c>
      <c r="B70" s="3">
        <v>0.37090000000000001</v>
      </c>
      <c r="C70" s="36"/>
      <c r="D70" s="36"/>
      <c r="E70" s="5"/>
    </row>
    <row r="71" spans="1:5">
      <c r="A71" s="37">
        <v>11933</v>
      </c>
      <c r="B71" s="3">
        <v>-2.9100000000000001E-2</v>
      </c>
      <c r="C71" s="36"/>
      <c r="D71" s="36"/>
      <c r="E71" s="5"/>
    </row>
    <row r="72" spans="1:5">
      <c r="A72" s="37">
        <v>11963</v>
      </c>
      <c r="B72" s="3">
        <v>-0.13150000000000001</v>
      </c>
      <c r="C72" s="36"/>
      <c r="D72" s="36"/>
      <c r="E72" s="5"/>
    </row>
    <row r="73" spans="1:5">
      <c r="A73" s="37">
        <v>11994</v>
      </c>
      <c r="B73" s="3">
        <v>-5.8600000000000006E-2</v>
      </c>
      <c r="C73" s="36"/>
      <c r="D73" s="36"/>
      <c r="E73" s="5"/>
    </row>
    <row r="74" spans="1:5">
      <c r="A74" s="37">
        <v>12024</v>
      </c>
      <c r="B74" s="3">
        <v>4.41E-2</v>
      </c>
      <c r="C74" s="36"/>
      <c r="D74" s="36"/>
      <c r="E74" s="5"/>
    </row>
    <row r="75" spans="1:5">
      <c r="A75" s="37">
        <v>12055</v>
      </c>
      <c r="B75" s="3">
        <v>1.26E-2</v>
      </c>
      <c r="C75" s="36"/>
      <c r="D75" s="36"/>
      <c r="E75" s="5"/>
    </row>
    <row r="76" spans="1:5">
      <c r="A76" s="37">
        <v>12086</v>
      </c>
      <c r="B76" s="3">
        <v>-0.1527</v>
      </c>
      <c r="C76" s="36"/>
      <c r="D76" s="36"/>
      <c r="E76" s="5"/>
    </row>
    <row r="77" spans="1:5">
      <c r="A77" s="37">
        <v>12114</v>
      </c>
      <c r="B77" s="3">
        <v>3.3300000000000003E-2</v>
      </c>
      <c r="C77" s="36"/>
      <c r="D77" s="36"/>
      <c r="E77" s="5"/>
    </row>
    <row r="78" spans="1:5">
      <c r="A78" s="37">
        <v>12145</v>
      </c>
      <c r="B78" s="3">
        <v>0.38950000000000001</v>
      </c>
      <c r="C78" s="36"/>
      <c r="D78" s="36"/>
      <c r="E78" s="5"/>
    </row>
    <row r="79" spans="1:5">
      <c r="A79" s="37">
        <v>12175</v>
      </c>
      <c r="B79" s="3">
        <v>0.2147</v>
      </c>
      <c r="C79" s="36"/>
      <c r="D79" s="36"/>
      <c r="E79" s="5"/>
    </row>
    <row r="80" spans="1:5">
      <c r="A80" s="37">
        <v>12206</v>
      </c>
      <c r="B80" s="3">
        <v>0.1313</v>
      </c>
      <c r="C80" s="36"/>
      <c r="D80" s="36"/>
      <c r="E80" s="5"/>
    </row>
    <row r="81" spans="1:5">
      <c r="A81" s="37">
        <v>12236</v>
      </c>
      <c r="B81" s="3">
        <v>-9.6100000000000019E-2</v>
      </c>
      <c r="C81" s="36"/>
      <c r="D81" s="36"/>
      <c r="E81" s="5"/>
    </row>
    <row r="82" spans="1:5">
      <c r="A82" s="37">
        <v>12267</v>
      </c>
      <c r="B82" s="3">
        <v>0.1208</v>
      </c>
      <c r="C82" s="36"/>
      <c r="D82" s="36"/>
      <c r="E82" s="5"/>
    </row>
    <row r="83" spans="1:5">
      <c r="A83" s="37">
        <v>12298</v>
      </c>
      <c r="B83" s="3">
        <v>-0.10630000000000001</v>
      </c>
      <c r="C83" s="36"/>
      <c r="D83" s="36"/>
      <c r="E83" s="5"/>
    </row>
    <row r="84" spans="1:5">
      <c r="A84" s="37">
        <v>12328</v>
      </c>
      <c r="B84" s="3">
        <v>-8.3499999999999991E-2</v>
      </c>
      <c r="C84" s="36"/>
      <c r="D84" s="36"/>
      <c r="E84" s="5"/>
    </row>
    <row r="85" spans="1:5">
      <c r="A85" s="37">
        <v>12359</v>
      </c>
      <c r="B85" s="3">
        <v>9.9900000000000003E-2</v>
      </c>
      <c r="C85" s="36"/>
      <c r="D85" s="36"/>
      <c r="E85" s="5"/>
    </row>
    <row r="86" spans="1:5">
      <c r="A86" s="37">
        <v>12389</v>
      </c>
      <c r="B86" s="3">
        <v>1.8500000000000003E-2</v>
      </c>
      <c r="C86" s="36"/>
      <c r="D86" s="36"/>
      <c r="E86" s="5"/>
    </row>
    <row r="87" spans="1:5">
      <c r="A87" s="37">
        <v>12420</v>
      </c>
      <c r="B87" s="3">
        <v>0.1265</v>
      </c>
      <c r="C87" s="36"/>
      <c r="D87" s="36"/>
      <c r="E87" s="5"/>
    </row>
    <row r="88" spans="1:5">
      <c r="A88" s="37">
        <v>12451</v>
      </c>
      <c r="B88" s="3">
        <v>-2.4799999999999999E-2</v>
      </c>
      <c r="C88" s="36"/>
      <c r="D88" s="36"/>
      <c r="E88" s="5"/>
    </row>
    <row r="89" spans="1:5">
      <c r="A89" s="37">
        <v>12479</v>
      </c>
      <c r="B89" s="3">
        <v>1.1000000000000001E-3</v>
      </c>
      <c r="C89" s="36"/>
      <c r="D89" s="36"/>
      <c r="E89" s="5"/>
    </row>
    <row r="90" spans="1:5">
      <c r="A90" s="37">
        <v>12510</v>
      </c>
      <c r="B90" s="3">
        <v>-1.78E-2</v>
      </c>
      <c r="C90" s="36"/>
      <c r="D90" s="36"/>
      <c r="E90" s="5"/>
    </row>
    <row r="91" spans="1:5">
      <c r="A91" s="37">
        <v>12540</v>
      </c>
      <c r="B91" s="3">
        <v>-7.2400000000000006E-2</v>
      </c>
      <c r="C91" s="36"/>
      <c r="D91" s="36"/>
      <c r="E91" s="5"/>
    </row>
    <row r="92" spans="1:5">
      <c r="A92" s="37">
        <v>12571</v>
      </c>
      <c r="B92" s="3">
        <v>2.6499999999999999E-2</v>
      </c>
      <c r="C92" s="36"/>
      <c r="D92" s="36"/>
      <c r="E92" s="5"/>
    </row>
    <row r="93" spans="1:5">
      <c r="A93" s="37">
        <v>12601</v>
      </c>
      <c r="B93" s="3">
        <v>-0.10950000000000001</v>
      </c>
      <c r="C93" s="36"/>
      <c r="D93" s="36"/>
      <c r="E93" s="5"/>
    </row>
    <row r="94" spans="1:5">
      <c r="A94" s="37">
        <v>12632</v>
      </c>
      <c r="B94" s="3">
        <v>5.5899999999999998E-2</v>
      </c>
      <c r="C94" s="36"/>
      <c r="D94" s="36"/>
      <c r="E94" s="5"/>
    </row>
    <row r="95" spans="1:5">
      <c r="A95" s="37">
        <v>12663</v>
      </c>
      <c r="B95" s="3">
        <v>-2.2000000000000001E-3</v>
      </c>
      <c r="C95" s="36"/>
      <c r="D95" s="36"/>
      <c r="E95" s="5"/>
    </row>
    <row r="96" spans="1:5">
      <c r="A96" s="37">
        <v>12693</v>
      </c>
      <c r="B96" s="3">
        <v>-1.6500000000000001E-2</v>
      </c>
      <c r="C96" s="36"/>
      <c r="D96" s="36"/>
      <c r="E96" s="5"/>
    </row>
    <row r="97" spans="1:5">
      <c r="A97" s="37">
        <v>12724</v>
      </c>
      <c r="B97" s="3">
        <v>8.3400000000000002E-2</v>
      </c>
      <c r="C97" s="36"/>
      <c r="D97" s="36"/>
      <c r="E97" s="5"/>
    </row>
    <row r="98" spans="1:5">
      <c r="A98" s="37">
        <v>12754</v>
      </c>
      <c r="B98" s="3">
        <v>3.7000000000000002E-3</v>
      </c>
      <c r="C98" s="36"/>
      <c r="D98" s="36"/>
      <c r="E98" s="5"/>
    </row>
    <row r="99" spans="1:5">
      <c r="A99" s="37">
        <v>12785</v>
      </c>
      <c r="B99" s="3">
        <v>-3.4400000000000007E-2</v>
      </c>
      <c r="C99" s="36"/>
      <c r="D99" s="36"/>
      <c r="E99" s="5"/>
    </row>
    <row r="100" spans="1:5">
      <c r="A100" s="37">
        <v>12816</v>
      </c>
      <c r="B100" s="3">
        <v>-1.9199999999999998E-2</v>
      </c>
      <c r="C100" s="36"/>
      <c r="D100" s="36"/>
      <c r="E100" s="5"/>
    </row>
    <row r="101" spans="1:5">
      <c r="A101" s="37">
        <v>12844</v>
      </c>
      <c r="B101" s="3">
        <v>-3.6700000000000003E-2</v>
      </c>
      <c r="C101" s="36"/>
      <c r="D101" s="36"/>
      <c r="E101" s="5"/>
    </row>
    <row r="102" spans="1:5">
      <c r="A102" s="37">
        <v>12875</v>
      </c>
      <c r="B102" s="3">
        <v>9.0700000000000003E-2</v>
      </c>
      <c r="C102" s="36"/>
      <c r="D102" s="36"/>
      <c r="E102" s="5"/>
    </row>
    <row r="103" spans="1:5">
      <c r="A103" s="37">
        <v>12905</v>
      </c>
      <c r="B103" s="3">
        <v>3.4799999999999998E-2</v>
      </c>
      <c r="C103" s="36"/>
      <c r="D103" s="36"/>
      <c r="E103" s="5"/>
    </row>
    <row r="104" spans="1:5">
      <c r="A104" s="37">
        <v>12936</v>
      </c>
      <c r="B104" s="3">
        <v>5.9399999999999994E-2</v>
      </c>
      <c r="C104" s="36"/>
      <c r="D104" s="36"/>
      <c r="E104" s="5"/>
    </row>
    <row r="105" spans="1:5">
      <c r="A105" s="37">
        <v>12966</v>
      </c>
      <c r="B105" s="3">
        <v>7.5199999999999989E-2</v>
      </c>
      <c r="C105" s="36"/>
      <c r="D105" s="36"/>
      <c r="E105" s="5"/>
    </row>
    <row r="106" spans="1:5">
      <c r="A106" s="37">
        <v>12997</v>
      </c>
      <c r="B106" s="3">
        <v>2.6599999999999999E-2</v>
      </c>
      <c r="C106" s="36"/>
      <c r="D106" s="36"/>
      <c r="E106" s="5"/>
    </row>
    <row r="107" spans="1:5">
      <c r="A107" s="37">
        <v>13028</v>
      </c>
      <c r="B107" s="3">
        <v>2.6399999999999996E-2</v>
      </c>
      <c r="C107" s="36"/>
      <c r="D107" s="36"/>
      <c r="E107" s="5"/>
    </row>
    <row r="108" spans="1:5">
      <c r="A108" s="37">
        <v>13058</v>
      </c>
      <c r="B108" s="3">
        <v>7.0400000000000004E-2</v>
      </c>
      <c r="C108" s="36"/>
      <c r="D108" s="36"/>
      <c r="E108" s="5"/>
    </row>
    <row r="109" spans="1:5">
      <c r="A109" s="37">
        <v>13089</v>
      </c>
      <c r="B109" s="3">
        <v>4.8999999999999995E-2</v>
      </c>
      <c r="C109" s="36"/>
      <c r="D109" s="36"/>
      <c r="E109" s="5"/>
    </row>
    <row r="110" spans="1:5">
      <c r="A110" s="37">
        <v>13119</v>
      </c>
      <c r="B110" s="3">
        <v>4.5699999999999991E-2</v>
      </c>
      <c r="C110" s="36"/>
      <c r="D110" s="36"/>
      <c r="E110" s="5"/>
    </row>
    <row r="111" spans="1:5">
      <c r="A111" s="37">
        <v>13150</v>
      </c>
      <c r="B111" s="3">
        <v>6.8999999999999992E-2</v>
      </c>
      <c r="C111" s="36"/>
      <c r="D111" s="36"/>
      <c r="E111" s="5"/>
    </row>
    <row r="112" spans="1:5">
      <c r="A112" s="37">
        <v>13181</v>
      </c>
      <c r="B112" s="3">
        <v>2.5000000000000001E-2</v>
      </c>
      <c r="C112" s="36"/>
      <c r="D112" s="36"/>
      <c r="E112" s="5"/>
    </row>
    <row r="113" spans="1:5">
      <c r="A113" s="37">
        <v>13210</v>
      </c>
      <c r="B113" s="3">
        <v>1.01E-2</v>
      </c>
      <c r="C113" s="36"/>
      <c r="D113" s="36"/>
      <c r="E113" s="5"/>
    </row>
    <row r="114" spans="1:5">
      <c r="A114" s="37">
        <v>13241</v>
      </c>
      <c r="B114" s="3">
        <v>-8.1200000000000008E-2</v>
      </c>
      <c r="C114" s="36"/>
      <c r="D114" s="36"/>
      <c r="E114" s="5"/>
    </row>
    <row r="115" spans="1:5">
      <c r="A115" s="37">
        <v>13271</v>
      </c>
      <c r="B115" s="3">
        <v>5.21E-2</v>
      </c>
      <c r="C115" s="36"/>
      <c r="D115" s="36"/>
      <c r="E115" s="5"/>
    </row>
    <row r="116" spans="1:5">
      <c r="A116" s="37">
        <v>13302</v>
      </c>
      <c r="B116" s="3">
        <v>2.4299999999999999E-2</v>
      </c>
      <c r="C116" s="36"/>
      <c r="D116" s="36"/>
      <c r="E116" s="5"/>
    </row>
    <row r="117" spans="1:5">
      <c r="A117" s="37">
        <v>13332</v>
      </c>
      <c r="B117" s="3">
        <v>6.6799999999999998E-2</v>
      </c>
      <c r="C117" s="36"/>
      <c r="D117" s="36"/>
      <c r="E117" s="5"/>
    </row>
    <row r="118" spans="1:5">
      <c r="A118" s="37">
        <v>13363</v>
      </c>
      <c r="B118" s="3">
        <v>1.01E-2</v>
      </c>
      <c r="C118" s="36"/>
      <c r="D118" s="36"/>
      <c r="E118" s="5"/>
    </row>
    <row r="119" spans="1:5">
      <c r="A119" s="37">
        <v>13394</v>
      </c>
      <c r="B119" s="3">
        <v>9.8999999999999991E-3</v>
      </c>
      <c r="C119" s="36"/>
      <c r="D119" s="36"/>
      <c r="E119" s="5"/>
    </row>
    <row r="120" spans="1:5">
      <c r="A120" s="37">
        <v>13424</v>
      </c>
      <c r="B120" s="3">
        <v>7.1399999999999991E-2</v>
      </c>
      <c r="C120" s="36"/>
      <c r="D120" s="36"/>
      <c r="E120" s="5"/>
    </row>
    <row r="121" spans="1:5">
      <c r="A121" s="37">
        <v>13455</v>
      </c>
      <c r="B121" s="3">
        <v>3.2799999999999996E-2</v>
      </c>
      <c r="C121" s="36"/>
      <c r="D121" s="36"/>
      <c r="E121" s="5"/>
    </row>
    <row r="122" spans="1:5">
      <c r="A122" s="37">
        <v>13485</v>
      </c>
      <c r="B122" s="3">
        <v>2.0999999999999999E-3</v>
      </c>
      <c r="C122" s="36"/>
      <c r="D122" s="36"/>
      <c r="E122" s="5"/>
    </row>
    <row r="123" spans="1:5">
      <c r="A123" s="37">
        <v>13516</v>
      </c>
      <c r="B123" s="3">
        <v>3.3599999999999998E-2</v>
      </c>
      <c r="C123" s="36"/>
      <c r="D123" s="36"/>
      <c r="E123" s="5"/>
    </row>
    <row r="124" spans="1:5">
      <c r="A124" s="37">
        <v>13547</v>
      </c>
      <c r="B124" s="3">
        <v>1.11E-2</v>
      </c>
      <c r="C124" s="36"/>
      <c r="D124" s="36"/>
      <c r="E124" s="5"/>
    </row>
    <row r="125" spans="1:5">
      <c r="A125" s="37">
        <v>13575</v>
      </c>
      <c r="B125" s="3">
        <v>-2.5999999999999999E-3</v>
      </c>
      <c r="C125" s="36"/>
      <c r="D125" s="36"/>
      <c r="E125" s="5"/>
    </row>
    <row r="126" spans="1:5">
      <c r="A126" s="37">
        <v>13606</v>
      </c>
      <c r="B126" s="3">
        <v>-7.3300000000000004E-2</v>
      </c>
      <c r="C126" s="36"/>
      <c r="D126" s="36"/>
      <c r="E126" s="5"/>
    </row>
    <row r="127" spans="1:5">
      <c r="A127" s="37">
        <v>13636</v>
      </c>
      <c r="B127" s="3">
        <v>-7.7000000000000002E-3</v>
      </c>
      <c r="C127" s="36"/>
      <c r="D127" s="36"/>
      <c r="E127" s="5"/>
    </row>
    <row r="128" spans="1:5">
      <c r="A128" s="37">
        <v>13667</v>
      </c>
      <c r="B128" s="3">
        <v>-4.1799999999999997E-2</v>
      </c>
      <c r="C128" s="36"/>
      <c r="D128" s="36"/>
      <c r="E128" s="5"/>
    </row>
    <row r="129" spans="1:5">
      <c r="A129" s="37">
        <v>13697</v>
      </c>
      <c r="B129" s="3">
        <v>8.9399999999999993E-2</v>
      </c>
      <c r="C129" s="36"/>
      <c r="D129" s="36"/>
      <c r="E129" s="5"/>
    </row>
    <row r="130" spans="1:5">
      <c r="A130" s="37">
        <v>13728</v>
      </c>
      <c r="B130" s="3">
        <v>-4.8400000000000006E-2</v>
      </c>
      <c r="C130" s="36"/>
      <c r="D130" s="36"/>
      <c r="E130" s="5"/>
    </row>
    <row r="131" spans="1:5">
      <c r="A131" s="37">
        <v>13759</v>
      </c>
      <c r="B131" s="3">
        <v>-0.13570000000000002</v>
      </c>
      <c r="C131" s="36"/>
      <c r="D131" s="36"/>
      <c r="E131" s="5"/>
    </row>
    <row r="132" spans="1:5">
      <c r="A132" s="37">
        <v>13789</v>
      </c>
      <c r="B132" s="3">
        <v>-9.5899999999999999E-2</v>
      </c>
      <c r="C132" s="36"/>
      <c r="D132" s="36"/>
      <c r="E132" s="5"/>
    </row>
    <row r="133" spans="1:5">
      <c r="A133" s="37">
        <v>13820</v>
      </c>
      <c r="B133" s="3">
        <v>-8.2900000000000015E-2</v>
      </c>
      <c r="C133" s="36"/>
      <c r="D133" s="36"/>
      <c r="E133" s="5"/>
    </row>
    <row r="134" spans="1:5">
      <c r="A134" s="37">
        <v>13850</v>
      </c>
      <c r="B134" s="3">
        <v>-4.24E-2</v>
      </c>
      <c r="C134" s="36"/>
      <c r="D134" s="36"/>
      <c r="E134" s="5"/>
    </row>
    <row r="135" spans="1:5">
      <c r="A135" s="37">
        <v>13881</v>
      </c>
      <c r="B135" s="3">
        <v>4.8999999999999998E-3</v>
      </c>
      <c r="C135" s="36"/>
      <c r="D135" s="36"/>
      <c r="E135" s="5"/>
    </row>
    <row r="136" spans="1:5">
      <c r="A136" s="37">
        <v>13912</v>
      </c>
      <c r="B136" s="3">
        <v>5.8400000000000001E-2</v>
      </c>
      <c r="C136" s="36"/>
      <c r="D136" s="36"/>
      <c r="E136" s="5"/>
    </row>
    <row r="137" spans="1:5">
      <c r="A137" s="37">
        <v>13940</v>
      </c>
      <c r="B137" s="3">
        <v>-0.23830000000000001</v>
      </c>
      <c r="C137" s="36"/>
      <c r="D137" s="36"/>
      <c r="E137" s="5"/>
    </row>
    <row r="138" spans="1:5">
      <c r="A138" s="37">
        <v>13971</v>
      </c>
      <c r="B138" s="3">
        <v>0.1452</v>
      </c>
      <c r="C138" s="36"/>
      <c r="D138" s="36"/>
      <c r="E138" s="5"/>
    </row>
    <row r="139" spans="1:5">
      <c r="A139" s="37">
        <v>14001</v>
      </c>
      <c r="B139" s="3">
        <v>-3.8300000000000001E-2</v>
      </c>
      <c r="C139" s="36"/>
      <c r="D139" s="36"/>
      <c r="E139" s="5"/>
    </row>
    <row r="140" spans="1:5">
      <c r="A140" s="37">
        <v>14032</v>
      </c>
      <c r="B140" s="3">
        <v>0.23870000000000002</v>
      </c>
      <c r="C140" s="36"/>
      <c r="D140" s="36"/>
      <c r="E140" s="5"/>
    </row>
    <row r="141" spans="1:5">
      <c r="A141" s="37">
        <v>14062</v>
      </c>
      <c r="B141" s="3">
        <v>7.3300000000000004E-2</v>
      </c>
      <c r="C141" s="36"/>
      <c r="D141" s="36"/>
      <c r="E141" s="5"/>
    </row>
    <row r="142" spans="1:5">
      <c r="A142" s="37">
        <v>14093</v>
      </c>
      <c r="B142" s="3">
        <v>-2.6699999999999998E-2</v>
      </c>
      <c r="C142" s="36"/>
      <c r="D142" s="36"/>
      <c r="E142" s="5"/>
    </row>
    <row r="143" spans="1:5">
      <c r="A143" s="37">
        <v>14124</v>
      </c>
      <c r="B143" s="3">
        <v>8.3000000000000001E-3</v>
      </c>
      <c r="C143" s="36"/>
      <c r="D143" s="36"/>
      <c r="E143" s="5"/>
    </row>
    <row r="144" spans="1:5">
      <c r="A144" s="37">
        <v>14154</v>
      </c>
      <c r="B144" s="3">
        <v>7.8100000000000003E-2</v>
      </c>
      <c r="C144" s="36"/>
      <c r="D144" s="36"/>
      <c r="E144" s="5"/>
    </row>
    <row r="145" spans="1:5">
      <c r="A145" s="37">
        <v>14185</v>
      </c>
      <c r="B145" s="3">
        <v>-1.78E-2</v>
      </c>
      <c r="C145" s="36"/>
      <c r="D145" s="36"/>
      <c r="E145" s="5"/>
    </row>
    <row r="146" spans="1:5">
      <c r="A146" s="37">
        <v>14215</v>
      </c>
      <c r="B146" s="3">
        <v>4.1900000000000007E-2</v>
      </c>
      <c r="C146" s="36"/>
      <c r="D146" s="36"/>
      <c r="E146" s="5"/>
    </row>
    <row r="147" spans="1:5">
      <c r="A147" s="37">
        <v>14246</v>
      </c>
      <c r="B147" s="3">
        <v>-5.9699999999999996E-2</v>
      </c>
      <c r="C147" s="36"/>
      <c r="D147" s="36"/>
      <c r="E147" s="5"/>
    </row>
    <row r="148" spans="1:5">
      <c r="A148" s="37">
        <v>14277</v>
      </c>
      <c r="B148" s="3">
        <v>3.5199999999999995E-2</v>
      </c>
      <c r="C148" s="36"/>
      <c r="D148" s="36"/>
      <c r="E148" s="5"/>
    </row>
    <row r="149" spans="1:5">
      <c r="A149" s="37">
        <v>14305</v>
      </c>
      <c r="B149" s="3">
        <v>-0.12</v>
      </c>
      <c r="C149" s="36"/>
      <c r="D149" s="36"/>
      <c r="E149" s="5"/>
    </row>
    <row r="150" spans="1:5">
      <c r="A150" s="37">
        <v>14336</v>
      </c>
      <c r="B150" s="3">
        <v>-1.8E-3</v>
      </c>
      <c r="C150" s="36"/>
      <c r="D150" s="36"/>
      <c r="E150" s="5"/>
    </row>
    <row r="151" spans="1:5">
      <c r="A151" s="37">
        <v>14366</v>
      </c>
      <c r="B151" s="3">
        <v>6.8099999999999994E-2</v>
      </c>
      <c r="C151" s="36"/>
      <c r="D151" s="36"/>
      <c r="E151" s="5"/>
    </row>
    <row r="152" spans="1:5">
      <c r="A152" s="37">
        <v>14397</v>
      </c>
      <c r="B152" s="3">
        <v>-5.2999999999999999E-2</v>
      </c>
      <c r="C152" s="36"/>
      <c r="D152" s="36"/>
      <c r="E152" s="5"/>
    </row>
    <row r="153" spans="1:5">
      <c r="A153" s="37">
        <v>14427</v>
      </c>
      <c r="B153" s="3">
        <v>0.1024</v>
      </c>
      <c r="C153" s="36"/>
      <c r="D153" s="36"/>
      <c r="E153" s="5"/>
    </row>
    <row r="154" spans="1:5">
      <c r="A154" s="37">
        <v>14458</v>
      </c>
      <c r="B154" s="3">
        <v>-6.6900000000000001E-2</v>
      </c>
      <c r="C154" s="36"/>
      <c r="D154" s="36"/>
      <c r="E154" s="5"/>
    </row>
    <row r="155" spans="1:5">
      <c r="A155" s="37">
        <v>14489</v>
      </c>
      <c r="B155" s="3">
        <v>0.16889999999999999</v>
      </c>
      <c r="C155" s="36"/>
      <c r="D155" s="36"/>
      <c r="E155" s="5"/>
    </row>
    <row r="156" spans="1:5">
      <c r="A156" s="37">
        <v>14519</v>
      </c>
      <c r="B156" s="3">
        <v>-5.3E-3</v>
      </c>
      <c r="C156" s="36"/>
      <c r="D156" s="36"/>
      <c r="E156" s="5"/>
    </row>
    <row r="157" spans="1:5">
      <c r="A157" s="37">
        <v>14550</v>
      </c>
      <c r="B157" s="3">
        <v>-3.6200000000000003E-2</v>
      </c>
      <c r="C157" s="36"/>
      <c r="D157" s="36"/>
      <c r="E157" s="5"/>
    </row>
    <row r="158" spans="1:5">
      <c r="A158" s="37">
        <v>14580</v>
      </c>
      <c r="B158" s="3">
        <v>3.0299999999999997E-2</v>
      </c>
      <c r="C158" s="36"/>
      <c r="D158" s="36"/>
      <c r="E158" s="5"/>
    </row>
    <row r="159" spans="1:5">
      <c r="A159" s="37">
        <v>14611</v>
      </c>
      <c r="B159" s="3">
        <v>-2.41E-2</v>
      </c>
      <c r="C159" s="36"/>
      <c r="D159" s="36"/>
      <c r="E159" s="5"/>
    </row>
    <row r="160" spans="1:5">
      <c r="A160" s="37">
        <v>14642</v>
      </c>
      <c r="B160" s="3">
        <v>1.44E-2</v>
      </c>
      <c r="C160" s="36"/>
      <c r="D160" s="36"/>
      <c r="E160" s="5"/>
    </row>
    <row r="161" spans="1:5">
      <c r="A161" s="37">
        <v>14671</v>
      </c>
      <c r="B161" s="3">
        <v>2.0499999999999997E-2</v>
      </c>
      <c r="C161" s="36"/>
      <c r="D161" s="36"/>
      <c r="E161" s="5"/>
    </row>
    <row r="162" spans="1:5">
      <c r="A162" s="37">
        <v>14702</v>
      </c>
      <c r="B162" s="3">
        <v>2.2000000000000001E-3</v>
      </c>
      <c r="C162" s="36"/>
      <c r="D162" s="36"/>
      <c r="E162" s="5"/>
    </row>
    <row r="163" spans="1:5">
      <c r="A163" s="37">
        <v>14732</v>
      </c>
      <c r="B163" s="3">
        <v>-0.21969999999999998</v>
      </c>
      <c r="C163" s="36"/>
      <c r="D163" s="36"/>
      <c r="E163" s="5"/>
    </row>
    <row r="164" spans="1:5">
      <c r="A164" s="37">
        <v>14763</v>
      </c>
      <c r="B164" s="3">
        <v>6.6699999999999995E-2</v>
      </c>
      <c r="C164" s="36"/>
      <c r="D164" s="36"/>
      <c r="E164" s="5"/>
    </row>
    <row r="165" spans="1:5">
      <c r="A165" s="37">
        <v>14793</v>
      </c>
      <c r="B165" s="3">
        <v>3.1699999999999999E-2</v>
      </c>
      <c r="C165" s="36"/>
      <c r="D165" s="36"/>
      <c r="E165" s="5"/>
    </row>
    <row r="166" spans="1:5">
      <c r="A166" s="37">
        <v>14824</v>
      </c>
      <c r="B166" s="3">
        <v>2.18E-2</v>
      </c>
      <c r="C166" s="36"/>
      <c r="D166" s="36"/>
      <c r="E166" s="5"/>
    </row>
    <row r="167" spans="1:5">
      <c r="A167" s="37">
        <v>14855</v>
      </c>
      <c r="B167" s="3">
        <v>2.3900000000000001E-2</v>
      </c>
      <c r="C167" s="36"/>
      <c r="D167" s="36"/>
      <c r="E167" s="5"/>
    </row>
    <row r="168" spans="1:5">
      <c r="A168" s="37">
        <v>14885</v>
      </c>
      <c r="B168" s="3">
        <v>3.0200000000000001E-2</v>
      </c>
      <c r="C168" s="36"/>
      <c r="D168" s="36"/>
      <c r="E168" s="5"/>
    </row>
    <row r="169" spans="1:5">
      <c r="A169" s="37">
        <v>14916</v>
      </c>
      <c r="B169" s="3">
        <v>-1.61E-2</v>
      </c>
      <c r="C169" s="36"/>
      <c r="D169" s="36"/>
      <c r="E169" s="5"/>
    </row>
    <row r="170" spans="1:5">
      <c r="A170" s="37">
        <v>14946</v>
      </c>
      <c r="B170" s="3">
        <v>6.8999999999999999E-3</v>
      </c>
      <c r="C170" s="36"/>
      <c r="D170" s="36"/>
      <c r="E170" s="5"/>
    </row>
    <row r="171" spans="1:5">
      <c r="A171" s="37">
        <v>14977</v>
      </c>
      <c r="B171" s="3">
        <v>-4.1799999999999997E-2</v>
      </c>
      <c r="C171" s="36"/>
      <c r="D171" s="36"/>
      <c r="E171" s="5"/>
    </row>
    <row r="172" spans="1:5">
      <c r="A172" s="37">
        <v>15008</v>
      </c>
      <c r="B172" s="3">
        <v>-1.44E-2</v>
      </c>
      <c r="C172" s="36"/>
      <c r="D172" s="36"/>
      <c r="E172" s="5"/>
    </row>
    <row r="173" spans="1:5">
      <c r="A173" s="37">
        <v>15036</v>
      </c>
      <c r="B173" s="3">
        <v>8.5000000000000006E-3</v>
      </c>
      <c r="C173" s="36"/>
      <c r="D173" s="36"/>
      <c r="E173" s="5"/>
    </row>
    <row r="174" spans="1:5">
      <c r="A174" s="37">
        <v>15067</v>
      </c>
      <c r="B174" s="3">
        <v>-5.4699999999999999E-2</v>
      </c>
      <c r="C174" s="36"/>
      <c r="D174" s="36"/>
      <c r="E174" s="5"/>
    </row>
    <row r="175" spans="1:5">
      <c r="A175" s="37">
        <v>15097</v>
      </c>
      <c r="B175" s="3">
        <v>1.3899999999999999E-2</v>
      </c>
      <c r="C175" s="36"/>
      <c r="D175" s="36"/>
      <c r="E175" s="5"/>
    </row>
    <row r="176" spans="1:5">
      <c r="A176" s="37">
        <v>15128</v>
      </c>
      <c r="B176" s="3">
        <v>5.8299999999999998E-2</v>
      </c>
      <c r="C176" s="36"/>
      <c r="D176" s="36"/>
      <c r="E176" s="5"/>
    </row>
    <row r="177" spans="1:5">
      <c r="A177" s="37">
        <v>15158</v>
      </c>
      <c r="B177" s="3">
        <v>5.9000000000000004E-2</v>
      </c>
      <c r="C177" s="36"/>
      <c r="D177" s="36"/>
      <c r="E177" s="5"/>
    </row>
    <row r="178" spans="1:5">
      <c r="A178" s="37">
        <v>15189</v>
      </c>
      <c r="B178" s="3">
        <v>-1.6000000000000001E-3</v>
      </c>
      <c r="C178" s="36"/>
      <c r="D178" s="36"/>
      <c r="E178" s="5"/>
    </row>
    <row r="179" spans="1:5">
      <c r="A179" s="37">
        <v>15220</v>
      </c>
      <c r="B179" s="3">
        <v>-8.6E-3</v>
      </c>
      <c r="C179" s="36"/>
      <c r="D179" s="36"/>
      <c r="E179" s="5"/>
    </row>
    <row r="180" spans="1:5">
      <c r="A180" s="37">
        <v>15250</v>
      </c>
      <c r="B180" s="3">
        <v>-5.2499999999999998E-2</v>
      </c>
      <c r="C180" s="36"/>
      <c r="D180" s="36"/>
      <c r="E180" s="5"/>
    </row>
    <row r="181" spans="1:5">
      <c r="A181" s="37">
        <v>15281</v>
      </c>
      <c r="B181" s="3">
        <v>-1.9199999999999998E-2</v>
      </c>
      <c r="C181" s="36"/>
      <c r="D181" s="36"/>
      <c r="E181" s="5"/>
    </row>
    <row r="182" spans="1:5">
      <c r="A182" s="37">
        <v>15311</v>
      </c>
      <c r="B182" s="3">
        <v>-4.8600000000000004E-2</v>
      </c>
      <c r="C182" s="36"/>
      <c r="D182" s="36"/>
      <c r="E182" s="5"/>
    </row>
    <row r="183" spans="1:5">
      <c r="A183" s="37">
        <v>15342</v>
      </c>
      <c r="B183" s="3">
        <v>8.1000000000000013E-3</v>
      </c>
      <c r="C183" s="36"/>
      <c r="D183" s="36"/>
      <c r="E183" s="5"/>
    </row>
    <row r="184" spans="1:5">
      <c r="A184" s="37">
        <v>15373</v>
      </c>
      <c r="B184" s="3">
        <v>-2.4500000000000001E-2</v>
      </c>
      <c r="C184" s="36"/>
      <c r="D184" s="36"/>
      <c r="E184" s="5"/>
    </row>
    <row r="185" spans="1:5">
      <c r="A185" s="37">
        <v>15401</v>
      </c>
      <c r="B185" s="3">
        <v>-6.5700000000000008E-2</v>
      </c>
      <c r="C185" s="36"/>
      <c r="D185" s="36"/>
      <c r="E185" s="5"/>
    </row>
    <row r="186" spans="1:5">
      <c r="A186" s="37">
        <v>15432</v>
      </c>
      <c r="B186" s="3">
        <v>-4.36E-2</v>
      </c>
      <c r="C186" s="36"/>
      <c r="D186" s="36"/>
      <c r="E186" s="5"/>
    </row>
    <row r="187" spans="1:5">
      <c r="A187" s="37">
        <v>15462</v>
      </c>
      <c r="B187" s="3">
        <v>5.9700000000000003E-2</v>
      </c>
      <c r="C187" s="36"/>
      <c r="D187" s="36"/>
      <c r="E187" s="5"/>
    </row>
    <row r="188" spans="1:5">
      <c r="A188" s="37">
        <v>15493</v>
      </c>
      <c r="B188" s="3">
        <v>2.7099999999999999E-2</v>
      </c>
      <c r="C188" s="36"/>
      <c r="D188" s="36"/>
      <c r="E188" s="5"/>
    </row>
    <row r="189" spans="1:5">
      <c r="A189" s="37">
        <v>15523</v>
      </c>
      <c r="B189" s="3">
        <v>3.5399999999999994E-2</v>
      </c>
      <c r="C189" s="36"/>
      <c r="D189" s="36"/>
      <c r="E189" s="5"/>
    </row>
    <row r="190" spans="1:5">
      <c r="A190" s="37">
        <v>15554</v>
      </c>
      <c r="B190" s="3">
        <v>1.83E-2</v>
      </c>
      <c r="C190" s="36"/>
      <c r="D190" s="36"/>
      <c r="E190" s="5"/>
    </row>
    <row r="191" spans="1:5">
      <c r="A191" s="37">
        <v>15585</v>
      </c>
      <c r="B191" s="3">
        <v>2.6399999999999996E-2</v>
      </c>
      <c r="C191" s="36"/>
      <c r="D191" s="36"/>
      <c r="E191" s="5"/>
    </row>
    <row r="192" spans="1:5">
      <c r="A192" s="37">
        <v>15615</v>
      </c>
      <c r="B192" s="3">
        <v>6.8500000000000005E-2</v>
      </c>
      <c r="C192" s="36"/>
      <c r="D192" s="36"/>
      <c r="E192" s="5"/>
    </row>
    <row r="193" spans="1:5">
      <c r="A193" s="37">
        <v>15646</v>
      </c>
      <c r="B193" s="3">
        <v>1.8E-3</v>
      </c>
      <c r="C193" s="36"/>
      <c r="D193" s="36"/>
      <c r="E193" s="5"/>
    </row>
    <row r="194" spans="1:5">
      <c r="A194" s="37">
        <v>15676</v>
      </c>
      <c r="B194" s="3">
        <v>5.1500000000000004E-2</v>
      </c>
      <c r="C194" s="36"/>
      <c r="D194" s="36"/>
      <c r="E194" s="5"/>
    </row>
    <row r="195" spans="1:5">
      <c r="A195" s="37">
        <v>15707</v>
      </c>
      <c r="B195" s="3">
        <v>7.1599999999999997E-2</v>
      </c>
      <c r="C195" s="36"/>
      <c r="D195" s="36"/>
      <c r="E195" s="5"/>
    </row>
    <row r="196" spans="1:5">
      <c r="A196" s="37">
        <v>15738</v>
      </c>
      <c r="B196" s="3">
        <v>6.1800000000000008E-2</v>
      </c>
      <c r="C196" s="36"/>
      <c r="D196" s="36"/>
      <c r="E196" s="5"/>
    </row>
    <row r="197" spans="1:5">
      <c r="A197" s="37">
        <v>15766</v>
      </c>
      <c r="B197" s="3">
        <v>6.0400000000000002E-2</v>
      </c>
      <c r="C197" s="36"/>
      <c r="D197" s="36"/>
      <c r="E197" s="5"/>
    </row>
    <row r="198" spans="1:5">
      <c r="A198" s="37">
        <v>15797</v>
      </c>
      <c r="B198" s="3">
        <v>8.4000000000000012E-3</v>
      </c>
      <c r="C198" s="36"/>
      <c r="D198" s="36"/>
      <c r="E198" s="5"/>
    </row>
    <row r="199" spans="1:5">
      <c r="A199" s="37">
        <v>15827</v>
      </c>
      <c r="B199" s="3">
        <v>5.7700000000000001E-2</v>
      </c>
      <c r="C199" s="36"/>
      <c r="D199" s="36"/>
      <c r="E199" s="5"/>
    </row>
    <row r="200" spans="1:5">
      <c r="A200" s="37">
        <v>15858</v>
      </c>
      <c r="B200" s="3">
        <v>1.8500000000000003E-2</v>
      </c>
      <c r="C200" s="36"/>
      <c r="D200" s="36"/>
      <c r="E200" s="5"/>
    </row>
    <row r="201" spans="1:5">
      <c r="A201" s="37">
        <v>15888</v>
      </c>
      <c r="B201" s="3">
        <v>-4.7399999999999991E-2</v>
      </c>
      <c r="C201" s="36"/>
      <c r="D201" s="36"/>
      <c r="E201" s="5"/>
    </row>
    <row r="202" spans="1:5">
      <c r="A202" s="37">
        <v>15919</v>
      </c>
      <c r="B202" s="3">
        <v>1.3300000000000001E-2</v>
      </c>
      <c r="C202" s="36"/>
      <c r="D202" s="36"/>
      <c r="E202" s="5"/>
    </row>
    <row r="203" spans="1:5">
      <c r="A203" s="37">
        <v>15950</v>
      </c>
      <c r="B203" s="3">
        <v>2.4299999999999999E-2</v>
      </c>
      <c r="C203" s="36"/>
      <c r="D203" s="36"/>
      <c r="E203" s="5"/>
    </row>
    <row r="204" spans="1:5">
      <c r="A204" s="37">
        <v>15980</v>
      </c>
      <c r="B204" s="3">
        <v>-1.1199999999999998E-2</v>
      </c>
      <c r="C204" s="36"/>
      <c r="D204" s="36"/>
      <c r="E204" s="5"/>
    </row>
    <row r="205" spans="1:5">
      <c r="A205" s="37">
        <v>16011</v>
      </c>
      <c r="B205" s="3">
        <v>-5.8799999999999998E-2</v>
      </c>
      <c r="C205" s="36"/>
      <c r="D205" s="36"/>
      <c r="E205" s="5"/>
    </row>
    <row r="206" spans="1:5">
      <c r="A206" s="37">
        <v>16041</v>
      </c>
      <c r="B206" s="3">
        <v>6.3900000000000012E-2</v>
      </c>
      <c r="C206" s="36"/>
      <c r="D206" s="36"/>
      <c r="E206" s="5"/>
    </row>
    <row r="207" spans="1:5">
      <c r="A207" s="37">
        <v>16072</v>
      </c>
      <c r="B207" s="3">
        <v>1.77E-2</v>
      </c>
      <c r="C207" s="36"/>
      <c r="D207" s="36"/>
      <c r="E207" s="5"/>
    </row>
    <row r="208" spans="1:5">
      <c r="A208" s="37">
        <v>16103</v>
      </c>
      <c r="B208" s="3">
        <v>4.0000000000000001E-3</v>
      </c>
      <c r="C208" s="36"/>
      <c r="D208" s="36"/>
      <c r="E208" s="5"/>
    </row>
    <row r="209" spans="1:5">
      <c r="A209" s="37">
        <v>16132</v>
      </c>
      <c r="B209" s="3">
        <v>2.4799999999999999E-2</v>
      </c>
      <c r="C209" s="36"/>
      <c r="D209" s="36"/>
      <c r="E209" s="5"/>
    </row>
    <row r="210" spans="1:5">
      <c r="A210" s="37">
        <v>16163</v>
      </c>
      <c r="B210" s="3">
        <v>-1.66E-2</v>
      </c>
      <c r="C210" s="36"/>
      <c r="D210" s="36"/>
      <c r="E210" s="5"/>
    </row>
    <row r="211" spans="1:5">
      <c r="A211" s="37">
        <v>16193</v>
      </c>
      <c r="B211" s="3">
        <v>5.1000000000000004E-2</v>
      </c>
      <c r="C211" s="36"/>
      <c r="D211" s="36"/>
      <c r="E211" s="5"/>
    </row>
    <row r="212" spans="1:5">
      <c r="A212" s="37">
        <v>16224</v>
      </c>
      <c r="B212" s="3">
        <v>5.5200000000000006E-2</v>
      </c>
      <c r="C212" s="36"/>
      <c r="D212" s="36"/>
      <c r="E212" s="5"/>
    </row>
    <row r="213" spans="1:5">
      <c r="A213" s="37">
        <v>16254</v>
      </c>
      <c r="B213" s="3">
        <v>-1.46E-2</v>
      </c>
      <c r="C213" s="36"/>
      <c r="D213" s="36"/>
      <c r="E213" s="5"/>
    </row>
    <row r="214" spans="1:5">
      <c r="A214" s="37">
        <v>16285</v>
      </c>
      <c r="B214" s="3">
        <v>1.6E-2</v>
      </c>
      <c r="C214" s="36"/>
      <c r="D214" s="36"/>
      <c r="E214" s="5"/>
    </row>
    <row r="215" spans="1:5">
      <c r="A215" s="37">
        <v>16316</v>
      </c>
      <c r="B215" s="3">
        <v>2.9999999999999997E-4</v>
      </c>
      <c r="C215" s="36"/>
      <c r="D215" s="36"/>
      <c r="E215" s="5"/>
    </row>
    <row r="216" spans="1:5">
      <c r="A216" s="37">
        <v>16346</v>
      </c>
      <c r="B216" s="3">
        <v>1.9E-3</v>
      </c>
      <c r="C216" s="36"/>
      <c r="D216" s="36"/>
      <c r="E216" s="5"/>
    </row>
    <row r="217" spans="1:5">
      <c r="A217" s="37">
        <v>16377</v>
      </c>
      <c r="B217" s="3">
        <v>1.7399999999999999E-2</v>
      </c>
      <c r="C217" s="36"/>
      <c r="D217" s="36"/>
      <c r="E217" s="5"/>
    </row>
    <row r="218" spans="1:5">
      <c r="A218" s="37">
        <v>16407</v>
      </c>
      <c r="B218" s="3">
        <v>4.0500000000000001E-2</v>
      </c>
      <c r="C218" s="36"/>
      <c r="D218" s="36"/>
      <c r="E218" s="5"/>
    </row>
    <row r="219" spans="1:5">
      <c r="A219" s="37">
        <v>16438</v>
      </c>
      <c r="B219" s="3">
        <v>2.0399999999999995E-2</v>
      </c>
      <c r="C219" s="36"/>
      <c r="D219" s="36"/>
      <c r="E219" s="5"/>
    </row>
    <row r="220" spans="1:5">
      <c r="A220" s="37">
        <v>16469</v>
      </c>
      <c r="B220" s="3">
        <v>6.25E-2</v>
      </c>
      <c r="C220" s="36"/>
      <c r="D220" s="36"/>
      <c r="E220" s="5"/>
    </row>
    <row r="221" spans="1:5">
      <c r="A221" s="37">
        <v>16497</v>
      </c>
      <c r="B221" s="3">
        <v>-3.8699999999999998E-2</v>
      </c>
      <c r="C221" s="36"/>
      <c r="D221" s="36"/>
      <c r="E221" s="5"/>
    </row>
    <row r="222" spans="1:5">
      <c r="A222" s="37">
        <v>16528</v>
      </c>
      <c r="B222" s="3">
        <v>7.8299999999999995E-2</v>
      </c>
      <c r="C222" s="36"/>
      <c r="D222" s="36"/>
      <c r="E222" s="5"/>
    </row>
    <row r="223" spans="1:5">
      <c r="A223" s="37">
        <v>16558</v>
      </c>
      <c r="B223" s="3">
        <v>1.7600000000000001E-2</v>
      </c>
      <c r="C223" s="36"/>
      <c r="D223" s="36"/>
      <c r="E223" s="5"/>
    </row>
    <row r="224" spans="1:5">
      <c r="A224" s="37">
        <v>16589</v>
      </c>
      <c r="B224" s="3">
        <v>4.1000000000000003E-3</v>
      </c>
      <c r="C224" s="36"/>
      <c r="D224" s="36"/>
      <c r="E224" s="5"/>
    </row>
    <row r="225" spans="1:5">
      <c r="A225" s="37">
        <v>16619</v>
      </c>
      <c r="B225" s="3">
        <v>-2.1400000000000002E-2</v>
      </c>
      <c r="C225" s="36"/>
      <c r="D225" s="36"/>
      <c r="E225" s="5"/>
    </row>
    <row r="226" spans="1:5">
      <c r="A226" s="37">
        <v>16650</v>
      </c>
      <c r="B226" s="3">
        <v>6.2300000000000001E-2</v>
      </c>
      <c r="C226" s="36"/>
      <c r="D226" s="36"/>
      <c r="E226" s="5"/>
    </row>
    <row r="227" spans="1:5">
      <c r="A227" s="37">
        <v>16681</v>
      </c>
      <c r="B227" s="3">
        <v>4.8000000000000001E-2</v>
      </c>
      <c r="C227" s="36"/>
      <c r="D227" s="36"/>
      <c r="E227" s="5"/>
    </row>
    <row r="228" spans="1:5">
      <c r="A228" s="37">
        <v>16711</v>
      </c>
      <c r="B228" s="3">
        <v>3.9199999999999999E-2</v>
      </c>
      <c r="C228" s="36"/>
      <c r="D228" s="36"/>
      <c r="E228" s="5"/>
    </row>
    <row r="229" spans="1:5">
      <c r="A229" s="37">
        <v>16742</v>
      </c>
      <c r="B229" s="3">
        <v>5.4099999999999995E-2</v>
      </c>
      <c r="C229" s="36"/>
      <c r="D229" s="36"/>
      <c r="E229" s="5"/>
    </row>
    <row r="230" spans="1:5">
      <c r="A230" s="37">
        <v>16772</v>
      </c>
      <c r="B230" s="3">
        <v>1.23E-2</v>
      </c>
      <c r="C230" s="36"/>
      <c r="D230" s="36"/>
      <c r="E230" s="5"/>
    </row>
    <row r="231" spans="1:5">
      <c r="A231" s="37">
        <v>16803</v>
      </c>
      <c r="B231" s="3">
        <v>6.2700000000000006E-2</v>
      </c>
      <c r="C231" s="36"/>
      <c r="D231" s="36"/>
      <c r="E231" s="5"/>
    </row>
    <row r="232" spans="1:5">
      <c r="A232" s="37">
        <v>16834</v>
      </c>
      <c r="B232" s="3">
        <v>-5.7999999999999996E-2</v>
      </c>
      <c r="C232" s="36"/>
      <c r="D232" s="36"/>
      <c r="E232" s="5"/>
    </row>
    <row r="233" spans="1:5">
      <c r="A233" s="37">
        <v>16862</v>
      </c>
      <c r="B233" s="3">
        <v>5.9000000000000004E-2</v>
      </c>
      <c r="C233" s="36"/>
      <c r="D233" s="36"/>
      <c r="E233" s="5"/>
    </row>
    <row r="234" spans="1:5">
      <c r="A234" s="37">
        <v>16893</v>
      </c>
      <c r="B234" s="3">
        <v>4.2600000000000006E-2</v>
      </c>
      <c r="C234" s="36"/>
      <c r="D234" s="36"/>
      <c r="E234" s="5"/>
    </row>
    <row r="235" spans="1:5">
      <c r="A235" s="37">
        <v>16923</v>
      </c>
      <c r="B235" s="3">
        <v>3.9599999999999996E-2</v>
      </c>
      <c r="C235" s="36"/>
      <c r="D235" s="36"/>
      <c r="E235" s="5"/>
    </row>
    <row r="236" spans="1:5">
      <c r="A236" s="37">
        <v>16954</v>
      </c>
      <c r="B236" s="3">
        <v>-3.8600000000000002E-2</v>
      </c>
      <c r="C236" s="36"/>
      <c r="D236" s="36"/>
      <c r="E236" s="5"/>
    </row>
    <row r="237" spans="1:5">
      <c r="A237" s="37">
        <v>16984</v>
      </c>
      <c r="B237" s="3">
        <v>-2.6600000000000002E-2</v>
      </c>
      <c r="C237" s="36"/>
      <c r="D237" s="36"/>
      <c r="E237" s="5"/>
    </row>
    <row r="238" spans="1:5">
      <c r="A238" s="37">
        <v>17015</v>
      </c>
      <c r="B238" s="3">
        <v>-6.4100000000000004E-2</v>
      </c>
      <c r="C238" s="36"/>
      <c r="D238" s="36"/>
      <c r="E238" s="5"/>
    </row>
    <row r="239" spans="1:5">
      <c r="A239" s="37">
        <v>17046</v>
      </c>
      <c r="B239" s="3">
        <v>-0.1014</v>
      </c>
      <c r="C239" s="36"/>
      <c r="D239" s="36"/>
      <c r="E239" s="5"/>
    </row>
    <row r="240" spans="1:5">
      <c r="A240" s="37">
        <v>17076</v>
      </c>
      <c r="B240" s="3">
        <v>-1.41E-2</v>
      </c>
      <c r="C240" s="36"/>
      <c r="D240" s="36"/>
      <c r="E240" s="5"/>
    </row>
    <row r="241" spans="1:5">
      <c r="A241" s="37">
        <v>17107</v>
      </c>
      <c r="B241" s="3">
        <v>1.9999999999999998E-4</v>
      </c>
      <c r="C241" s="36"/>
      <c r="D241" s="36"/>
      <c r="E241" s="5"/>
    </row>
    <row r="242" spans="1:5">
      <c r="A242" s="37">
        <v>17137</v>
      </c>
      <c r="B242" s="3">
        <v>4.99E-2</v>
      </c>
      <c r="C242" s="36"/>
      <c r="D242" s="36"/>
      <c r="E242" s="5"/>
    </row>
    <row r="243" spans="1:5">
      <c r="A243" s="37">
        <v>17168</v>
      </c>
      <c r="B243" s="3">
        <v>1.2800000000000001E-2</v>
      </c>
      <c r="C243" s="36"/>
      <c r="D243" s="36"/>
      <c r="E243" s="5"/>
    </row>
    <row r="244" spans="1:5">
      <c r="A244" s="37">
        <v>17199</v>
      </c>
      <c r="B244" s="3">
        <v>-1.0500000000000001E-2</v>
      </c>
      <c r="C244" s="36"/>
      <c r="D244" s="36"/>
      <c r="E244" s="5"/>
    </row>
    <row r="245" spans="1:5">
      <c r="A245" s="37">
        <v>17227</v>
      </c>
      <c r="B245" s="3">
        <v>-1.6399999999999998E-2</v>
      </c>
      <c r="C245" s="36"/>
      <c r="D245" s="36"/>
      <c r="E245" s="5"/>
    </row>
    <row r="246" spans="1:5">
      <c r="A246" s="37">
        <v>17258</v>
      </c>
      <c r="B246" s="3">
        <v>-4.7699999999999992E-2</v>
      </c>
      <c r="C246" s="36"/>
      <c r="D246" s="36"/>
      <c r="E246" s="5"/>
    </row>
    <row r="247" spans="1:5">
      <c r="A247" s="37">
        <v>17288</v>
      </c>
      <c r="B247" s="3">
        <v>-9.3999999999999986E-3</v>
      </c>
      <c r="C247" s="36"/>
      <c r="D247" s="36"/>
      <c r="E247" s="5"/>
    </row>
    <row r="248" spans="1:5">
      <c r="A248" s="37">
        <v>17319</v>
      </c>
      <c r="B248" s="3">
        <v>5.3200000000000004E-2</v>
      </c>
      <c r="C248" s="36"/>
      <c r="D248" s="36"/>
      <c r="E248" s="5"/>
    </row>
    <row r="249" spans="1:5">
      <c r="A249" s="37">
        <v>17349</v>
      </c>
      <c r="B249" s="3">
        <v>4.1700000000000001E-2</v>
      </c>
      <c r="C249" s="36"/>
      <c r="D249" s="36"/>
      <c r="E249" s="5"/>
    </row>
    <row r="250" spans="1:5">
      <c r="A250" s="37">
        <v>17380</v>
      </c>
      <c r="B250" s="3">
        <v>-1.7100000000000001E-2</v>
      </c>
      <c r="C250" s="36"/>
      <c r="D250" s="36"/>
      <c r="E250" s="5"/>
    </row>
    <row r="251" spans="1:5">
      <c r="A251" s="37">
        <v>17411</v>
      </c>
      <c r="B251" s="3">
        <v>-4.8000000000000004E-3</v>
      </c>
      <c r="C251" s="36"/>
      <c r="D251" s="36"/>
      <c r="E251" s="5"/>
    </row>
    <row r="252" spans="1:5">
      <c r="A252" s="37">
        <v>17441</v>
      </c>
      <c r="B252" s="3">
        <v>2.5300000000000003E-2</v>
      </c>
      <c r="C252" s="36"/>
      <c r="D252" s="36"/>
      <c r="E252" s="5"/>
    </row>
    <row r="253" spans="1:5">
      <c r="A253" s="37">
        <v>17472</v>
      </c>
      <c r="B253" s="3">
        <v>-1.9099999999999999E-2</v>
      </c>
      <c r="C253" s="36"/>
      <c r="D253" s="36"/>
      <c r="E253" s="5"/>
    </row>
    <row r="254" spans="1:5">
      <c r="A254" s="37">
        <v>17502</v>
      </c>
      <c r="B254" s="3">
        <v>3.0800000000000001E-2</v>
      </c>
      <c r="C254" s="36"/>
      <c r="D254" s="36"/>
      <c r="E254" s="5"/>
    </row>
    <row r="255" spans="1:5">
      <c r="A255" s="37">
        <v>17533</v>
      </c>
      <c r="B255" s="3">
        <v>-3.8600000000000002E-2</v>
      </c>
      <c r="C255" s="36"/>
      <c r="D255" s="36"/>
      <c r="E255" s="5"/>
    </row>
    <row r="256" spans="1:5">
      <c r="A256" s="37">
        <v>17564</v>
      </c>
      <c r="B256" s="3">
        <v>-4.3099999999999999E-2</v>
      </c>
      <c r="C256" s="36"/>
      <c r="D256" s="36"/>
      <c r="E256" s="5"/>
    </row>
    <row r="257" spans="1:5">
      <c r="A257" s="37">
        <v>17593</v>
      </c>
      <c r="B257" s="3">
        <v>8.1600000000000006E-2</v>
      </c>
      <c r="C257" s="36"/>
      <c r="D257" s="36"/>
      <c r="E257" s="5"/>
    </row>
    <row r="258" spans="1:5">
      <c r="A258" s="37">
        <v>17624</v>
      </c>
      <c r="B258" s="3">
        <v>3.73E-2</v>
      </c>
      <c r="C258" s="36"/>
      <c r="D258" s="36"/>
      <c r="E258" s="5"/>
    </row>
    <row r="259" spans="1:5">
      <c r="A259" s="37">
        <v>17654</v>
      </c>
      <c r="B259" s="3">
        <v>7.3800000000000004E-2</v>
      </c>
      <c r="C259" s="36"/>
      <c r="D259" s="36"/>
      <c r="E259" s="5"/>
    </row>
    <row r="260" spans="1:5">
      <c r="A260" s="37">
        <v>17685</v>
      </c>
      <c r="B260" s="3">
        <v>-1.0000000000000009E-4</v>
      </c>
      <c r="C260" s="36"/>
      <c r="D260" s="36"/>
      <c r="E260" s="5"/>
    </row>
    <row r="261" spans="1:5">
      <c r="A261" s="37">
        <v>17715</v>
      </c>
      <c r="B261" s="3">
        <v>-5.0099999999999999E-2</v>
      </c>
      <c r="C261" s="36"/>
      <c r="D261" s="36"/>
      <c r="E261" s="5"/>
    </row>
    <row r="262" spans="1:5">
      <c r="A262" s="37">
        <v>17746</v>
      </c>
      <c r="B262" s="3">
        <v>3.3999999999999998E-3</v>
      </c>
      <c r="C262" s="36"/>
      <c r="D262" s="36"/>
      <c r="E262" s="5"/>
    </row>
    <row r="263" spans="1:5">
      <c r="A263" s="37">
        <v>17777</v>
      </c>
      <c r="B263" s="3">
        <v>-2.9300000000000003E-2</v>
      </c>
      <c r="C263" s="36"/>
      <c r="D263" s="36"/>
      <c r="E263" s="5"/>
    </row>
    <row r="264" spans="1:5">
      <c r="A264" s="37">
        <v>17807</v>
      </c>
      <c r="B264" s="3">
        <v>0.06</v>
      </c>
      <c r="C264" s="36"/>
      <c r="D264" s="36"/>
      <c r="E264" s="5"/>
    </row>
    <row r="265" spans="1:5">
      <c r="A265" s="37">
        <v>17838</v>
      </c>
      <c r="B265" s="3">
        <v>-9.2600000000000016E-2</v>
      </c>
      <c r="C265" s="36"/>
      <c r="D265" s="36"/>
      <c r="E265" s="5"/>
    </row>
    <row r="266" spans="1:5">
      <c r="A266" s="37">
        <v>17868</v>
      </c>
      <c r="B266" s="3">
        <v>3.3000000000000002E-2</v>
      </c>
      <c r="C266" s="36"/>
      <c r="D266" s="36"/>
      <c r="E266" s="5"/>
    </row>
    <row r="267" spans="1:5">
      <c r="A267" s="37">
        <v>17899</v>
      </c>
      <c r="B267" s="3">
        <v>3.3E-3</v>
      </c>
      <c r="C267" s="36"/>
      <c r="D267" s="36"/>
      <c r="E267" s="5"/>
    </row>
    <row r="268" spans="1:5">
      <c r="A268" s="37">
        <v>17930</v>
      </c>
      <c r="B268" s="3">
        <v>-2.8400000000000002E-2</v>
      </c>
      <c r="C268" s="36"/>
      <c r="D268" s="36"/>
      <c r="E268" s="5"/>
    </row>
    <row r="269" spans="1:5">
      <c r="A269" s="37">
        <v>17958</v>
      </c>
      <c r="B269" s="3">
        <v>4.1399999999999999E-2</v>
      </c>
      <c r="C269" s="36"/>
      <c r="D269" s="36"/>
      <c r="E269" s="5"/>
    </row>
    <row r="270" spans="1:5">
      <c r="A270" s="37">
        <v>17989</v>
      </c>
      <c r="B270" s="3">
        <v>-1.78E-2</v>
      </c>
      <c r="C270" s="36"/>
      <c r="D270" s="36"/>
      <c r="E270" s="5"/>
    </row>
    <row r="271" spans="1:5">
      <c r="A271" s="37">
        <v>18019</v>
      </c>
      <c r="B271" s="3">
        <v>-2.8399999999999998E-2</v>
      </c>
      <c r="C271" s="36"/>
      <c r="D271" s="36"/>
      <c r="E271" s="5"/>
    </row>
    <row r="272" spans="1:5">
      <c r="A272" s="37">
        <v>18050</v>
      </c>
      <c r="B272" s="3">
        <v>2E-3</v>
      </c>
      <c r="C272" s="36"/>
      <c r="D272" s="36"/>
      <c r="E272" s="5"/>
    </row>
    <row r="273" spans="1:5">
      <c r="A273" s="37">
        <v>18080</v>
      </c>
      <c r="B273" s="3">
        <v>5.6299999999999996E-2</v>
      </c>
      <c r="C273" s="36"/>
      <c r="D273" s="36"/>
      <c r="E273" s="5"/>
    </row>
    <row r="274" spans="1:5">
      <c r="A274" s="37">
        <v>18111</v>
      </c>
      <c r="B274" s="3">
        <v>2.69E-2</v>
      </c>
      <c r="C274" s="36"/>
      <c r="D274" s="36"/>
      <c r="E274" s="5"/>
    </row>
    <row r="275" spans="1:5">
      <c r="A275" s="37">
        <v>18142</v>
      </c>
      <c r="B275" s="3">
        <v>3.1799999999999995E-2</v>
      </c>
      <c r="C275" s="36"/>
      <c r="D275" s="36"/>
      <c r="E275" s="5"/>
    </row>
    <row r="276" spans="1:5">
      <c r="A276" s="37">
        <v>18172</v>
      </c>
      <c r="B276" s="3">
        <v>3.2300000000000002E-2</v>
      </c>
      <c r="C276" s="36"/>
      <c r="D276" s="36"/>
      <c r="E276" s="5"/>
    </row>
    <row r="277" spans="1:5">
      <c r="A277" s="37">
        <v>18203</v>
      </c>
      <c r="B277" s="3">
        <v>1.9000000000000003E-2</v>
      </c>
      <c r="C277" s="36"/>
      <c r="D277" s="36"/>
      <c r="E277" s="5"/>
    </row>
    <row r="278" spans="1:5">
      <c r="A278" s="37">
        <v>18233</v>
      </c>
      <c r="B278" s="3">
        <v>5.2199999999999996E-2</v>
      </c>
      <c r="C278" s="36"/>
      <c r="D278" s="36"/>
      <c r="E278" s="5"/>
    </row>
    <row r="279" spans="1:5">
      <c r="A279" s="37">
        <v>18264</v>
      </c>
      <c r="B279" s="3">
        <v>1.7899999999999999E-2</v>
      </c>
      <c r="C279" s="36"/>
      <c r="D279" s="36"/>
      <c r="E279" s="5"/>
    </row>
    <row r="280" spans="1:5">
      <c r="A280" s="37">
        <v>18295</v>
      </c>
      <c r="B280" s="3">
        <v>1.5700000000000002E-2</v>
      </c>
      <c r="C280" s="36"/>
      <c r="D280" s="36"/>
      <c r="E280" s="5"/>
    </row>
    <row r="281" spans="1:5">
      <c r="A281" s="37">
        <v>18323</v>
      </c>
      <c r="B281" s="3">
        <v>1.3600000000000001E-2</v>
      </c>
      <c r="C281" s="36"/>
      <c r="D281" s="36"/>
      <c r="E281" s="5"/>
    </row>
    <row r="282" spans="1:5">
      <c r="A282" s="37">
        <v>18354</v>
      </c>
      <c r="B282" s="3">
        <v>4.0300000000000002E-2</v>
      </c>
      <c r="C282" s="36"/>
      <c r="D282" s="36"/>
      <c r="E282" s="5"/>
    </row>
    <row r="283" spans="1:5">
      <c r="A283" s="37">
        <v>18384</v>
      </c>
      <c r="B283" s="3">
        <v>4.4099999999999993E-2</v>
      </c>
      <c r="C283" s="36"/>
      <c r="D283" s="36"/>
      <c r="E283" s="5"/>
    </row>
    <row r="284" spans="1:5">
      <c r="A284" s="37">
        <v>18415</v>
      </c>
      <c r="B284" s="3">
        <v>-5.8400000000000007E-2</v>
      </c>
      <c r="C284" s="36"/>
      <c r="D284" s="36"/>
      <c r="E284" s="5"/>
    </row>
    <row r="285" spans="1:5">
      <c r="A285" s="37">
        <v>18445</v>
      </c>
      <c r="B285" s="3">
        <v>1.4600000000000002E-2</v>
      </c>
      <c r="C285" s="36"/>
      <c r="D285" s="36"/>
      <c r="E285" s="5"/>
    </row>
    <row r="286" spans="1:5">
      <c r="A286" s="37">
        <v>18476</v>
      </c>
      <c r="B286" s="3">
        <v>4.9499999999999995E-2</v>
      </c>
      <c r="C286" s="36"/>
      <c r="D286" s="36"/>
      <c r="E286" s="5"/>
    </row>
    <row r="287" spans="1:5">
      <c r="A287" s="37">
        <v>18507</v>
      </c>
      <c r="B287" s="3">
        <v>4.9099999999999991E-2</v>
      </c>
      <c r="C287" s="36"/>
      <c r="D287" s="36"/>
      <c r="E287" s="5"/>
    </row>
    <row r="288" spans="1:5">
      <c r="A288" s="37">
        <v>18537</v>
      </c>
      <c r="B288" s="3">
        <v>-5.9999999999999995E-4</v>
      </c>
      <c r="C288" s="36"/>
      <c r="D288" s="36"/>
      <c r="E288" s="5"/>
    </row>
    <row r="289" spans="1:5">
      <c r="A289" s="37">
        <v>18568</v>
      </c>
      <c r="B289" s="3">
        <v>2.8699999999999996E-2</v>
      </c>
      <c r="C289" s="36"/>
      <c r="D289" s="36"/>
      <c r="E289" s="5"/>
    </row>
    <row r="290" spans="1:5">
      <c r="A290" s="37">
        <v>18598</v>
      </c>
      <c r="B290" s="3">
        <v>5.6500000000000002E-2</v>
      </c>
      <c r="C290" s="36"/>
      <c r="D290" s="36"/>
      <c r="E290" s="5"/>
    </row>
    <row r="291" spans="1:5">
      <c r="A291" s="37">
        <v>18629</v>
      </c>
      <c r="B291" s="3">
        <v>5.8299999999999998E-2</v>
      </c>
      <c r="C291" s="36"/>
      <c r="D291" s="36"/>
      <c r="E291" s="5"/>
    </row>
    <row r="292" spans="1:5">
      <c r="A292" s="37">
        <v>18660</v>
      </c>
      <c r="B292" s="3">
        <v>1.5100000000000001E-2</v>
      </c>
      <c r="C292" s="36"/>
      <c r="D292" s="36"/>
      <c r="E292" s="5"/>
    </row>
    <row r="293" spans="1:5">
      <c r="A293" s="37">
        <v>18688</v>
      </c>
      <c r="B293" s="3">
        <v>-2.0400000000000001E-2</v>
      </c>
      <c r="C293" s="36"/>
      <c r="D293" s="36"/>
      <c r="E293" s="5"/>
    </row>
    <row r="294" spans="1:5">
      <c r="A294" s="37">
        <v>18719</v>
      </c>
      <c r="B294" s="3">
        <v>4.99E-2</v>
      </c>
      <c r="C294" s="36"/>
      <c r="D294" s="36"/>
      <c r="E294" s="5"/>
    </row>
    <row r="295" spans="1:5">
      <c r="A295" s="37">
        <v>18749</v>
      </c>
      <c r="B295" s="3">
        <v>-2.2199999999999998E-2</v>
      </c>
      <c r="C295" s="36"/>
      <c r="D295" s="36"/>
      <c r="E295" s="5"/>
    </row>
    <row r="296" spans="1:5">
      <c r="A296" s="37">
        <v>18780</v>
      </c>
      <c r="B296" s="3">
        <v>-2.5000000000000001E-2</v>
      </c>
      <c r="C296" s="36"/>
      <c r="D296" s="36"/>
      <c r="E296" s="5"/>
    </row>
    <row r="297" spans="1:5">
      <c r="A297" s="37">
        <v>18810</v>
      </c>
      <c r="B297" s="3">
        <v>7.0699999999999999E-2</v>
      </c>
      <c r="C297" s="36"/>
      <c r="D297" s="36"/>
      <c r="E297" s="5"/>
    </row>
    <row r="298" spans="1:5">
      <c r="A298" s="37">
        <v>18841</v>
      </c>
      <c r="B298" s="3">
        <v>4.3999999999999997E-2</v>
      </c>
      <c r="C298" s="36"/>
      <c r="D298" s="36"/>
      <c r="E298" s="5"/>
    </row>
    <row r="299" spans="1:5">
      <c r="A299" s="37">
        <v>18872</v>
      </c>
      <c r="B299" s="3">
        <v>8.199999999999999E-3</v>
      </c>
      <c r="C299" s="36"/>
      <c r="D299" s="36"/>
      <c r="E299" s="5"/>
    </row>
    <row r="300" spans="1:5">
      <c r="A300" s="37">
        <v>18902</v>
      </c>
      <c r="B300" s="3">
        <v>-2.3699999999999995E-2</v>
      </c>
      <c r="C300" s="36"/>
      <c r="D300" s="36"/>
      <c r="E300" s="5"/>
    </row>
    <row r="301" spans="1:5">
      <c r="A301" s="37">
        <v>18933</v>
      </c>
      <c r="B301" s="3">
        <v>6.7999999999999996E-3</v>
      </c>
      <c r="C301" s="36"/>
      <c r="D301" s="36"/>
      <c r="E301" s="5"/>
    </row>
    <row r="302" spans="1:5">
      <c r="A302" s="37">
        <v>18963</v>
      </c>
      <c r="B302" s="3">
        <v>3.4500000000000003E-2</v>
      </c>
      <c r="C302" s="36"/>
      <c r="D302" s="36"/>
      <c r="E302" s="5"/>
    </row>
    <row r="303" spans="1:5">
      <c r="A303" s="37">
        <v>18994</v>
      </c>
      <c r="B303" s="3">
        <v>1.6E-2</v>
      </c>
      <c r="C303" s="36"/>
      <c r="D303" s="36"/>
      <c r="E303" s="5"/>
    </row>
    <row r="304" spans="1:5">
      <c r="A304" s="37">
        <v>19025</v>
      </c>
      <c r="B304" s="3">
        <v>-2.5000000000000001E-2</v>
      </c>
      <c r="C304" s="36"/>
      <c r="D304" s="36"/>
      <c r="E304" s="5"/>
    </row>
    <row r="305" spans="1:5">
      <c r="A305" s="37">
        <v>19054</v>
      </c>
      <c r="B305" s="3">
        <v>4.5500000000000006E-2</v>
      </c>
      <c r="C305" s="36"/>
      <c r="D305" s="36"/>
      <c r="E305" s="5"/>
    </row>
    <row r="306" spans="1:5">
      <c r="A306" s="37">
        <v>19085</v>
      </c>
      <c r="B306" s="3">
        <v>-4.8499999999999995E-2</v>
      </c>
      <c r="C306" s="36"/>
      <c r="D306" s="36"/>
      <c r="E306" s="5"/>
    </row>
    <row r="307" spans="1:5">
      <c r="A307" s="37">
        <v>19115</v>
      </c>
      <c r="B307" s="3">
        <v>3.3300000000000003E-2</v>
      </c>
      <c r="C307" s="36"/>
      <c r="D307" s="36"/>
      <c r="E307" s="5"/>
    </row>
    <row r="308" spans="1:5">
      <c r="A308" s="37">
        <v>19146</v>
      </c>
      <c r="B308" s="3">
        <v>3.9800000000000002E-2</v>
      </c>
      <c r="C308" s="36"/>
      <c r="D308" s="36"/>
      <c r="E308" s="5"/>
    </row>
    <row r="309" spans="1:5">
      <c r="A309" s="37">
        <v>19176</v>
      </c>
      <c r="B309" s="3">
        <v>1.06E-2</v>
      </c>
      <c r="C309" s="36"/>
      <c r="D309" s="36"/>
      <c r="E309" s="5"/>
    </row>
    <row r="310" spans="1:5">
      <c r="A310" s="37">
        <v>19207</v>
      </c>
      <c r="B310" s="3">
        <v>-6.0999999999999995E-3</v>
      </c>
      <c r="C310" s="36"/>
      <c r="D310" s="36"/>
      <c r="E310" s="5"/>
    </row>
    <row r="311" spans="1:5">
      <c r="A311" s="37">
        <v>19238</v>
      </c>
      <c r="B311" s="3">
        <v>-1.8699999999999998E-2</v>
      </c>
      <c r="C311" s="36"/>
      <c r="D311" s="36"/>
      <c r="E311" s="5"/>
    </row>
    <row r="312" spans="1:5">
      <c r="A312" s="37">
        <v>19268</v>
      </c>
      <c r="B312" s="3">
        <v>-5.1999999999999998E-3</v>
      </c>
      <c r="C312" s="36"/>
      <c r="D312" s="36"/>
      <c r="E312" s="5"/>
    </row>
    <row r="313" spans="1:5">
      <c r="A313" s="37">
        <v>19299</v>
      </c>
      <c r="B313" s="3">
        <v>6.0400000000000002E-2</v>
      </c>
      <c r="C313" s="36"/>
      <c r="D313" s="36"/>
      <c r="E313" s="5"/>
    </row>
    <row r="314" spans="1:5">
      <c r="A314" s="37">
        <v>19329</v>
      </c>
      <c r="B314" s="3">
        <v>3.0900000000000004E-2</v>
      </c>
      <c r="C314" s="36"/>
      <c r="D314" s="36"/>
      <c r="E314" s="5"/>
    </row>
    <row r="315" spans="1:5">
      <c r="A315" s="37">
        <v>19360</v>
      </c>
      <c r="B315" s="3">
        <v>-1.8000000000000002E-3</v>
      </c>
      <c r="C315" s="36"/>
      <c r="D315" s="36"/>
      <c r="E315" s="5"/>
    </row>
    <row r="316" spans="1:5">
      <c r="A316" s="37">
        <v>19391</v>
      </c>
      <c r="B316" s="3">
        <v>-1.2999999999999999E-3</v>
      </c>
      <c r="C316" s="36"/>
      <c r="D316" s="36"/>
      <c r="E316" s="5"/>
    </row>
    <row r="317" spans="1:5">
      <c r="A317" s="37">
        <v>19419</v>
      </c>
      <c r="B317" s="3">
        <v>-1.2500000000000001E-2</v>
      </c>
      <c r="C317" s="36"/>
      <c r="D317" s="36"/>
      <c r="E317" s="5"/>
    </row>
    <row r="318" spans="1:5">
      <c r="A318" s="37">
        <v>19450</v>
      </c>
      <c r="B318" s="3">
        <v>-2.6699999999999998E-2</v>
      </c>
      <c r="C318" s="36"/>
      <c r="D318" s="36"/>
      <c r="E318" s="5"/>
    </row>
    <row r="319" spans="1:5">
      <c r="A319" s="37">
        <v>19480</v>
      </c>
      <c r="B319" s="3">
        <v>6.9000000000000008E-3</v>
      </c>
      <c r="C319" s="36"/>
      <c r="D319" s="36"/>
      <c r="E319" s="5"/>
    </row>
    <row r="320" spans="1:5">
      <c r="A320" s="37">
        <v>19511</v>
      </c>
      <c r="B320" s="3">
        <v>-1.7100000000000001E-2</v>
      </c>
      <c r="C320" s="36"/>
      <c r="D320" s="36"/>
      <c r="E320" s="5"/>
    </row>
    <row r="321" spans="1:5">
      <c r="A321" s="37">
        <v>19541</v>
      </c>
      <c r="B321" s="3">
        <v>2.5499999999999998E-2</v>
      </c>
      <c r="C321" s="36"/>
      <c r="D321" s="36"/>
      <c r="E321" s="5"/>
    </row>
    <row r="322" spans="1:5">
      <c r="A322" s="37">
        <v>19572</v>
      </c>
      <c r="B322" s="3">
        <v>-4.3499999999999997E-2</v>
      </c>
      <c r="C322" s="36"/>
      <c r="D322" s="36"/>
      <c r="E322" s="5"/>
    </row>
    <row r="323" spans="1:5">
      <c r="A323" s="37">
        <v>19603</v>
      </c>
      <c r="B323" s="3">
        <v>3.5999999999999999E-3</v>
      </c>
      <c r="C323" s="36"/>
      <c r="D323" s="36"/>
      <c r="E323" s="5"/>
    </row>
    <row r="324" spans="1:5">
      <c r="A324" s="37">
        <v>19633</v>
      </c>
      <c r="B324" s="3">
        <v>4.7299999999999995E-2</v>
      </c>
      <c r="C324" s="36"/>
      <c r="D324" s="36"/>
      <c r="E324" s="5"/>
    </row>
    <row r="325" spans="1:5">
      <c r="A325" s="37">
        <v>19664</v>
      </c>
      <c r="B325" s="3">
        <v>2.9100000000000001E-2</v>
      </c>
      <c r="C325" s="36"/>
      <c r="D325" s="36"/>
      <c r="E325" s="5"/>
    </row>
    <row r="326" spans="1:5">
      <c r="A326" s="37">
        <v>19694</v>
      </c>
      <c r="B326" s="3">
        <v>1.6000000000000001E-3</v>
      </c>
      <c r="C326" s="36"/>
      <c r="D326" s="36"/>
      <c r="E326" s="5"/>
    </row>
    <row r="327" spans="1:5">
      <c r="A327" s="37">
        <v>19725</v>
      </c>
      <c r="B327" s="3">
        <v>5.2400000000000002E-2</v>
      </c>
      <c r="C327" s="36"/>
      <c r="D327" s="36"/>
      <c r="E327" s="5"/>
    </row>
    <row r="328" spans="1:5">
      <c r="A328" s="37">
        <v>19756</v>
      </c>
      <c r="B328" s="3">
        <v>1.7399999999999999E-2</v>
      </c>
      <c r="C328" s="36"/>
      <c r="D328" s="36"/>
      <c r="E328" s="5"/>
    </row>
    <row r="329" spans="1:5">
      <c r="A329" s="37">
        <v>19784</v>
      </c>
      <c r="B329" s="3">
        <v>3.73E-2</v>
      </c>
      <c r="C329" s="36"/>
      <c r="D329" s="36"/>
      <c r="E329" s="5"/>
    </row>
    <row r="330" spans="1:5">
      <c r="A330" s="37">
        <v>19815</v>
      </c>
      <c r="B330" s="3">
        <v>4.3599999999999993E-2</v>
      </c>
      <c r="C330" s="36"/>
      <c r="D330" s="36"/>
      <c r="E330" s="5"/>
    </row>
    <row r="331" spans="1:5">
      <c r="A331" s="37">
        <v>19845</v>
      </c>
      <c r="B331" s="3">
        <v>3.1399999999999997E-2</v>
      </c>
      <c r="C331" s="36"/>
      <c r="D331" s="36"/>
      <c r="E331" s="5"/>
    </row>
    <row r="332" spans="1:5">
      <c r="A332" s="37">
        <v>19876</v>
      </c>
      <c r="B332" s="3">
        <v>1.1300000000000001E-2</v>
      </c>
      <c r="C332" s="36"/>
      <c r="D332" s="36"/>
      <c r="E332" s="5"/>
    </row>
    <row r="333" spans="1:5">
      <c r="A333" s="37">
        <v>19906</v>
      </c>
      <c r="B333" s="3">
        <v>5.04E-2</v>
      </c>
      <c r="C333" s="36"/>
      <c r="D333" s="36"/>
      <c r="E333" s="5"/>
    </row>
    <row r="334" spans="1:5">
      <c r="A334" s="37">
        <v>19937</v>
      </c>
      <c r="B334" s="3">
        <v>-2.29E-2</v>
      </c>
      <c r="C334" s="36"/>
      <c r="D334" s="36"/>
      <c r="E334" s="5"/>
    </row>
    <row r="335" spans="1:5">
      <c r="A335" s="37">
        <v>19968</v>
      </c>
      <c r="B335" s="3">
        <v>6.4799999999999996E-2</v>
      </c>
      <c r="C335" s="36"/>
      <c r="D335" s="36"/>
      <c r="E335" s="5"/>
    </row>
    <row r="336" spans="1:5">
      <c r="A336" s="37">
        <v>19998</v>
      </c>
      <c r="B336" s="3">
        <v>-1.6E-2</v>
      </c>
      <c r="C336" s="36"/>
      <c r="D336" s="36"/>
      <c r="E336" s="5"/>
    </row>
    <row r="337" spans="1:5">
      <c r="A337" s="37">
        <v>20029</v>
      </c>
      <c r="B337" s="3">
        <v>9.4400000000000012E-2</v>
      </c>
      <c r="C337" s="36"/>
      <c r="D337" s="36"/>
      <c r="E337" s="5"/>
    </row>
    <row r="338" spans="1:5">
      <c r="A338" s="37">
        <v>20059</v>
      </c>
      <c r="B338" s="3">
        <v>5.5600000000000004E-2</v>
      </c>
      <c r="C338" s="36"/>
      <c r="D338" s="36"/>
      <c r="E338" s="5"/>
    </row>
    <row r="339" spans="1:5">
      <c r="A339" s="37">
        <v>20090</v>
      </c>
      <c r="B339" s="3">
        <v>6.7999999999999996E-3</v>
      </c>
      <c r="C339" s="36"/>
      <c r="D339" s="36"/>
      <c r="E339" s="5"/>
    </row>
    <row r="340" spans="1:5">
      <c r="A340" s="37">
        <v>20121</v>
      </c>
      <c r="B340" s="3">
        <v>3.1099999999999999E-2</v>
      </c>
      <c r="C340" s="36"/>
      <c r="D340" s="36"/>
      <c r="E340" s="5"/>
    </row>
    <row r="341" spans="1:5">
      <c r="A341" s="37">
        <v>20149</v>
      </c>
      <c r="B341" s="3">
        <v>-5.9999999999999995E-4</v>
      </c>
      <c r="C341" s="36"/>
      <c r="D341" s="36"/>
      <c r="E341" s="5"/>
    </row>
    <row r="342" spans="1:5">
      <c r="A342" s="37">
        <v>20180</v>
      </c>
      <c r="B342" s="3">
        <v>3.2099999999999997E-2</v>
      </c>
      <c r="C342" s="36"/>
      <c r="D342" s="36"/>
      <c r="E342" s="5"/>
    </row>
    <row r="343" spans="1:5">
      <c r="A343" s="37">
        <v>20210</v>
      </c>
      <c r="B343" s="3">
        <v>1.0700000000000001E-2</v>
      </c>
      <c r="C343" s="36"/>
      <c r="D343" s="36"/>
      <c r="E343" s="5"/>
    </row>
    <row r="344" spans="1:5">
      <c r="A344" s="37">
        <v>20241</v>
      </c>
      <c r="B344" s="3">
        <v>6.649999999999999E-2</v>
      </c>
      <c r="C344" s="36"/>
      <c r="D344" s="36"/>
      <c r="E344" s="5"/>
    </row>
    <row r="345" spans="1:5">
      <c r="A345" s="37">
        <v>20271</v>
      </c>
      <c r="B345" s="3">
        <v>0.02</v>
      </c>
      <c r="C345" s="36"/>
      <c r="D345" s="36"/>
      <c r="E345" s="5"/>
    </row>
    <row r="346" spans="1:5">
      <c r="A346" s="37">
        <v>20302</v>
      </c>
      <c r="B346" s="3">
        <v>3.7000000000000002E-3</v>
      </c>
      <c r="C346" s="36"/>
      <c r="D346" s="36"/>
      <c r="E346" s="5"/>
    </row>
    <row r="347" spans="1:5">
      <c r="A347" s="37">
        <v>20333</v>
      </c>
      <c r="B347" s="3">
        <v>-2E-3</v>
      </c>
      <c r="C347" s="36"/>
      <c r="D347" s="36"/>
      <c r="E347" s="5"/>
    </row>
    <row r="348" spans="1:5">
      <c r="A348" s="37">
        <v>20363</v>
      </c>
      <c r="B348" s="3">
        <v>-2.5000000000000001E-2</v>
      </c>
      <c r="C348" s="36"/>
      <c r="D348" s="36"/>
      <c r="E348" s="5"/>
    </row>
    <row r="349" spans="1:5">
      <c r="A349" s="37">
        <v>20394</v>
      </c>
      <c r="B349" s="3">
        <v>7.2000000000000008E-2</v>
      </c>
      <c r="C349" s="36"/>
      <c r="D349" s="36"/>
      <c r="E349" s="5"/>
    </row>
    <row r="350" spans="1:5">
      <c r="A350" s="37">
        <v>20424</v>
      </c>
      <c r="B350" s="3">
        <v>1.67E-2</v>
      </c>
      <c r="C350" s="36"/>
      <c r="D350" s="36"/>
      <c r="E350" s="5"/>
    </row>
    <row r="351" spans="1:5">
      <c r="A351" s="37">
        <v>20455</v>
      </c>
      <c r="B351" s="3">
        <v>-2.8099999999999997E-2</v>
      </c>
      <c r="C351" s="36"/>
      <c r="D351" s="36"/>
      <c r="E351" s="5"/>
    </row>
    <row r="352" spans="1:5">
      <c r="A352" s="37">
        <v>20486</v>
      </c>
      <c r="B352" s="3">
        <v>3.9599999999999996E-2</v>
      </c>
      <c r="C352" s="36"/>
      <c r="D352" s="36"/>
      <c r="E352" s="5"/>
    </row>
    <row r="353" spans="1:5">
      <c r="A353" s="37">
        <v>20515</v>
      </c>
      <c r="B353" s="3">
        <v>6.7900000000000002E-2</v>
      </c>
      <c r="C353" s="36"/>
      <c r="D353" s="36"/>
      <c r="E353" s="5"/>
    </row>
    <row r="354" spans="1:5">
      <c r="A354" s="37">
        <v>20546</v>
      </c>
      <c r="B354" s="3">
        <v>4.7000000000000002E-3</v>
      </c>
      <c r="C354" s="36"/>
      <c r="D354" s="36"/>
      <c r="E354" s="5"/>
    </row>
    <row r="355" spans="1:5">
      <c r="A355" s="37">
        <v>20576</v>
      </c>
      <c r="B355" s="3">
        <v>-4.9699999999999994E-2</v>
      </c>
      <c r="C355" s="36"/>
      <c r="D355" s="36"/>
      <c r="E355" s="5"/>
    </row>
    <row r="356" spans="1:5">
      <c r="A356" s="37">
        <v>20607</v>
      </c>
      <c r="B356" s="3">
        <v>3.6799999999999999E-2</v>
      </c>
      <c r="C356" s="36"/>
      <c r="D356" s="36"/>
      <c r="E356" s="5"/>
    </row>
    <row r="357" spans="1:5">
      <c r="A357" s="37">
        <v>20637</v>
      </c>
      <c r="B357" s="3">
        <v>5.0599999999999999E-2</v>
      </c>
      <c r="C357" s="36"/>
      <c r="D357" s="36"/>
      <c r="E357" s="5"/>
    </row>
    <row r="358" spans="1:5">
      <c r="A358" s="37">
        <v>20668</v>
      </c>
      <c r="B358" s="3">
        <v>-3.0100000000000002E-2</v>
      </c>
      <c r="C358" s="36"/>
      <c r="D358" s="36"/>
      <c r="E358" s="5"/>
    </row>
    <row r="359" spans="1:5">
      <c r="A359" s="37">
        <v>20699</v>
      </c>
      <c r="B359" s="3">
        <v>-4.9599999999999998E-2</v>
      </c>
      <c r="C359" s="36"/>
      <c r="D359" s="36"/>
      <c r="E359" s="5"/>
    </row>
    <row r="360" spans="1:5">
      <c r="A360" s="37">
        <v>20729</v>
      </c>
      <c r="B360" s="3">
        <v>7.7000000000000002E-3</v>
      </c>
      <c r="C360" s="36"/>
      <c r="D360" s="36"/>
      <c r="E360" s="5"/>
    </row>
    <row r="361" spans="1:5">
      <c r="A361" s="37">
        <v>20760</v>
      </c>
      <c r="B361" s="3">
        <v>5.6000000000000008E-3</v>
      </c>
      <c r="C361" s="36"/>
      <c r="D361" s="36"/>
      <c r="E361" s="5"/>
    </row>
    <row r="362" spans="1:5">
      <c r="A362" s="37">
        <v>20790</v>
      </c>
      <c r="B362" s="3">
        <v>3.4000000000000002E-2</v>
      </c>
      <c r="C362" s="36"/>
      <c r="D362" s="36"/>
      <c r="E362" s="5"/>
    </row>
    <row r="363" spans="1:5">
      <c r="A363" s="37">
        <v>20821</v>
      </c>
      <c r="B363" s="3">
        <v>-3.3099999999999997E-2</v>
      </c>
      <c r="C363" s="36"/>
      <c r="D363" s="36"/>
      <c r="E363" s="5"/>
    </row>
    <row r="364" spans="1:5">
      <c r="A364" s="37">
        <v>20852</v>
      </c>
      <c r="B364" s="3">
        <v>-1.8200000000000001E-2</v>
      </c>
      <c r="C364" s="36"/>
      <c r="D364" s="36"/>
      <c r="E364" s="5"/>
    </row>
    <row r="365" spans="1:5">
      <c r="A365" s="37">
        <v>20880</v>
      </c>
      <c r="B365" s="3">
        <v>2.3599999999999999E-2</v>
      </c>
      <c r="C365" s="36"/>
      <c r="D365" s="36"/>
      <c r="E365" s="5"/>
    </row>
    <row r="366" spans="1:5">
      <c r="A366" s="37">
        <v>20911</v>
      </c>
      <c r="B366" s="3">
        <v>4.5100000000000001E-2</v>
      </c>
      <c r="C366" s="36"/>
      <c r="D366" s="36"/>
      <c r="E366" s="5"/>
    </row>
    <row r="367" spans="1:5">
      <c r="A367" s="37">
        <v>20941</v>
      </c>
      <c r="B367" s="3">
        <v>3.7100000000000001E-2</v>
      </c>
      <c r="C367" s="36"/>
      <c r="D367" s="36"/>
      <c r="E367" s="5"/>
    </row>
    <row r="368" spans="1:5">
      <c r="A368" s="37">
        <v>20972</v>
      </c>
      <c r="B368" s="3">
        <v>-5.0000000000000001E-3</v>
      </c>
      <c r="C368" s="36"/>
      <c r="D368" s="36"/>
      <c r="E368" s="5"/>
    </row>
    <row r="369" spans="1:5">
      <c r="A369" s="37">
        <v>21002</v>
      </c>
      <c r="B369" s="3">
        <v>9.5999999999999992E-3</v>
      </c>
      <c r="C369" s="36"/>
      <c r="D369" s="36"/>
      <c r="E369" s="5"/>
    </row>
    <row r="370" spans="1:5">
      <c r="A370" s="37">
        <v>21033</v>
      </c>
      <c r="B370" s="3">
        <v>-4.8600000000000004E-2</v>
      </c>
      <c r="C370" s="36"/>
      <c r="D370" s="36"/>
      <c r="E370" s="5"/>
    </row>
    <row r="371" spans="1:5">
      <c r="A371" s="37">
        <v>21064</v>
      </c>
      <c r="B371" s="3">
        <v>-5.7200000000000008E-2</v>
      </c>
      <c r="C371" s="36"/>
      <c r="D371" s="36"/>
      <c r="E371" s="5"/>
    </row>
    <row r="372" spans="1:5">
      <c r="A372" s="37">
        <v>21094</v>
      </c>
      <c r="B372" s="3">
        <v>-4.0300000000000002E-2</v>
      </c>
      <c r="C372" s="36"/>
      <c r="D372" s="36"/>
      <c r="E372" s="5"/>
    </row>
    <row r="373" spans="1:5">
      <c r="A373" s="37">
        <v>21125</v>
      </c>
      <c r="B373" s="3">
        <v>2.58E-2</v>
      </c>
      <c r="C373" s="36"/>
      <c r="D373" s="36"/>
      <c r="E373" s="5"/>
    </row>
    <row r="374" spans="1:5">
      <c r="A374" s="37">
        <v>21155</v>
      </c>
      <c r="B374" s="3">
        <v>-3.6699999999999997E-2</v>
      </c>
      <c r="C374" s="36"/>
      <c r="D374" s="36"/>
      <c r="E374" s="5"/>
    </row>
    <row r="375" spans="1:5">
      <c r="A375" s="37">
        <v>21186</v>
      </c>
      <c r="B375" s="3">
        <v>4.9400000000000006E-2</v>
      </c>
      <c r="C375" s="36"/>
      <c r="D375" s="36"/>
      <c r="E375" s="5"/>
    </row>
    <row r="376" spans="1:5">
      <c r="A376" s="37">
        <v>21217</v>
      </c>
      <c r="B376" s="3">
        <v>-1.3999999999999999E-2</v>
      </c>
      <c r="C376" s="36"/>
      <c r="D376" s="36"/>
      <c r="E376" s="5"/>
    </row>
    <row r="377" spans="1:5">
      <c r="A377" s="37">
        <v>21245</v>
      </c>
      <c r="B377" s="3">
        <v>3.3599999999999998E-2</v>
      </c>
      <c r="C377" s="36"/>
      <c r="D377" s="36"/>
      <c r="E377" s="5"/>
    </row>
    <row r="378" spans="1:5">
      <c r="A378" s="37">
        <v>21276</v>
      </c>
      <c r="B378" s="3">
        <v>3.1699999999999999E-2</v>
      </c>
      <c r="C378" s="36"/>
      <c r="D378" s="36"/>
      <c r="E378" s="5"/>
    </row>
    <row r="379" spans="1:5">
      <c r="A379" s="37">
        <v>21306</v>
      </c>
      <c r="B379" s="3">
        <v>2.4199999999999999E-2</v>
      </c>
      <c r="C379" s="36"/>
      <c r="D379" s="36"/>
      <c r="E379" s="5"/>
    </row>
    <row r="380" spans="1:5">
      <c r="A380" s="37">
        <v>21337</v>
      </c>
      <c r="B380" s="3">
        <v>2.9600000000000001E-2</v>
      </c>
      <c r="C380" s="36"/>
      <c r="D380" s="36"/>
      <c r="E380" s="5"/>
    </row>
    <row r="381" spans="1:5">
      <c r="A381" s="37">
        <v>21367</v>
      </c>
      <c r="B381" s="3">
        <v>4.4600000000000001E-2</v>
      </c>
      <c r="C381" s="36"/>
      <c r="D381" s="36"/>
      <c r="E381" s="5"/>
    </row>
    <row r="382" spans="1:5">
      <c r="A382" s="37">
        <v>21398</v>
      </c>
      <c r="B382" s="3">
        <v>1.95E-2</v>
      </c>
      <c r="C382" s="36"/>
      <c r="D382" s="36"/>
      <c r="E382" s="5"/>
    </row>
    <row r="383" spans="1:5">
      <c r="A383" s="37">
        <v>21429</v>
      </c>
      <c r="B383" s="3">
        <v>4.8500000000000008E-2</v>
      </c>
      <c r="C383" s="36"/>
      <c r="D383" s="36"/>
      <c r="E383" s="5"/>
    </row>
    <row r="384" spans="1:5">
      <c r="A384" s="37">
        <v>21459</v>
      </c>
      <c r="B384" s="3">
        <v>2.7099999999999999E-2</v>
      </c>
      <c r="C384" s="36"/>
      <c r="D384" s="36"/>
      <c r="E384" s="5"/>
    </row>
    <row r="385" spans="1:5">
      <c r="A385" s="37">
        <v>21490</v>
      </c>
      <c r="B385" s="3">
        <v>3.1199999999999995E-2</v>
      </c>
      <c r="C385" s="36"/>
      <c r="D385" s="36"/>
      <c r="E385" s="5"/>
    </row>
    <row r="386" spans="1:5">
      <c r="A386" s="37">
        <v>21520</v>
      </c>
      <c r="B386" s="3">
        <v>5.3699999999999998E-2</v>
      </c>
      <c r="C386" s="36"/>
      <c r="D386" s="36"/>
      <c r="E386" s="5"/>
    </row>
    <row r="387" spans="1:5">
      <c r="A387" s="37">
        <v>21551</v>
      </c>
      <c r="B387" s="3">
        <v>9.1999999999999998E-3</v>
      </c>
      <c r="C387" s="36"/>
      <c r="D387" s="36"/>
      <c r="E387" s="5"/>
    </row>
    <row r="388" spans="1:5">
      <c r="A388" s="37">
        <v>21582</v>
      </c>
      <c r="B388" s="3">
        <v>1.1399999999999999E-2</v>
      </c>
      <c r="C388" s="36"/>
      <c r="D388" s="36"/>
      <c r="E388" s="5"/>
    </row>
    <row r="389" spans="1:5">
      <c r="A389" s="37">
        <v>21610</v>
      </c>
      <c r="B389" s="3">
        <v>5.0000000000000001E-3</v>
      </c>
      <c r="C389" s="36"/>
      <c r="D389" s="36"/>
      <c r="E389" s="5"/>
    </row>
    <row r="390" spans="1:5">
      <c r="A390" s="37">
        <v>21641</v>
      </c>
      <c r="B390" s="3">
        <v>3.8600000000000002E-2</v>
      </c>
      <c r="C390" s="36"/>
      <c r="D390" s="36"/>
      <c r="E390" s="5"/>
    </row>
    <row r="391" spans="1:5">
      <c r="A391" s="37">
        <v>21671</v>
      </c>
      <c r="B391" s="3">
        <v>1.95E-2</v>
      </c>
      <c r="C391" s="36"/>
      <c r="D391" s="36"/>
      <c r="E391" s="5"/>
    </row>
    <row r="392" spans="1:5">
      <c r="A392" s="37">
        <v>21702</v>
      </c>
      <c r="B392" s="3">
        <v>0</v>
      </c>
      <c r="C392" s="36"/>
      <c r="D392" s="36"/>
      <c r="E392" s="5"/>
    </row>
    <row r="393" spans="1:5">
      <c r="A393" s="37">
        <v>21732</v>
      </c>
      <c r="B393" s="3">
        <v>3.4200000000000001E-2</v>
      </c>
      <c r="C393" s="36"/>
      <c r="D393" s="36"/>
      <c r="E393" s="5"/>
    </row>
    <row r="394" spans="1:5">
      <c r="A394" s="37">
        <v>21763</v>
      </c>
      <c r="B394" s="3">
        <v>-1.2E-2</v>
      </c>
      <c r="C394" s="36"/>
      <c r="D394" s="36"/>
      <c r="E394" s="5"/>
    </row>
    <row r="395" spans="1:5">
      <c r="A395" s="37">
        <v>21794</v>
      </c>
      <c r="B395" s="3">
        <v>-4.4900000000000002E-2</v>
      </c>
      <c r="C395" s="36"/>
      <c r="D395" s="36"/>
      <c r="E395" s="5"/>
    </row>
    <row r="396" spans="1:5">
      <c r="A396" s="37">
        <v>21824</v>
      </c>
      <c r="B396" s="3">
        <v>1.5800000000000002E-2</v>
      </c>
      <c r="C396" s="36"/>
      <c r="D396" s="36"/>
      <c r="E396" s="5"/>
    </row>
    <row r="397" spans="1:5">
      <c r="A397" s="37">
        <v>21855</v>
      </c>
      <c r="B397" s="3">
        <v>1.8600000000000002E-2</v>
      </c>
      <c r="C397" s="36"/>
      <c r="D397" s="36"/>
      <c r="E397" s="5"/>
    </row>
    <row r="398" spans="1:5">
      <c r="A398" s="37">
        <v>21885</v>
      </c>
      <c r="B398" s="3">
        <v>2.7900000000000001E-2</v>
      </c>
      <c r="C398" s="36"/>
      <c r="D398" s="36"/>
      <c r="E398" s="5"/>
    </row>
    <row r="399" spans="1:5">
      <c r="A399" s="37">
        <v>21916</v>
      </c>
      <c r="B399" s="3">
        <v>-6.6500000000000004E-2</v>
      </c>
      <c r="C399" s="36"/>
      <c r="D399" s="36"/>
      <c r="E399" s="5"/>
    </row>
    <row r="400" spans="1:5">
      <c r="A400" s="37">
        <v>21947</v>
      </c>
      <c r="B400" s="3">
        <v>1.46E-2</v>
      </c>
      <c r="C400" s="36"/>
      <c r="D400" s="36"/>
      <c r="E400" s="5"/>
    </row>
    <row r="401" spans="1:5">
      <c r="A401" s="37">
        <v>21976</v>
      </c>
      <c r="B401" s="3">
        <v>-1.2799999999999999E-2</v>
      </c>
      <c r="C401" s="36"/>
      <c r="D401" s="36"/>
      <c r="E401" s="5"/>
    </row>
    <row r="402" spans="1:5">
      <c r="A402" s="37">
        <v>22007</v>
      </c>
      <c r="B402" s="3">
        <v>-1.52E-2</v>
      </c>
      <c r="C402" s="36"/>
      <c r="D402" s="36"/>
      <c r="E402" s="5"/>
    </row>
    <row r="403" spans="1:5">
      <c r="A403" s="37">
        <v>22037</v>
      </c>
      <c r="B403" s="3">
        <v>3.39E-2</v>
      </c>
      <c r="C403" s="36"/>
      <c r="D403" s="36"/>
      <c r="E403" s="5"/>
    </row>
    <row r="404" spans="1:5">
      <c r="A404" s="37">
        <v>22068</v>
      </c>
      <c r="B404" s="3">
        <v>2.3200000000000002E-2</v>
      </c>
      <c r="C404" s="36"/>
      <c r="D404" s="36"/>
      <c r="E404" s="5"/>
    </row>
    <row r="405" spans="1:5">
      <c r="A405" s="37">
        <v>22098</v>
      </c>
      <c r="B405" s="3">
        <v>-2.2400000000000003E-2</v>
      </c>
      <c r="C405" s="36"/>
      <c r="D405" s="36"/>
      <c r="E405" s="5"/>
    </row>
    <row r="406" spans="1:5">
      <c r="A406" s="37">
        <v>22129</v>
      </c>
      <c r="B406" s="3">
        <v>3.1799999999999995E-2</v>
      </c>
      <c r="C406" s="36"/>
      <c r="D406" s="36"/>
      <c r="E406" s="5"/>
    </row>
    <row r="407" spans="1:5">
      <c r="A407" s="37">
        <v>22160</v>
      </c>
      <c r="B407" s="3">
        <v>-5.8299999999999998E-2</v>
      </c>
      <c r="C407" s="36"/>
      <c r="D407" s="36"/>
      <c r="E407" s="5"/>
    </row>
    <row r="408" spans="1:5">
      <c r="A408" s="37">
        <v>22190</v>
      </c>
      <c r="B408" s="3">
        <v>-4.8999999999999998E-3</v>
      </c>
      <c r="C408" s="36"/>
      <c r="D408" s="36"/>
      <c r="E408" s="5"/>
    </row>
    <row r="409" spans="1:5">
      <c r="A409" s="37">
        <v>22221</v>
      </c>
      <c r="B409" s="3">
        <v>4.82E-2</v>
      </c>
      <c r="C409" s="36"/>
      <c r="D409" s="36"/>
      <c r="E409" s="5"/>
    </row>
    <row r="410" spans="1:5">
      <c r="A410" s="37">
        <v>22251</v>
      </c>
      <c r="B410" s="3">
        <v>4.87E-2</v>
      </c>
      <c r="C410" s="36"/>
      <c r="D410" s="36"/>
      <c r="E410" s="5"/>
    </row>
    <row r="411" spans="1:5">
      <c r="A411" s="37">
        <v>22282</v>
      </c>
      <c r="B411" s="3">
        <v>6.3900000000000012E-2</v>
      </c>
      <c r="C411" s="36"/>
      <c r="D411" s="36"/>
      <c r="E411" s="5"/>
    </row>
    <row r="412" spans="1:5">
      <c r="A412" s="37">
        <v>22313</v>
      </c>
      <c r="B412" s="3">
        <v>3.7100000000000001E-2</v>
      </c>
      <c r="C412" s="36"/>
      <c r="D412" s="36"/>
      <c r="E412" s="5"/>
    </row>
    <row r="413" spans="1:5">
      <c r="A413" s="37">
        <v>22341</v>
      </c>
      <c r="B413" s="3">
        <v>3.0900000000000004E-2</v>
      </c>
      <c r="C413" s="36"/>
      <c r="D413" s="36"/>
      <c r="E413" s="5"/>
    </row>
    <row r="414" spans="1:5">
      <c r="A414" s="37">
        <v>22372</v>
      </c>
      <c r="B414" s="3">
        <v>4.5999999999999999E-3</v>
      </c>
      <c r="C414" s="36"/>
      <c r="D414" s="36"/>
      <c r="E414" s="5"/>
    </row>
    <row r="415" spans="1:5">
      <c r="A415" s="37">
        <v>22402</v>
      </c>
      <c r="B415" s="3">
        <v>2.58E-2</v>
      </c>
      <c r="C415" s="36"/>
      <c r="D415" s="36"/>
      <c r="E415" s="5"/>
    </row>
    <row r="416" spans="1:5">
      <c r="A416" s="37">
        <v>22433</v>
      </c>
      <c r="B416" s="3">
        <v>-2.8799999999999999E-2</v>
      </c>
      <c r="C416" s="36"/>
      <c r="D416" s="36"/>
      <c r="E416" s="5"/>
    </row>
    <row r="417" spans="1:5">
      <c r="A417" s="37">
        <v>22463</v>
      </c>
      <c r="B417" s="3">
        <v>3.0100000000000002E-2</v>
      </c>
      <c r="C417" s="36"/>
      <c r="D417" s="36"/>
      <c r="E417" s="5"/>
    </row>
    <row r="418" spans="1:5">
      <c r="A418" s="37">
        <v>22494</v>
      </c>
      <c r="B418" s="3">
        <v>2.7099999999999999E-2</v>
      </c>
      <c r="C418" s="36"/>
      <c r="D418" s="36"/>
      <c r="E418" s="5"/>
    </row>
    <row r="419" spans="1:5">
      <c r="A419" s="37">
        <v>22525</v>
      </c>
      <c r="B419" s="3">
        <v>-1.9799999999999998E-2</v>
      </c>
      <c r="C419" s="36"/>
      <c r="D419" s="36"/>
      <c r="E419" s="5"/>
    </row>
    <row r="420" spans="1:5">
      <c r="A420" s="37">
        <v>22555</v>
      </c>
      <c r="B420" s="3">
        <v>2.76E-2</v>
      </c>
      <c r="C420" s="36"/>
      <c r="D420" s="36"/>
      <c r="E420" s="5"/>
    </row>
    <row r="421" spans="1:5">
      <c r="A421" s="37">
        <v>22586</v>
      </c>
      <c r="B421" s="3">
        <v>4.6000000000000006E-2</v>
      </c>
      <c r="C421" s="36"/>
      <c r="D421" s="36"/>
      <c r="E421" s="5"/>
    </row>
    <row r="422" spans="1:5">
      <c r="A422" s="37">
        <v>22616</v>
      </c>
      <c r="B422" s="3">
        <v>1.0000000000000009E-4</v>
      </c>
      <c r="C422" s="36"/>
      <c r="D422" s="36"/>
      <c r="E422" s="5"/>
    </row>
    <row r="423" spans="1:5">
      <c r="A423" s="37">
        <v>22647</v>
      </c>
      <c r="B423" s="3">
        <v>-3.6299999999999999E-2</v>
      </c>
      <c r="C423" s="36"/>
      <c r="D423" s="36"/>
      <c r="E423" s="5"/>
    </row>
    <row r="424" spans="1:5">
      <c r="A424" s="37">
        <v>22678</v>
      </c>
      <c r="B424" s="3">
        <v>2.0100000000000003E-2</v>
      </c>
      <c r="C424" s="36"/>
      <c r="D424" s="36"/>
      <c r="E424" s="5"/>
    </row>
    <row r="425" spans="1:5">
      <c r="A425" s="37">
        <v>22706</v>
      </c>
      <c r="B425" s="3">
        <v>-4.8000000000000004E-3</v>
      </c>
      <c r="C425" s="36"/>
      <c r="D425" s="36"/>
      <c r="E425" s="5"/>
    </row>
    <row r="426" spans="1:5">
      <c r="A426" s="37">
        <v>22737</v>
      </c>
      <c r="B426" s="3">
        <v>-6.3700000000000007E-2</v>
      </c>
      <c r="C426" s="36"/>
      <c r="D426" s="36"/>
      <c r="E426" s="5"/>
    </row>
    <row r="427" spans="1:5">
      <c r="A427" s="37">
        <v>22767</v>
      </c>
      <c r="B427" s="3">
        <v>-8.4100000000000008E-2</v>
      </c>
      <c r="C427" s="36"/>
      <c r="D427" s="36"/>
      <c r="E427" s="5"/>
    </row>
    <row r="428" spans="1:5">
      <c r="A428" s="37">
        <v>22798</v>
      </c>
      <c r="B428" s="3">
        <v>-8.270000000000001E-2</v>
      </c>
      <c r="C428" s="36"/>
      <c r="D428" s="36"/>
      <c r="E428" s="5"/>
    </row>
    <row r="429" spans="1:5">
      <c r="A429" s="37">
        <v>22828</v>
      </c>
      <c r="B429" s="3">
        <v>6.5500000000000003E-2</v>
      </c>
      <c r="C429" s="36"/>
      <c r="D429" s="36"/>
      <c r="E429" s="5"/>
    </row>
    <row r="430" spans="1:5">
      <c r="A430" s="37">
        <v>22859</v>
      </c>
      <c r="B430" s="3">
        <v>2.3599999999999999E-2</v>
      </c>
      <c r="C430" s="36"/>
      <c r="D430" s="36"/>
      <c r="E430" s="5"/>
    </row>
    <row r="431" spans="1:5">
      <c r="A431" s="37">
        <v>22890</v>
      </c>
      <c r="B431" s="3">
        <v>-5.0099999999999999E-2</v>
      </c>
      <c r="C431" s="36"/>
      <c r="D431" s="36"/>
      <c r="E431" s="5"/>
    </row>
    <row r="432" spans="1:5">
      <c r="A432" s="37">
        <v>22920</v>
      </c>
      <c r="B432" s="3">
        <v>2E-3</v>
      </c>
      <c r="C432" s="36"/>
      <c r="D432" s="36"/>
      <c r="E432" s="5"/>
    </row>
    <row r="433" spans="1:5">
      <c r="A433" s="37">
        <v>22951</v>
      </c>
      <c r="B433" s="3">
        <v>0.11069999999999998</v>
      </c>
      <c r="C433" s="36"/>
      <c r="D433" s="36"/>
      <c r="E433" s="5"/>
    </row>
    <row r="434" spans="1:5">
      <c r="A434" s="37">
        <v>22981</v>
      </c>
      <c r="B434" s="3">
        <v>1.24E-2</v>
      </c>
      <c r="C434" s="36"/>
      <c r="D434" s="36"/>
      <c r="E434" s="5"/>
    </row>
    <row r="435" spans="1:5">
      <c r="A435" s="37">
        <v>23012</v>
      </c>
      <c r="B435" s="3">
        <v>5.1799999999999999E-2</v>
      </c>
      <c r="C435" s="36"/>
      <c r="D435" s="36"/>
      <c r="E435" s="5"/>
    </row>
    <row r="436" spans="1:5">
      <c r="A436" s="37">
        <v>23043</v>
      </c>
      <c r="B436" s="3">
        <v>-2.1499999999999998E-2</v>
      </c>
      <c r="C436" s="36"/>
      <c r="D436" s="36"/>
      <c r="E436" s="5"/>
    </row>
    <row r="437" spans="1:5">
      <c r="A437" s="37">
        <v>23071</v>
      </c>
      <c r="B437" s="3">
        <v>3.3099999999999997E-2</v>
      </c>
      <c r="C437" s="36"/>
      <c r="D437" s="36"/>
      <c r="E437" s="5"/>
    </row>
    <row r="438" spans="1:5">
      <c r="A438" s="37">
        <v>23102</v>
      </c>
      <c r="B438" s="3">
        <v>4.7599999999999996E-2</v>
      </c>
      <c r="C438" s="36"/>
      <c r="D438" s="36"/>
      <c r="E438" s="5"/>
    </row>
    <row r="439" spans="1:5">
      <c r="A439" s="37">
        <v>23132</v>
      </c>
      <c r="B439" s="3">
        <v>0.02</v>
      </c>
      <c r="C439" s="36"/>
      <c r="D439" s="36"/>
      <c r="E439" s="5"/>
    </row>
    <row r="440" spans="1:5">
      <c r="A440" s="37">
        <v>23163</v>
      </c>
      <c r="B440" s="3">
        <v>-1.77E-2</v>
      </c>
      <c r="C440" s="36"/>
      <c r="D440" s="36"/>
      <c r="E440" s="5"/>
    </row>
    <row r="441" spans="1:5">
      <c r="A441" s="37">
        <v>23193</v>
      </c>
      <c r="B441" s="3">
        <v>-1.1999999999999999E-3</v>
      </c>
      <c r="C441" s="36"/>
      <c r="D441" s="36"/>
      <c r="E441" s="5"/>
    </row>
    <row r="442" spans="1:5">
      <c r="A442" s="37">
        <v>23224</v>
      </c>
      <c r="B442" s="3">
        <v>5.3200000000000004E-2</v>
      </c>
      <c r="C442" s="36"/>
      <c r="D442" s="36"/>
      <c r="E442" s="5"/>
    </row>
    <row r="443" spans="1:5">
      <c r="A443" s="37">
        <v>23255</v>
      </c>
      <c r="B443" s="3">
        <v>-1.3000000000000001E-2</v>
      </c>
      <c r="C443" s="36"/>
      <c r="D443" s="36"/>
      <c r="E443" s="5"/>
    </row>
    <row r="444" spans="1:5">
      <c r="A444" s="37">
        <v>23285</v>
      </c>
      <c r="B444" s="3">
        <v>2.8199999999999999E-2</v>
      </c>
      <c r="C444" s="36"/>
      <c r="D444" s="36"/>
      <c r="E444" s="5"/>
    </row>
    <row r="445" spans="1:5">
      <c r="A445" s="37">
        <v>23316</v>
      </c>
      <c r="B445" s="3">
        <v>-5.7999999999999996E-3</v>
      </c>
      <c r="C445" s="36"/>
      <c r="D445" s="36"/>
      <c r="E445" s="5"/>
    </row>
    <row r="446" spans="1:5">
      <c r="A446" s="37">
        <v>23346</v>
      </c>
      <c r="B446" s="3">
        <v>2.12E-2</v>
      </c>
      <c r="C446" s="36"/>
      <c r="D446" s="36"/>
      <c r="E446" s="5"/>
    </row>
    <row r="447" spans="1:5">
      <c r="A447" s="37">
        <v>23377</v>
      </c>
      <c r="B447" s="3">
        <v>2.5399999999999999E-2</v>
      </c>
      <c r="C447" s="36"/>
      <c r="D447" s="36"/>
      <c r="E447" s="5"/>
    </row>
    <row r="448" spans="1:5">
      <c r="A448" s="37">
        <v>23408</v>
      </c>
      <c r="B448" s="3">
        <v>1.8000000000000002E-2</v>
      </c>
      <c r="C448" s="36"/>
      <c r="D448" s="36"/>
      <c r="E448" s="5"/>
    </row>
    <row r="449" spans="1:5">
      <c r="A449" s="37">
        <v>23437</v>
      </c>
      <c r="B449" s="3">
        <v>1.72E-2</v>
      </c>
      <c r="C449" s="36"/>
      <c r="D449" s="36"/>
      <c r="E449" s="5"/>
    </row>
    <row r="450" spans="1:5">
      <c r="A450" s="37">
        <v>23468</v>
      </c>
      <c r="B450" s="3">
        <v>3.9000000000000003E-3</v>
      </c>
      <c r="C450" s="36"/>
      <c r="D450" s="36"/>
      <c r="E450" s="5"/>
    </row>
    <row r="451" spans="1:5">
      <c r="A451" s="37">
        <v>23498</v>
      </c>
      <c r="B451" s="3">
        <v>1.6799999999999999E-2</v>
      </c>
      <c r="C451" s="36"/>
      <c r="D451" s="36"/>
      <c r="E451" s="5"/>
    </row>
    <row r="452" spans="1:5">
      <c r="A452" s="37">
        <v>23529</v>
      </c>
      <c r="B452" s="3">
        <v>1.5700000000000002E-2</v>
      </c>
      <c r="C452" s="36"/>
      <c r="D452" s="36"/>
      <c r="E452" s="5"/>
    </row>
    <row r="453" spans="1:5">
      <c r="A453" s="37">
        <v>23559</v>
      </c>
      <c r="B453" s="3">
        <v>2.0400000000000001E-2</v>
      </c>
      <c r="C453" s="36"/>
      <c r="D453" s="36"/>
      <c r="E453" s="5"/>
    </row>
    <row r="454" spans="1:5">
      <c r="A454" s="37">
        <v>23590</v>
      </c>
      <c r="B454" s="3">
        <v>-1.1599999999999999E-2</v>
      </c>
      <c r="C454" s="36"/>
      <c r="D454" s="36"/>
      <c r="E454" s="5"/>
    </row>
    <row r="455" spans="1:5">
      <c r="A455" s="37">
        <v>23621</v>
      </c>
      <c r="B455" s="3">
        <v>2.9699999999999997E-2</v>
      </c>
      <c r="C455" s="36"/>
      <c r="D455" s="36"/>
      <c r="E455" s="5"/>
    </row>
    <row r="456" spans="1:5">
      <c r="A456" s="37">
        <v>23651</v>
      </c>
      <c r="B456" s="3">
        <v>8.7999999999999988E-3</v>
      </c>
      <c r="C456" s="36"/>
      <c r="D456" s="36"/>
      <c r="E456" s="5"/>
    </row>
    <row r="457" spans="1:5">
      <c r="A457" s="37">
        <v>23682</v>
      </c>
      <c r="B457" s="3">
        <v>2.8999999999999998E-3</v>
      </c>
      <c r="C457" s="36"/>
      <c r="D457" s="36"/>
      <c r="E457" s="5"/>
    </row>
    <row r="458" spans="1:5">
      <c r="A458" s="37">
        <v>23712</v>
      </c>
      <c r="B458" s="3">
        <v>3.3999999999999998E-3</v>
      </c>
      <c r="C458" s="36"/>
      <c r="D458" s="36"/>
      <c r="E458" s="5"/>
    </row>
    <row r="459" spans="1:5">
      <c r="A459" s="37">
        <v>23743</v>
      </c>
      <c r="B459" s="3">
        <v>3.8200000000000005E-2</v>
      </c>
      <c r="C459" s="36"/>
      <c r="D459" s="36"/>
      <c r="E459" s="5"/>
    </row>
    <row r="460" spans="1:5">
      <c r="A460" s="37">
        <v>23774</v>
      </c>
      <c r="B460" s="3">
        <v>7.4000000000000003E-3</v>
      </c>
      <c r="C460" s="36"/>
      <c r="D460" s="36"/>
      <c r="E460" s="5"/>
    </row>
    <row r="461" spans="1:5">
      <c r="A461" s="37">
        <v>23802</v>
      </c>
      <c r="B461" s="3">
        <v>-9.8000000000000014E-3</v>
      </c>
      <c r="C461" s="36"/>
      <c r="D461" s="36"/>
      <c r="E461" s="5"/>
    </row>
    <row r="462" spans="1:5">
      <c r="A462" s="37">
        <v>23833</v>
      </c>
      <c r="B462" s="3">
        <v>3.4200000000000001E-2</v>
      </c>
      <c r="C462" s="36"/>
      <c r="D462" s="36"/>
      <c r="E462" s="5"/>
    </row>
    <row r="463" spans="1:5">
      <c r="A463" s="37">
        <v>23863</v>
      </c>
      <c r="B463" s="3">
        <v>-4.5999999999999999E-3</v>
      </c>
      <c r="C463" s="36"/>
      <c r="D463" s="36"/>
      <c r="E463" s="5"/>
    </row>
    <row r="464" spans="1:5">
      <c r="A464" s="37">
        <v>23894</v>
      </c>
      <c r="B464" s="3">
        <v>-5.16E-2</v>
      </c>
      <c r="C464" s="36"/>
      <c r="D464" s="36"/>
      <c r="E464" s="5"/>
    </row>
    <row r="465" spans="1:5">
      <c r="A465" s="37">
        <v>23924</v>
      </c>
      <c r="B465" s="3">
        <v>1.7399999999999999E-2</v>
      </c>
      <c r="C465" s="36"/>
      <c r="D465" s="36"/>
      <c r="E465" s="5"/>
    </row>
    <row r="466" spans="1:5">
      <c r="A466" s="37">
        <v>23955</v>
      </c>
      <c r="B466" s="3">
        <v>3.0600000000000002E-2</v>
      </c>
      <c r="C466" s="36"/>
      <c r="D466" s="36"/>
      <c r="E466" s="5"/>
    </row>
    <row r="467" spans="1:5">
      <c r="A467" s="37">
        <v>23986</v>
      </c>
      <c r="B467" s="3">
        <v>3.1699999999999999E-2</v>
      </c>
      <c r="C467" s="36"/>
      <c r="D467" s="36"/>
      <c r="E467" s="5"/>
    </row>
    <row r="468" spans="1:5">
      <c r="A468" s="37">
        <v>24016</v>
      </c>
      <c r="B468" s="3">
        <v>2.9100000000000001E-2</v>
      </c>
      <c r="C468" s="36"/>
      <c r="D468" s="36"/>
      <c r="E468" s="5"/>
    </row>
    <row r="469" spans="1:5">
      <c r="A469" s="37">
        <v>24047</v>
      </c>
      <c r="B469" s="3">
        <v>3.1999999999999997E-3</v>
      </c>
      <c r="C469" s="36"/>
      <c r="D469" s="36"/>
      <c r="E469" s="5"/>
    </row>
    <row r="470" spans="1:5">
      <c r="A470" s="37">
        <v>24077</v>
      </c>
      <c r="B470" s="3">
        <v>1.34E-2</v>
      </c>
      <c r="C470" s="36"/>
      <c r="D470" s="36"/>
      <c r="E470" s="5"/>
    </row>
    <row r="471" spans="1:5">
      <c r="A471" s="37">
        <v>24108</v>
      </c>
      <c r="B471" s="3">
        <v>1.1000000000000001E-2</v>
      </c>
      <c r="C471" s="36"/>
      <c r="D471" s="36"/>
      <c r="E471" s="5"/>
    </row>
    <row r="472" spans="1:5">
      <c r="A472" s="37">
        <v>24139</v>
      </c>
      <c r="B472" s="3">
        <v>-8.6E-3</v>
      </c>
      <c r="C472" s="36"/>
      <c r="D472" s="36"/>
      <c r="E472" s="5"/>
    </row>
    <row r="473" spans="1:5">
      <c r="A473" s="37">
        <v>24167</v>
      </c>
      <c r="B473" s="3">
        <v>-2.1299999999999999E-2</v>
      </c>
      <c r="C473" s="36"/>
      <c r="D473" s="36"/>
      <c r="E473" s="5"/>
    </row>
    <row r="474" spans="1:5">
      <c r="A474" s="37">
        <v>24198</v>
      </c>
      <c r="B474" s="3">
        <v>2.4799999999999999E-2</v>
      </c>
      <c r="C474" s="36"/>
      <c r="D474" s="36"/>
      <c r="E474" s="5"/>
    </row>
    <row r="475" spans="1:5">
      <c r="A475" s="37">
        <v>24228</v>
      </c>
      <c r="B475" s="3">
        <v>-5.2499999999999998E-2</v>
      </c>
      <c r="C475" s="36"/>
      <c r="D475" s="36"/>
      <c r="E475" s="5"/>
    </row>
    <row r="476" spans="1:5">
      <c r="A476" s="37">
        <v>24259</v>
      </c>
      <c r="B476" s="3">
        <v>-1.06E-2</v>
      </c>
      <c r="C476" s="36"/>
      <c r="D476" s="36"/>
      <c r="E476" s="5"/>
    </row>
    <row r="477" spans="1:5">
      <c r="A477" s="37">
        <v>24289</v>
      </c>
      <c r="B477" s="3">
        <v>-1.2799999999999999E-2</v>
      </c>
      <c r="C477" s="36"/>
      <c r="D477" s="36"/>
      <c r="E477" s="5"/>
    </row>
    <row r="478" spans="1:5">
      <c r="A478" s="37">
        <v>24320</v>
      </c>
      <c r="B478" s="3">
        <v>-7.4999999999999997E-2</v>
      </c>
      <c r="C478" s="36"/>
      <c r="D478" s="36"/>
      <c r="E478" s="5"/>
    </row>
    <row r="479" spans="1:5">
      <c r="A479" s="37">
        <v>24351</v>
      </c>
      <c r="B479" s="3">
        <v>-6.6E-3</v>
      </c>
      <c r="C479" s="36"/>
      <c r="D479" s="36"/>
      <c r="E479" s="5"/>
    </row>
    <row r="480" spans="1:5">
      <c r="A480" s="37">
        <v>24381</v>
      </c>
      <c r="B480" s="3">
        <v>4.3099999999999999E-2</v>
      </c>
      <c r="C480" s="36"/>
      <c r="D480" s="36"/>
      <c r="E480" s="5"/>
    </row>
    <row r="481" spans="1:5">
      <c r="A481" s="37">
        <v>24412</v>
      </c>
      <c r="B481" s="3">
        <v>1.7999999999999999E-2</v>
      </c>
      <c r="C481" s="36"/>
      <c r="D481" s="36"/>
      <c r="E481" s="5"/>
    </row>
    <row r="482" spans="1:5">
      <c r="A482" s="37">
        <v>24442</v>
      </c>
      <c r="B482" s="3">
        <v>5.3E-3</v>
      </c>
      <c r="C482" s="36"/>
      <c r="D482" s="36"/>
      <c r="E482" s="5"/>
    </row>
    <row r="483" spans="1:5">
      <c r="A483" s="37">
        <v>24473</v>
      </c>
      <c r="B483" s="3">
        <v>8.5800000000000001E-2</v>
      </c>
      <c r="C483" s="36"/>
      <c r="D483" s="36"/>
      <c r="E483" s="5"/>
    </row>
    <row r="484" spans="1:5">
      <c r="A484" s="37">
        <v>24504</v>
      </c>
      <c r="B484" s="3">
        <v>1.14E-2</v>
      </c>
      <c r="C484" s="36"/>
      <c r="D484" s="36"/>
      <c r="E484" s="5"/>
    </row>
    <row r="485" spans="1:5">
      <c r="A485" s="37">
        <v>24532</v>
      </c>
      <c r="B485" s="3">
        <v>4.3799999999999999E-2</v>
      </c>
      <c r="C485" s="36"/>
      <c r="D485" s="36"/>
      <c r="E485" s="5"/>
    </row>
    <row r="486" spans="1:5">
      <c r="A486" s="37">
        <v>24563</v>
      </c>
      <c r="B486" s="3">
        <v>4.2099999999999999E-2</v>
      </c>
      <c r="C486" s="36"/>
      <c r="D486" s="36"/>
      <c r="E486" s="5"/>
    </row>
    <row r="487" spans="1:5">
      <c r="A487" s="37">
        <v>24593</v>
      </c>
      <c r="B487" s="3">
        <v>-0.04</v>
      </c>
      <c r="C487" s="36"/>
      <c r="D487" s="36"/>
      <c r="E487" s="5"/>
    </row>
    <row r="488" spans="1:5">
      <c r="A488" s="37">
        <v>24624</v>
      </c>
      <c r="B488" s="3">
        <v>2.6800000000000001E-2</v>
      </c>
      <c r="C488" s="36"/>
      <c r="D488" s="36"/>
      <c r="E488" s="5"/>
    </row>
    <row r="489" spans="1:5">
      <c r="A489" s="37">
        <v>24654</v>
      </c>
      <c r="B489" s="3">
        <v>4.8899999999999999E-2</v>
      </c>
      <c r="C489" s="36"/>
      <c r="D489" s="36"/>
      <c r="E489" s="5"/>
    </row>
    <row r="490" spans="1:5">
      <c r="A490" s="37">
        <v>24685</v>
      </c>
      <c r="B490" s="3">
        <v>-5.8000000000000005E-3</v>
      </c>
      <c r="C490" s="36"/>
      <c r="D490" s="36"/>
      <c r="E490" s="5"/>
    </row>
    <row r="491" spans="1:5">
      <c r="A491" s="37">
        <v>24716</v>
      </c>
      <c r="B491" s="3">
        <v>3.4299999999999997E-2</v>
      </c>
      <c r="C491" s="36"/>
      <c r="D491" s="36"/>
      <c r="E491" s="5"/>
    </row>
    <row r="492" spans="1:5">
      <c r="A492" s="37">
        <v>24746</v>
      </c>
      <c r="B492" s="3">
        <v>-2.6999999999999996E-2</v>
      </c>
      <c r="C492" s="36"/>
      <c r="D492" s="36"/>
      <c r="E492" s="5"/>
    </row>
    <row r="493" spans="1:5">
      <c r="A493" s="37">
        <v>24777</v>
      </c>
      <c r="B493" s="3">
        <v>7.3000000000000001E-3</v>
      </c>
      <c r="C493" s="36"/>
      <c r="D493" s="36"/>
      <c r="E493" s="5"/>
    </row>
    <row r="494" spans="1:5">
      <c r="A494" s="37">
        <v>24807</v>
      </c>
      <c r="B494" s="3">
        <v>3.3799999999999997E-2</v>
      </c>
      <c r="C494" s="36"/>
      <c r="D494" s="36"/>
      <c r="E494" s="5"/>
    </row>
    <row r="495" spans="1:5">
      <c r="A495" s="37">
        <v>24838</v>
      </c>
      <c r="B495" s="3">
        <v>-3.6599999999999994E-2</v>
      </c>
      <c r="C495" s="36"/>
      <c r="D495" s="36"/>
      <c r="E495" s="5"/>
    </row>
    <row r="496" spans="1:5">
      <c r="A496" s="37">
        <v>24869</v>
      </c>
      <c r="B496" s="3">
        <v>-3.3599999999999998E-2</v>
      </c>
      <c r="C496" s="36"/>
      <c r="D496" s="36"/>
      <c r="E496" s="5"/>
    </row>
    <row r="497" spans="1:5">
      <c r="A497" s="37">
        <v>24898</v>
      </c>
      <c r="B497" s="3">
        <v>5.8000000000000005E-3</v>
      </c>
      <c r="C497" s="36"/>
      <c r="D497" s="36"/>
      <c r="E497" s="5"/>
    </row>
    <row r="498" spans="1:5">
      <c r="A498" s="37">
        <v>24929</v>
      </c>
      <c r="B498" s="3">
        <v>9.4800000000000009E-2</v>
      </c>
      <c r="C498" s="36"/>
      <c r="D498" s="36"/>
      <c r="E498" s="5"/>
    </row>
    <row r="499" spans="1:5">
      <c r="A499" s="37">
        <v>24959</v>
      </c>
      <c r="B499" s="3">
        <v>2.7300000000000001E-2</v>
      </c>
      <c r="C499" s="36"/>
      <c r="D499" s="36"/>
      <c r="E499" s="5"/>
    </row>
    <row r="500" spans="1:5">
      <c r="A500" s="37">
        <v>24990</v>
      </c>
      <c r="B500" s="3">
        <v>1.1199999999999998E-2</v>
      </c>
      <c r="C500" s="36"/>
      <c r="D500" s="36"/>
      <c r="E500" s="5"/>
    </row>
    <row r="501" spans="1:5">
      <c r="A501" s="37">
        <v>25020</v>
      </c>
      <c r="B501" s="3">
        <v>-2.2400000000000003E-2</v>
      </c>
      <c r="C501" s="36"/>
      <c r="D501" s="36"/>
      <c r="E501" s="5"/>
    </row>
    <row r="502" spans="1:5">
      <c r="A502" s="37">
        <v>25051</v>
      </c>
      <c r="B502" s="3">
        <v>1.7600000000000001E-2</v>
      </c>
      <c r="C502" s="36"/>
      <c r="D502" s="36"/>
      <c r="E502" s="5"/>
    </row>
    <row r="503" spans="1:5">
      <c r="A503" s="37">
        <v>25082</v>
      </c>
      <c r="B503" s="3">
        <v>4.4600000000000001E-2</v>
      </c>
      <c r="C503" s="36"/>
      <c r="D503" s="36"/>
      <c r="E503" s="5"/>
    </row>
    <row r="504" spans="1:5">
      <c r="A504" s="37">
        <v>25112</v>
      </c>
      <c r="B504" s="3">
        <v>8.6E-3</v>
      </c>
      <c r="C504" s="36"/>
      <c r="D504" s="36"/>
      <c r="E504" s="5"/>
    </row>
    <row r="505" spans="1:5">
      <c r="A505" s="37">
        <v>25143</v>
      </c>
      <c r="B505" s="3">
        <v>5.8499999999999996E-2</v>
      </c>
      <c r="C505" s="36"/>
      <c r="D505" s="36"/>
      <c r="E505" s="5"/>
    </row>
    <row r="506" spans="1:5">
      <c r="A506" s="37">
        <v>25173</v>
      </c>
      <c r="B506" s="3">
        <v>-3.5099999999999999E-2</v>
      </c>
      <c r="C506" s="36"/>
      <c r="D506" s="36"/>
      <c r="E506" s="5"/>
    </row>
    <row r="507" spans="1:5">
      <c r="A507" s="37">
        <v>25204</v>
      </c>
      <c r="B507" s="3">
        <v>-7.1999999999999998E-3</v>
      </c>
      <c r="C507" s="36"/>
      <c r="D507" s="36"/>
      <c r="E507" s="5"/>
    </row>
    <row r="508" spans="1:5">
      <c r="A508" s="37">
        <v>25235</v>
      </c>
      <c r="B508" s="3">
        <v>-5.3800000000000001E-2</v>
      </c>
      <c r="C508" s="36"/>
      <c r="D508" s="36"/>
      <c r="E508" s="5"/>
    </row>
    <row r="509" spans="1:5">
      <c r="A509" s="37">
        <v>25263</v>
      </c>
      <c r="B509" s="3">
        <v>3.1E-2</v>
      </c>
      <c r="C509" s="36"/>
      <c r="D509" s="36"/>
      <c r="E509" s="5"/>
    </row>
    <row r="510" spans="1:5">
      <c r="A510" s="37">
        <v>25294</v>
      </c>
      <c r="B510" s="3">
        <v>1.9900000000000001E-2</v>
      </c>
      <c r="C510" s="36"/>
      <c r="D510" s="36"/>
      <c r="E510" s="5"/>
    </row>
    <row r="511" spans="1:5">
      <c r="A511" s="37">
        <v>25324</v>
      </c>
      <c r="B511" s="3">
        <v>3.8E-3</v>
      </c>
      <c r="C511" s="36"/>
      <c r="D511" s="36"/>
      <c r="E511" s="5"/>
    </row>
    <row r="512" spans="1:5">
      <c r="A512" s="37">
        <v>25355</v>
      </c>
      <c r="B512" s="3">
        <v>-6.6699999999999995E-2</v>
      </c>
      <c r="C512" s="36"/>
      <c r="D512" s="36"/>
      <c r="E512" s="5"/>
    </row>
    <row r="513" spans="1:5">
      <c r="A513" s="37">
        <v>25385</v>
      </c>
      <c r="B513" s="3">
        <v>-6.4699999999999994E-2</v>
      </c>
      <c r="C513" s="36"/>
      <c r="D513" s="36"/>
      <c r="E513" s="5"/>
    </row>
    <row r="514" spans="1:5">
      <c r="A514" s="37">
        <v>25416</v>
      </c>
      <c r="B514" s="3">
        <v>5.1799999999999999E-2</v>
      </c>
      <c r="C514" s="36"/>
      <c r="D514" s="36"/>
      <c r="E514" s="5"/>
    </row>
    <row r="515" spans="1:5">
      <c r="A515" s="37">
        <v>25447</v>
      </c>
      <c r="B515" s="3">
        <v>-2.3599999999999999E-2</v>
      </c>
      <c r="C515" s="36"/>
      <c r="D515" s="36"/>
      <c r="E515" s="5"/>
    </row>
    <row r="516" spans="1:5">
      <c r="A516" s="37">
        <v>25477</v>
      </c>
      <c r="B516" s="3">
        <v>5.6599999999999991E-2</v>
      </c>
      <c r="C516" s="36"/>
      <c r="D516" s="36"/>
      <c r="E516" s="5"/>
    </row>
    <row r="517" spans="1:5">
      <c r="A517" s="37">
        <v>25508</v>
      </c>
      <c r="B517" s="3">
        <v>-3.27E-2</v>
      </c>
      <c r="C517" s="36"/>
      <c r="D517" s="36"/>
      <c r="E517" s="5"/>
    </row>
    <row r="518" spans="1:5">
      <c r="A518" s="37">
        <v>25538</v>
      </c>
      <c r="B518" s="3">
        <v>-1.9899999999999998E-2</v>
      </c>
      <c r="C518" s="36"/>
      <c r="D518" s="36"/>
      <c r="E518" s="5"/>
    </row>
    <row r="519" spans="1:5">
      <c r="A519" s="37">
        <v>25569</v>
      </c>
      <c r="B519" s="3">
        <v>-7.4999999999999997E-2</v>
      </c>
      <c r="C519" s="36"/>
      <c r="D519" s="36"/>
      <c r="E519" s="5"/>
    </row>
    <row r="520" spans="1:5">
      <c r="A520" s="37">
        <v>25600</v>
      </c>
      <c r="B520" s="3">
        <v>5.7500000000000002E-2</v>
      </c>
      <c r="C520" s="36"/>
      <c r="D520" s="36"/>
      <c r="E520" s="5"/>
    </row>
    <row r="521" spans="1:5">
      <c r="A521" s="37">
        <v>25628</v>
      </c>
      <c r="B521" s="3">
        <v>-4.9000000000000007E-3</v>
      </c>
      <c r="C521" s="36"/>
      <c r="D521" s="36"/>
      <c r="E521" s="5"/>
    </row>
    <row r="522" spans="1:5">
      <c r="A522" s="37">
        <v>25659</v>
      </c>
      <c r="B522" s="3">
        <v>-0.105</v>
      </c>
      <c r="C522" s="36"/>
      <c r="D522" s="36"/>
      <c r="E522" s="5"/>
    </row>
    <row r="523" spans="1:5">
      <c r="A523" s="37">
        <v>25689</v>
      </c>
      <c r="B523" s="3">
        <v>-6.3899999999999998E-2</v>
      </c>
      <c r="C523" s="36"/>
      <c r="D523" s="36"/>
      <c r="E523" s="5"/>
    </row>
    <row r="524" spans="1:5">
      <c r="A524" s="37">
        <v>25720</v>
      </c>
      <c r="B524" s="3">
        <v>-5.21E-2</v>
      </c>
      <c r="C524" s="36"/>
      <c r="D524" s="36"/>
      <c r="E524" s="5"/>
    </row>
    <row r="525" spans="1:5">
      <c r="A525" s="37">
        <v>25750</v>
      </c>
      <c r="B525" s="3">
        <v>7.4499999999999997E-2</v>
      </c>
      <c r="C525" s="36"/>
      <c r="D525" s="36"/>
      <c r="E525" s="5"/>
    </row>
    <row r="526" spans="1:5">
      <c r="A526" s="37">
        <v>25781</v>
      </c>
      <c r="B526" s="3">
        <v>5.0200000000000002E-2</v>
      </c>
      <c r="C526" s="36"/>
      <c r="D526" s="36"/>
      <c r="E526" s="5"/>
    </row>
    <row r="527" spans="1:5">
      <c r="A527" s="37">
        <v>25812</v>
      </c>
      <c r="B527" s="3">
        <v>4.7199999999999999E-2</v>
      </c>
      <c r="C527" s="36"/>
      <c r="D527" s="36"/>
      <c r="E527" s="5"/>
    </row>
    <row r="528" spans="1:5">
      <c r="A528" s="37">
        <v>25842</v>
      </c>
      <c r="B528" s="3">
        <v>-1.8199999999999997E-2</v>
      </c>
      <c r="C528" s="36"/>
      <c r="D528" s="36"/>
      <c r="E528" s="5"/>
    </row>
    <row r="529" spans="1:5">
      <c r="A529" s="37">
        <v>25873</v>
      </c>
      <c r="B529" s="3">
        <v>5.0599999999999999E-2</v>
      </c>
      <c r="C529" s="36"/>
      <c r="D529" s="36"/>
      <c r="E529" s="5"/>
    </row>
    <row r="530" spans="1:5">
      <c r="A530" s="37">
        <v>25903</v>
      </c>
      <c r="B530" s="3">
        <v>6.1399999999999996E-2</v>
      </c>
      <c r="C530" s="36"/>
      <c r="D530" s="36"/>
      <c r="E530" s="5"/>
    </row>
    <row r="531" spans="1:5">
      <c r="A531" s="37">
        <v>25934</v>
      </c>
      <c r="B531" s="3">
        <v>5.2199999999999996E-2</v>
      </c>
      <c r="C531" s="36"/>
      <c r="D531" s="36"/>
      <c r="E531" s="5"/>
    </row>
    <row r="532" spans="1:5">
      <c r="A532" s="37">
        <v>25965</v>
      </c>
      <c r="B532" s="3">
        <v>1.7399999999999999E-2</v>
      </c>
      <c r="C532" s="36"/>
      <c r="D532" s="36"/>
      <c r="E532" s="5"/>
    </row>
    <row r="533" spans="1:5">
      <c r="A533" s="37">
        <v>25993</v>
      </c>
      <c r="B533" s="3">
        <v>4.4299999999999999E-2</v>
      </c>
      <c r="C533" s="36"/>
      <c r="D533" s="36"/>
      <c r="E533" s="5"/>
    </row>
    <row r="534" spans="1:5">
      <c r="A534" s="37">
        <v>26024</v>
      </c>
      <c r="B534" s="3">
        <v>3.4299999999999997E-2</v>
      </c>
      <c r="C534" s="36"/>
      <c r="D534" s="36"/>
      <c r="E534" s="5"/>
    </row>
    <row r="535" spans="1:5">
      <c r="A535" s="37">
        <v>26054</v>
      </c>
      <c r="B535" s="3">
        <v>-3.6900000000000002E-2</v>
      </c>
      <c r="C535" s="36"/>
      <c r="D535" s="36"/>
      <c r="E535" s="5"/>
    </row>
    <row r="536" spans="1:5">
      <c r="A536" s="37">
        <v>26085</v>
      </c>
      <c r="B536" s="3">
        <v>2.7000000000000001E-3</v>
      </c>
      <c r="C536" s="36"/>
      <c r="D536" s="36"/>
      <c r="E536" s="5"/>
    </row>
    <row r="537" spans="1:5">
      <c r="A537" s="37">
        <v>26115</v>
      </c>
      <c r="B537" s="3">
        <v>-4.0999999999999995E-2</v>
      </c>
      <c r="C537" s="36"/>
      <c r="D537" s="36"/>
      <c r="E537" s="5"/>
    </row>
    <row r="538" spans="1:5">
      <c r="A538" s="37">
        <v>26146</v>
      </c>
      <c r="B538" s="3">
        <v>4.2599999999999999E-2</v>
      </c>
      <c r="C538" s="36"/>
      <c r="D538" s="36"/>
      <c r="E538" s="5"/>
    </row>
    <row r="539" spans="1:5">
      <c r="A539" s="37">
        <v>26177</v>
      </c>
      <c r="B539" s="3">
        <v>-4.7999999999999996E-3</v>
      </c>
      <c r="C539" s="36"/>
      <c r="D539" s="36"/>
      <c r="E539" s="5"/>
    </row>
    <row r="540" spans="1:5">
      <c r="A540" s="37">
        <v>26207</v>
      </c>
      <c r="B540" s="3">
        <v>-4.0500000000000001E-2</v>
      </c>
      <c r="C540" s="36"/>
      <c r="D540" s="36"/>
      <c r="E540" s="5"/>
    </row>
    <row r="541" spans="1:5">
      <c r="A541" s="37">
        <v>26238</v>
      </c>
      <c r="B541" s="3">
        <v>-9.0000000000000019E-4</v>
      </c>
      <c r="C541" s="36"/>
      <c r="D541" s="36"/>
      <c r="E541" s="5"/>
    </row>
    <row r="542" spans="1:5">
      <c r="A542" s="37">
        <v>26268</v>
      </c>
      <c r="B542" s="3">
        <v>9.0800000000000006E-2</v>
      </c>
      <c r="C542" s="36"/>
      <c r="D542" s="36"/>
      <c r="E542" s="5"/>
    </row>
    <row r="543" spans="1:5">
      <c r="A543" s="37">
        <v>26299</v>
      </c>
      <c r="B543" s="3">
        <v>2.7800000000000002E-2</v>
      </c>
      <c r="C543" s="36"/>
      <c r="D543" s="36"/>
      <c r="E543" s="5"/>
    </row>
    <row r="544" spans="1:5">
      <c r="A544" s="37">
        <v>26330</v>
      </c>
      <c r="B544" s="3">
        <v>3.1200000000000002E-2</v>
      </c>
      <c r="C544" s="36"/>
      <c r="D544" s="36"/>
      <c r="E544" s="5"/>
    </row>
    <row r="545" spans="1:5">
      <c r="A545" s="37">
        <v>26359</v>
      </c>
      <c r="B545" s="3">
        <v>9.0000000000000011E-3</v>
      </c>
      <c r="C545" s="36"/>
      <c r="D545" s="36"/>
      <c r="E545" s="5"/>
    </row>
    <row r="546" spans="1:5">
      <c r="A546" s="37">
        <v>26390</v>
      </c>
      <c r="B546" s="3">
        <v>5.7999999999999996E-3</v>
      </c>
      <c r="C546" s="36"/>
      <c r="D546" s="36"/>
      <c r="E546" s="5"/>
    </row>
    <row r="547" spans="1:5">
      <c r="A547" s="37">
        <v>26420</v>
      </c>
      <c r="B547" s="3">
        <v>1.55E-2</v>
      </c>
      <c r="C547" s="36"/>
      <c r="D547" s="36"/>
      <c r="E547" s="5"/>
    </row>
    <row r="548" spans="1:5">
      <c r="A548" s="37">
        <v>26451</v>
      </c>
      <c r="B548" s="3">
        <v>-2.1400000000000002E-2</v>
      </c>
      <c r="C548" s="36"/>
      <c r="D548" s="36"/>
      <c r="E548" s="5"/>
    </row>
    <row r="549" spans="1:5">
      <c r="A549" s="37">
        <v>26481</v>
      </c>
      <c r="B549" s="3">
        <v>-4.9000000000000007E-3</v>
      </c>
      <c r="C549" s="36"/>
      <c r="D549" s="36"/>
      <c r="E549" s="5"/>
    </row>
    <row r="550" spans="1:5">
      <c r="A550" s="37">
        <v>26512</v>
      </c>
      <c r="B550" s="3">
        <v>3.5499999999999997E-2</v>
      </c>
      <c r="C550" s="36"/>
      <c r="D550" s="36"/>
      <c r="E550" s="5"/>
    </row>
    <row r="551" spans="1:5">
      <c r="A551" s="37">
        <v>26543</v>
      </c>
      <c r="B551" s="3">
        <v>-7.9999999999999984E-3</v>
      </c>
      <c r="C551" s="36"/>
      <c r="D551" s="36"/>
      <c r="E551" s="5"/>
    </row>
    <row r="552" spans="1:5">
      <c r="A552" s="37">
        <v>26573</v>
      </c>
      <c r="B552" s="3">
        <v>9.1999999999999998E-3</v>
      </c>
      <c r="C552" s="36"/>
      <c r="D552" s="36"/>
      <c r="E552" s="5"/>
    </row>
    <row r="553" spans="1:5">
      <c r="A553" s="37">
        <v>26604</v>
      </c>
      <c r="B553" s="3">
        <v>4.9699999999999994E-2</v>
      </c>
      <c r="C553" s="36"/>
      <c r="D553" s="36"/>
      <c r="E553" s="5"/>
    </row>
    <row r="554" spans="1:5">
      <c r="A554" s="37">
        <v>26634</v>
      </c>
      <c r="B554" s="3">
        <v>9.8999999999999991E-3</v>
      </c>
      <c r="C554" s="36"/>
      <c r="D554" s="36"/>
      <c r="E554" s="5"/>
    </row>
    <row r="555" spans="1:5">
      <c r="A555" s="37">
        <v>26665</v>
      </c>
      <c r="B555" s="3">
        <v>-2.8500000000000001E-2</v>
      </c>
      <c r="C555" s="36"/>
      <c r="D555" s="36"/>
      <c r="E555" s="5"/>
    </row>
    <row r="556" spans="1:5">
      <c r="A556" s="37">
        <v>26696</v>
      </c>
      <c r="B556" s="3">
        <v>-4.4399999999999995E-2</v>
      </c>
      <c r="C556" s="36"/>
      <c r="D556" s="36"/>
      <c r="E556" s="5"/>
    </row>
    <row r="557" spans="1:5">
      <c r="A557" s="37">
        <v>26724</v>
      </c>
      <c r="B557" s="3">
        <v>-8.4000000000000012E-3</v>
      </c>
      <c r="C557" s="36"/>
      <c r="D557" s="36"/>
      <c r="E557" s="5"/>
    </row>
    <row r="558" spans="1:5">
      <c r="A558" s="37">
        <v>26755</v>
      </c>
      <c r="B558" s="3">
        <v>-5.16E-2</v>
      </c>
      <c r="C558" s="36"/>
      <c r="D558" s="36"/>
      <c r="E558" s="5"/>
    </row>
    <row r="559" spans="1:5">
      <c r="A559" s="37">
        <v>26785</v>
      </c>
      <c r="B559" s="3">
        <v>-2.4299999999999999E-2</v>
      </c>
      <c r="C559" s="36"/>
      <c r="D559" s="36"/>
      <c r="E559" s="5"/>
    </row>
    <row r="560" spans="1:5">
      <c r="A560" s="37">
        <v>26816</v>
      </c>
      <c r="B560" s="3">
        <v>-1.06E-2</v>
      </c>
      <c r="C560" s="36"/>
      <c r="D560" s="36"/>
      <c r="E560" s="5"/>
    </row>
    <row r="561" spans="1:5">
      <c r="A561" s="37">
        <v>26846</v>
      </c>
      <c r="B561" s="3">
        <v>5.6899999999999992E-2</v>
      </c>
      <c r="C561" s="36"/>
      <c r="D561" s="36"/>
      <c r="E561" s="5"/>
    </row>
    <row r="562" spans="1:5">
      <c r="A562" s="37">
        <v>26877</v>
      </c>
      <c r="B562" s="3">
        <v>-3.1200000000000002E-2</v>
      </c>
      <c r="C562" s="36"/>
      <c r="D562" s="36"/>
      <c r="E562" s="5"/>
    </row>
    <row r="563" spans="1:5">
      <c r="A563" s="37">
        <v>26908</v>
      </c>
      <c r="B563" s="3">
        <v>5.4299999999999994E-2</v>
      </c>
      <c r="C563" s="36"/>
      <c r="D563" s="36"/>
      <c r="E563" s="5"/>
    </row>
    <row r="564" spans="1:5">
      <c r="A564" s="37">
        <v>26938</v>
      </c>
      <c r="B564" s="3">
        <v>-1.7999999999999993E-3</v>
      </c>
      <c r="C564" s="36"/>
      <c r="D564" s="36"/>
      <c r="E564" s="5"/>
    </row>
    <row r="565" spans="1:5">
      <c r="A565" s="37">
        <v>26969</v>
      </c>
      <c r="B565" s="3">
        <v>-0.12189999999999999</v>
      </c>
      <c r="C565" s="36"/>
      <c r="D565" s="36"/>
      <c r="E565" s="5"/>
    </row>
    <row r="566" spans="1:5">
      <c r="A566" s="37">
        <v>26999</v>
      </c>
      <c r="B566" s="3">
        <v>1.2500000000000001E-2</v>
      </c>
      <c r="C566" s="36"/>
      <c r="D566" s="36"/>
      <c r="E566" s="5"/>
    </row>
    <row r="567" spans="1:5">
      <c r="A567" s="37">
        <v>27030</v>
      </c>
      <c r="B567" s="3">
        <v>4.5999999999999999E-3</v>
      </c>
      <c r="C567" s="36"/>
      <c r="D567" s="36"/>
      <c r="E567" s="5"/>
    </row>
    <row r="568" spans="1:5">
      <c r="A568" s="37">
        <v>27061</v>
      </c>
      <c r="B568" s="3">
        <v>1.0999999999999998E-3</v>
      </c>
      <c r="C568" s="36"/>
      <c r="D568" s="36"/>
      <c r="E568" s="5"/>
    </row>
    <row r="569" spans="1:5">
      <c r="A569" s="37">
        <v>27089</v>
      </c>
      <c r="B569" s="3">
        <v>-2.2499999999999999E-2</v>
      </c>
      <c r="C569" s="36"/>
      <c r="D569" s="36"/>
      <c r="E569" s="5"/>
    </row>
    <row r="570" spans="1:5">
      <c r="A570" s="37">
        <v>27120</v>
      </c>
      <c r="B570" s="3">
        <v>-4.5400000000000003E-2</v>
      </c>
      <c r="C570" s="36"/>
      <c r="D570" s="36"/>
      <c r="E570" s="5"/>
    </row>
    <row r="571" spans="1:5">
      <c r="A571" s="37">
        <v>27150</v>
      </c>
      <c r="B571" s="3">
        <v>-3.9299999999999995E-2</v>
      </c>
      <c r="C571" s="36"/>
      <c r="D571" s="36"/>
      <c r="E571" s="5"/>
    </row>
    <row r="572" spans="1:5">
      <c r="A572" s="37">
        <v>27181</v>
      </c>
      <c r="B572" s="3">
        <v>-2.23E-2</v>
      </c>
      <c r="C572" s="36"/>
      <c r="D572" s="36"/>
      <c r="E572" s="5"/>
    </row>
    <row r="573" spans="1:5">
      <c r="A573" s="37">
        <v>27211</v>
      </c>
      <c r="B573" s="3">
        <v>-7.350000000000001E-2</v>
      </c>
      <c r="C573" s="36"/>
      <c r="D573" s="36"/>
      <c r="E573" s="5"/>
    </row>
    <row r="574" spans="1:5">
      <c r="A574" s="37">
        <v>27242</v>
      </c>
      <c r="B574" s="3">
        <v>-8.7499999999999994E-2</v>
      </c>
      <c r="C574" s="36"/>
      <c r="D574" s="36"/>
      <c r="E574" s="5"/>
    </row>
    <row r="575" spans="1:5">
      <c r="A575" s="37">
        <v>27273</v>
      </c>
      <c r="B575" s="3">
        <v>-0.10959999999999999</v>
      </c>
      <c r="C575" s="36"/>
      <c r="D575" s="36"/>
      <c r="E575" s="5"/>
    </row>
    <row r="576" spans="1:5">
      <c r="A576" s="37">
        <v>27303</v>
      </c>
      <c r="B576" s="3">
        <v>0.16610000000000003</v>
      </c>
      <c r="C576" s="36"/>
      <c r="D576" s="36"/>
      <c r="E576" s="5"/>
    </row>
    <row r="577" spans="1:5">
      <c r="A577" s="37">
        <v>27334</v>
      </c>
      <c r="B577" s="3">
        <v>-3.9699999999999999E-2</v>
      </c>
      <c r="C577" s="36"/>
      <c r="D577" s="36"/>
      <c r="E577" s="5"/>
    </row>
    <row r="578" spans="1:5">
      <c r="A578" s="37">
        <v>27364</v>
      </c>
      <c r="B578" s="3">
        <v>-2.75E-2</v>
      </c>
      <c r="C578" s="36"/>
      <c r="D578" s="36"/>
      <c r="E578" s="5"/>
    </row>
    <row r="579" spans="1:5">
      <c r="A579" s="37">
        <v>27395</v>
      </c>
      <c r="B579" s="3">
        <v>0.1424</v>
      </c>
      <c r="C579" s="36"/>
      <c r="D579" s="36"/>
      <c r="E579" s="5"/>
    </row>
    <row r="580" spans="1:5">
      <c r="A580" s="37">
        <v>27426</v>
      </c>
      <c r="B580" s="3">
        <v>5.9899999999999995E-2</v>
      </c>
      <c r="C580" s="36"/>
      <c r="D580" s="36"/>
      <c r="E580" s="5"/>
    </row>
    <row r="581" spans="1:5">
      <c r="A581" s="37">
        <v>27454</v>
      </c>
      <c r="B581" s="3">
        <v>3.0700000000000002E-2</v>
      </c>
      <c r="C581" s="36"/>
      <c r="D581" s="36"/>
      <c r="E581" s="5"/>
    </row>
    <row r="582" spans="1:5">
      <c r="A582" s="37">
        <v>27485</v>
      </c>
      <c r="B582" s="3">
        <v>4.6700000000000005E-2</v>
      </c>
      <c r="C582" s="36"/>
      <c r="D582" s="36"/>
      <c r="E582" s="5"/>
    </row>
    <row r="583" spans="1:5">
      <c r="A583" s="37">
        <v>27515</v>
      </c>
      <c r="B583" s="3">
        <v>5.630000000000001E-2</v>
      </c>
      <c r="C583" s="36"/>
      <c r="D583" s="36"/>
      <c r="E583" s="5"/>
    </row>
    <row r="584" spans="1:5">
      <c r="A584" s="37">
        <v>27546</v>
      </c>
      <c r="B584" s="3">
        <v>5.2400000000000002E-2</v>
      </c>
      <c r="C584" s="36"/>
      <c r="D584" s="36"/>
      <c r="E584" s="5"/>
    </row>
    <row r="585" spans="1:5">
      <c r="A585" s="37">
        <v>27576</v>
      </c>
      <c r="B585" s="3">
        <v>-6.1099999999999995E-2</v>
      </c>
      <c r="C585" s="36"/>
      <c r="D585" s="36"/>
      <c r="E585" s="5"/>
    </row>
    <row r="586" spans="1:5">
      <c r="A586" s="37">
        <v>27607</v>
      </c>
      <c r="B586" s="3">
        <v>-2.3700000000000002E-2</v>
      </c>
      <c r="C586" s="36"/>
      <c r="D586" s="36"/>
      <c r="E586" s="5"/>
    </row>
    <row r="587" spans="1:5">
      <c r="A587" s="37">
        <v>27638</v>
      </c>
      <c r="B587" s="3">
        <v>-3.7299999999999993E-2</v>
      </c>
      <c r="C587" s="36"/>
      <c r="D587" s="36"/>
      <c r="E587" s="5"/>
    </row>
    <row r="588" spans="1:5">
      <c r="A588" s="37">
        <v>27668</v>
      </c>
      <c r="B588" s="3">
        <v>5.8699999999999995E-2</v>
      </c>
      <c r="C588" s="36"/>
      <c r="D588" s="36"/>
      <c r="E588" s="5"/>
    </row>
    <row r="589" spans="1:5">
      <c r="A589" s="37">
        <v>27699</v>
      </c>
      <c r="B589" s="3">
        <v>3.0500000000000003E-2</v>
      </c>
      <c r="C589" s="36"/>
      <c r="D589" s="36"/>
      <c r="E589" s="5"/>
    </row>
    <row r="590" spans="1:5">
      <c r="A590" s="37">
        <v>27729</v>
      </c>
      <c r="B590" s="3">
        <v>-1.1200000000000002E-2</v>
      </c>
      <c r="C590" s="36"/>
      <c r="D590" s="36"/>
      <c r="E590" s="5"/>
    </row>
    <row r="591" spans="1:5">
      <c r="A591" s="37">
        <v>27760</v>
      </c>
      <c r="B591" s="3">
        <v>0.1263</v>
      </c>
      <c r="C591" s="36"/>
      <c r="D591" s="36"/>
      <c r="E591" s="5"/>
    </row>
    <row r="592" spans="1:5">
      <c r="A592" s="37">
        <v>27791</v>
      </c>
      <c r="B592" s="3">
        <v>6.6E-3</v>
      </c>
      <c r="C592" s="36"/>
      <c r="D592" s="36"/>
      <c r="E592" s="5"/>
    </row>
    <row r="593" spans="1:5">
      <c r="A593" s="37">
        <v>27820</v>
      </c>
      <c r="B593" s="3">
        <v>2.7199999999999998E-2</v>
      </c>
      <c r="C593" s="36"/>
      <c r="D593" s="36"/>
      <c r="E593" s="5"/>
    </row>
    <row r="594" spans="1:5">
      <c r="A594" s="37">
        <v>27851</v>
      </c>
      <c r="B594" s="3">
        <v>-1.0700000000000001E-2</v>
      </c>
      <c r="C594" s="36"/>
      <c r="D594" s="36"/>
      <c r="E594" s="5"/>
    </row>
    <row r="595" spans="1:5">
      <c r="A595" s="37">
        <v>27881</v>
      </c>
      <c r="B595" s="3">
        <v>-9.7000000000000003E-3</v>
      </c>
      <c r="C595" s="36"/>
      <c r="D595" s="36"/>
      <c r="E595" s="5"/>
    </row>
    <row r="596" spans="1:5">
      <c r="A596" s="37">
        <v>27912</v>
      </c>
      <c r="B596" s="3">
        <v>4.4799999999999993E-2</v>
      </c>
      <c r="C596" s="36"/>
      <c r="D596" s="36"/>
      <c r="E596" s="5"/>
    </row>
    <row r="597" spans="1:5">
      <c r="A597" s="37">
        <v>27942</v>
      </c>
      <c r="B597" s="3">
        <v>-6.000000000000001E-3</v>
      </c>
      <c r="C597" s="36"/>
      <c r="D597" s="36"/>
      <c r="E597" s="5"/>
    </row>
    <row r="598" spans="1:5">
      <c r="A598" s="37">
        <v>27973</v>
      </c>
      <c r="B598" s="3">
        <v>-1.4000000000000006E-3</v>
      </c>
      <c r="C598" s="36"/>
      <c r="D598" s="36"/>
      <c r="E598" s="5"/>
    </row>
    <row r="599" spans="1:5">
      <c r="A599" s="37">
        <v>28004</v>
      </c>
      <c r="B599" s="3">
        <v>2.5099999999999997E-2</v>
      </c>
      <c r="C599" s="36"/>
      <c r="D599" s="36"/>
      <c r="E599" s="5"/>
    </row>
    <row r="600" spans="1:5">
      <c r="A600" s="37">
        <v>28034</v>
      </c>
      <c r="B600" s="3">
        <v>-2.0099999999999996E-2</v>
      </c>
      <c r="C600" s="36"/>
      <c r="D600" s="36"/>
      <c r="E600" s="5"/>
    </row>
    <row r="601" spans="1:5">
      <c r="A601" s="37">
        <v>28065</v>
      </c>
      <c r="B601" s="3">
        <v>7.6E-3</v>
      </c>
      <c r="C601" s="36"/>
      <c r="D601" s="36"/>
      <c r="E601" s="5"/>
    </row>
    <row r="602" spans="1:5">
      <c r="A602" s="37">
        <v>28095</v>
      </c>
      <c r="B602" s="3">
        <v>6.0500000000000005E-2</v>
      </c>
      <c r="C602" s="36"/>
      <c r="D602" s="36"/>
      <c r="E602" s="5"/>
    </row>
    <row r="603" spans="1:5">
      <c r="A603" s="37">
        <v>28126</v>
      </c>
      <c r="B603" s="3">
        <v>-3.6900000000000002E-2</v>
      </c>
      <c r="C603" s="36"/>
      <c r="D603" s="36"/>
      <c r="E603" s="5"/>
    </row>
    <row r="604" spans="1:5">
      <c r="A604" s="37">
        <v>28157</v>
      </c>
      <c r="B604" s="3">
        <v>-1.5899999999999997E-2</v>
      </c>
      <c r="C604" s="36"/>
      <c r="D604" s="36"/>
      <c r="E604" s="5"/>
    </row>
    <row r="605" spans="1:5">
      <c r="A605" s="37">
        <v>28185</v>
      </c>
      <c r="B605" s="3">
        <v>-9.9000000000000008E-3</v>
      </c>
      <c r="C605" s="36"/>
      <c r="D605" s="36"/>
      <c r="E605" s="5"/>
    </row>
    <row r="606" spans="1:5">
      <c r="A606" s="37">
        <v>28216</v>
      </c>
      <c r="B606" s="3">
        <v>5.3E-3</v>
      </c>
      <c r="C606" s="36"/>
      <c r="D606" s="36"/>
      <c r="E606" s="5"/>
    </row>
    <row r="607" spans="1:5">
      <c r="A607" s="37">
        <v>28246</v>
      </c>
      <c r="B607" s="3">
        <v>-1.0800000000000001E-2</v>
      </c>
      <c r="C607" s="36"/>
      <c r="D607" s="36"/>
      <c r="E607" s="5"/>
    </row>
    <row r="608" spans="1:5">
      <c r="A608" s="37">
        <v>28277</v>
      </c>
      <c r="B608" s="3">
        <v>5.1100000000000007E-2</v>
      </c>
      <c r="C608" s="36"/>
      <c r="D608" s="36"/>
      <c r="E608" s="5"/>
    </row>
    <row r="609" spans="1:5">
      <c r="A609" s="37">
        <v>28307</v>
      </c>
      <c r="B609" s="3">
        <v>-1.2699999999999999E-2</v>
      </c>
      <c r="C609" s="36"/>
      <c r="D609" s="36"/>
      <c r="E609" s="5"/>
    </row>
    <row r="610" spans="1:5">
      <c r="A610" s="37">
        <v>28338</v>
      </c>
      <c r="B610" s="3">
        <v>-1.3100000000000001E-2</v>
      </c>
      <c r="C610" s="36"/>
      <c r="D610" s="36"/>
      <c r="E610" s="5"/>
    </row>
    <row r="611" spans="1:5">
      <c r="A611" s="37">
        <v>28369</v>
      </c>
      <c r="B611" s="3">
        <v>1.5999999999999999E-3</v>
      </c>
      <c r="C611" s="36"/>
      <c r="D611" s="36"/>
      <c r="E611" s="5"/>
    </row>
    <row r="612" spans="1:5">
      <c r="A612" s="37">
        <v>28399</v>
      </c>
      <c r="B612" s="3">
        <v>-3.8899999999999997E-2</v>
      </c>
      <c r="C612" s="36"/>
      <c r="D612" s="36"/>
      <c r="E612" s="5"/>
    </row>
    <row r="613" spans="1:5">
      <c r="A613" s="37">
        <v>28430</v>
      </c>
      <c r="B613" s="3">
        <v>4.4999999999999998E-2</v>
      </c>
      <c r="C613" s="36"/>
      <c r="D613" s="36"/>
      <c r="E613" s="5"/>
    </row>
    <row r="614" spans="1:5">
      <c r="A614" s="37">
        <v>28460</v>
      </c>
      <c r="B614" s="3">
        <v>7.6E-3</v>
      </c>
      <c r="C614" s="36"/>
      <c r="D614" s="36"/>
      <c r="E614" s="5"/>
    </row>
    <row r="615" spans="1:5">
      <c r="A615" s="37">
        <v>28491</v>
      </c>
      <c r="B615" s="3">
        <v>-5.5199999999999999E-2</v>
      </c>
      <c r="C615" s="36"/>
      <c r="D615" s="36"/>
      <c r="E615" s="5"/>
    </row>
    <row r="616" spans="1:5">
      <c r="A616" s="37">
        <v>28522</v>
      </c>
      <c r="B616" s="3">
        <v>-9.1999999999999998E-3</v>
      </c>
      <c r="C616" s="36"/>
      <c r="D616" s="36"/>
      <c r="E616" s="5"/>
    </row>
    <row r="617" spans="1:5">
      <c r="A617" s="37">
        <v>28550</v>
      </c>
      <c r="B617" s="3">
        <v>3.3799999999999997E-2</v>
      </c>
      <c r="C617" s="36"/>
      <c r="D617" s="36"/>
      <c r="E617" s="5"/>
    </row>
    <row r="618" spans="1:5">
      <c r="A618" s="37">
        <v>28581</v>
      </c>
      <c r="B618" s="3">
        <v>8.4199999999999997E-2</v>
      </c>
      <c r="C618" s="36"/>
      <c r="D618" s="36"/>
      <c r="E618" s="5"/>
    </row>
    <row r="619" spans="1:5">
      <c r="A619" s="37">
        <v>28611</v>
      </c>
      <c r="B619" s="3">
        <v>2.2700000000000001E-2</v>
      </c>
      <c r="C619" s="36"/>
      <c r="D619" s="36"/>
      <c r="E619" s="5"/>
    </row>
    <row r="620" spans="1:5">
      <c r="A620" s="37">
        <v>28642</v>
      </c>
      <c r="B620" s="3">
        <v>-1.15E-2</v>
      </c>
      <c r="C620" s="36"/>
      <c r="D620" s="36"/>
      <c r="E620" s="5"/>
    </row>
    <row r="621" spans="1:5">
      <c r="A621" s="37">
        <v>28672</v>
      </c>
      <c r="B621" s="3">
        <v>5.67E-2</v>
      </c>
      <c r="C621" s="36"/>
      <c r="D621" s="36"/>
      <c r="E621" s="5"/>
    </row>
    <row r="622" spans="1:5">
      <c r="A622" s="37">
        <v>28703</v>
      </c>
      <c r="B622" s="3">
        <v>4.3100000000000006E-2</v>
      </c>
      <c r="C622" s="36"/>
      <c r="D622" s="36"/>
      <c r="E622" s="5"/>
    </row>
    <row r="623" spans="1:5">
      <c r="A623" s="37">
        <v>28734</v>
      </c>
      <c r="B623" s="3">
        <v>-8.0999999999999996E-3</v>
      </c>
      <c r="C623" s="36"/>
      <c r="D623" s="36"/>
      <c r="E623" s="5"/>
    </row>
    <row r="624" spans="1:5">
      <c r="A624" s="37">
        <v>28764</v>
      </c>
      <c r="B624" s="3">
        <v>-0.11230000000000001</v>
      </c>
      <c r="C624" s="36"/>
      <c r="D624" s="36"/>
      <c r="E624" s="5"/>
    </row>
    <row r="625" spans="1:5">
      <c r="A625" s="37">
        <v>28795</v>
      </c>
      <c r="B625" s="3">
        <v>3.4099999999999998E-2</v>
      </c>
      <c r="C625" s="36"/>
      <c r="D625" s="36"/>
      <c r="E625" s="5"/>
    </row>
    <row r="626" spans="1:5">
      <c r="A626" s="37">
        <v>28825</v>
      </c>
      <c r="B626" s="3">
        <v>1.66E-2</v>
      </c>
      <c r="C626" s="36"/>
      <c r="D626" s="36"/>
      <c r="E626" s="5"/>
    </row>
    <row r="627" spans="1:5">
      <c r="A627" s="37">
        <v>28856</v>
      </c>
      <c r="B627" s="3">
        <v>0.05</v>
      </c>
      <c r="C627" s="36"/>
      <c r="D627" s="36"/>
      <c r="E627" s="5"/>
    </row>
    <row r="628" spans="1:5">
      <c r="A628" s="37">
        <v>28887</v>
      </c>
      <c r="B628" s="3">
        <v>-2.8300000000000002E-2</v>
      </c>
      <c r="C628" s="36"/>
      <c r="D628" s="36"/>
      <c r="E628" s="5"/>
    </row>
    <row r="629" spans="1:5">
      <c r="A629" s="37">
        <v>28915</v>
      </c>
      <c r="B629" s="3">
        <v>6.4899999999999999E-2</v>
      </c>
      <c r="C629" s="36"/>
      <c r="D629" s="36"/>
      <c r="E629" s="5"/>
    </row>
    <row r="630" spans="1:5">
      <c r="A630" s="37">
        <v>28946</v>
      </c>
      <c r="B630" s="3">
        <v>7.4000000000000003E-3</v>
      </c>
      <c r="C630" s="36"/>
      <c r="D630" s="36"/>
      <c r="E630" s="5"/>
    </row>
    <row r="631" spans="1:5">
      <c r="A631" s="37">
        <v>28976</v>
      </c>
      <c r="B631" s="3">
        <v>-1.3900000000000001E-2</v>
      </c>
      <c r="C631" s="36"/>
      <c r="D631" s="36"/>
      <c r="E631" s="5"/>
    </row>
    <row r="632" spans="1:5">
      <c r="A632" s="37">
        <v>29007</v>
      </c>
      <c r="B632" s="3">
        <v>4.6600000000000003E-2</v>
      </c>
      <c r="C632" s="36"/>
      <c r="D632" s="36"/>
      <c r="E632" s="5"/>
    </row>
    <row r="633" spans="1:5">
      <c r="A633" s="37">
        <v>29037</v>
      </c>
      <c r="B633" s="3">
        <v>1.5899999999999997E-2</v>
      </c>
      <c r="C633" s="36"/>
      <c r="D633" s="36"/>
      <c r="E633" s="5"/>
    </row>
    <row r="634" spans="1:5">
      <c r="A634" s="37">
        <v>29068</v>
      </c>
      <c r="B634" s="3">
        <v>6.3E-2</v>
      </c>
      <c r="C634" s="36"/>
      <c r="D634" s="36"/>
      <c r="E634" s="5"/>
    </row>
    <row r="635" spans="1:5">
      <c r="A635" s="37">
        <v>29099</v>
      </c>
      <c r="B635" s="3">
        <v>1.0000000000000009E-4</v>
      </c>
      <c r="C635" s="36"/>
      <c r="D635" s="36"/>
      <c r="E635" s="5"/>
    </row>
    <row r="636" spans="1:5">
      <c r="A636" s="37">
        <v>29129</v>
      </c>
      <c r="B636" s="3">
        <v>-7.2299999999999989E-2</v>
      </c>
      <c r="C636" s="36"/>
      <c r="D636" s="36"/>
      <c r="E636" s="5"/>
    </row>
    <row r="637" spans="1:5">
      <c r="A637" s="37">
        <v>29160</v>
      </c>
      <c r="B637" s="3">
        <v>6.2E-2</v>
      </c>
      <c r="C637" s="36"/>
      <c r="D637" s="36"/>
      <c r="E637" s="5"/>
    </row>
    <row r="638" spans="1:5">
      <c r="A638" s="37">
        <v>29190</v>
      </c>
      <c r="B638" s="3">
        <v>2.7400000000000001E-2</v>
      </c>
      <c r="C638" s="36"/>
      <c r="D638" s="36"/>
      <c r="E638" s="5"/>
    </row>
    <row r="639" spans="1:5">
      <c r="A639" s="37">
        <v>29221</v>
      </c>
      <c r="B639" s="3">
        <v>6.3099999999999989E-2</v>
      </c>
      <c r="C639" s="36"/>
      <c r="D639" s="36"/>
      <c r="E639" s="5"/>
    </row>
    <row r="640" spans="1:5">
      <c r="A640" s="37">
        <v>29252</v>
      </c>
      <c r="B640" s="3">
        <v>-3.2999999999999995E-3</v>
      </c>
      <c r="C640" s="36"/>
      <c r="D640" s="36"/>
      <c r="E640" s="5"/>
    </row>
    <row r="641" spans="1:5">
      <c r="A641" s="37">
        <v>29281</v>
      </c>
      <c r="B641" s="3">
        <v>-0.11690000000000002</v>
      </c>
      <c r="C641" s="36"/>
      <c r="D641" s="36"/>
      <c r="E641" s="5"/>
    </row>
    <row r="642" spans="1:5">
      <c r="A642" s="37">
        <v>29312</v>
      </c>
      <c r="B642" s="3">
        <v>5.2300000000000006E-2</v>
      </c>
      <c r="C642" s="36"/>
      <c r="D642" s="36"/>
      <c r="E642" s="5"/>
    </row>
    <row r="643" spans="1:5">
      <c r="A643" s="37">
        <v>29342</v>
      </c>
      <c r="B643" s="3">
        <v>6.0700000000000004E-2</v>
      </c>
      <c r="C643" s="36"/>
      <c r="D643" s="36"/>
      <c r="E643" s="5"/>
    </row>
    <row r="644" spans="1:5">
      <c r="A644" s="37">
        <v>29373</v>
      </c>
      <c r="B644" s="3">
        <v>3.6699999999999997E-2</v>
      </c>
      <c r="C644" s="36"/>
      <c r="D644" s="36"/>
      <c r="E644" s="5"/>
    </row>
    <row r="645" spans="1:5">
      <c r="A645" s="37">
        <v>29403</v>
      </c>
      <c r="B645" s="3">
        <v>7.0199999999999999E-2</v>
      </c>
      <c r="C645" s="36"/>
      <c r="D645" s="36"/>
      <c r="E645" s="5"/>
    </row>
    <row r="646" spans="1:5">
      <c r="A646" s="37">
        <v>29434</v>
      </c>
      <c r="B646" s="3">
        <v>2.4399999999999998E-2</v>
      </c>
      <c r="C646" s="36"/>
      <c r="D646" s="36"/>
      <c r="E646" s="5"/>
    </row>
    <row r="647" spans="1:5">
      <c r="A647" s="37">
        <v>29465</v>
      </c>
      <c r="B647" s="3">
        <v>2.9399999999999999E-2</v>
      </c>
      <c r="C647" s="36"/>
      <c r="D647" s="36"/>
      <c r="E647" s="5"/>
    </row>
    <row r="648" spans="1:5">
      <c r="A648" s="37">
        <v>29495</v>
      </c>
      <c r="B648" s="3">
        <v>2.0099999999999996E-2</v>
      </c>
      <c r="C648" s="36"/>
      <c r="D648" s="36"/>
      <c r="E648" s="5"/>
    </row>
    <row r="649" spans="1:5">
      <c r="A649" s="37">
        <v>29526</v>
      </c>
      <c r="B649" s="3">
        <v>0.10550000000000001</v>
      </c>
      <c r="C649" s="36"/>
      <c r="D649" s="36"/>
      <c r="E649" s="5"/>
    </row>
    <row r="650" spans="1:5">
      <c r="A650" s="37">
        <v>29556</v>
      </c>
      <c r="B650" s="3">
        <v>-3.2099999999999997E-2</v>
      </c>
      <c r="C650" s="36"/>
      <c r="D650" s="36"/>
      <c r="E650" s="5"/>
    </row>
    <row r="651" spans="1:5">
      <c r="A651" s="37">
        <v>29587</v>
      </c>
      <c r="B651" s="3">
        <v>-0.04</v>
      </c>
      <c r="C651" s="36"/>
      <c r="D651" s="36"/>
      <c r="E651" s="5"/>
    </row>
    <row r="652" spans="1:5">
      <c r="A652" s="37">
        <v>29618</v>
      </c>
      <c r="B652" s="3">
        <v>1.6400000000000001E-2</v>
      </c>
      <c r="C652" s="36"/>
      <c r="D652" s="36"/>
      <c r="E652" s="5"/>
    </row>
    <row r="653" spans="1:5">
      <c r="A653" s="37">
        <v>29646</v>
      </c>
      <c r="B653" s="3">
        <v>4.7699999999999992E-2</v>
      </c>
      <c r="C653" s="36"/>
      <c r="D653" s="36"/>
      <c r="E653" s="5"/>
    </row>
    <row r="654" spans="1:5">
      <c r="A654" s="37">
        <v>29677</v>
      </c>
      <c r="B654" s="3">
        <v>-1.0299999999999998E-2</v>
      </c>
      <c r="C654" s="36"/>
      <c r="D654" s="36"/>
      <c r="E654" s="5"/>
    </row>
    <row r="655" spans="1:5">
      <c r="A655" s="37">
        <v>29707</v>
      </c>
      <c r="B655" s="3">
        <v>1.26E-2</v>
      </c>
      <c r="C655" s="36"/>
      <c r="D655" s="36"/>
      <c r="E655" s="5"/>
    </row>
    <row r="656" spans="1:5">
      <c r="A656" s="37">
        <v>29738</v>
      </c>
      <c r="B656" s="3">
        <v>-1.0099999999999998E-2</v>
      </c>
      <c r="C656" s="36"/>
      <c r="D656" s="36"/>
      <c r="E656" s="5"/>
    </row>
    <row r="657" spans="1:5">
      <c r="A657" s="37">
        <v>29768</v>
      </c>
      <c r="B657" s="3">
        <v>-3.0000000000000005E-3</v>
      </c>
      <c r="C657" s="36"/>
      <c r="D657" s="36"/>
      <c r="E657" s="5"/>
    </row>
    <row r="658" spans="1:5">
      <c r="A658" s="37">
        <v>29799</v>
      </c>
      <c r="B658" s="3">
        <v>-5.7599999999999998E-2</v>
      </c>
      <c r="C658" s="36"/>
      <c r="D658" s="36"/>
      <c r="E658" s="5"/>
    </row>
    <row r="659" spans="1:5">
      <c r="A659" s="37">
        <v>29830</v>
      </c>
      <c r="B659" s="3">
        <v>-5.9299999999999999E-2</v>
      </c>
      <c r="C659" s="36"/>
      <c r="D659" s="36"/>
      <c r="E659" s="5"/>
    </row>
    <row r="660" spans="1:5">
      <c r="A660" s="37">
        <v>29860</v>
      </c>
      <c r="B660" s="3">
        <v>6.13E-2</v>
      </c>
      <c r="C660" s="36"/>
      <c r="D660" s="36"/>
      <c r="E660" s="5"/>
    </row>
    <row r="661" spans="1:5">
      <c r="A661" s="37">
        <v>29891</v>
      </c>
      <c r="B661" s="3">
        <v>4.4299999999999999E-2</v>
      </c>
      <c r="C661" s="36"/>
      <c r="D661" s="36"/>
      <c r="E661" s="5"/>
    </row>
    <row r="662" spans="1:5">
      <c r="A662" s="37">
        <v>29921</v>
      </c>
      <c r="B662" s="3">
        <v>-2.7799999999999998E-2</v>
      </c>
      <c r="C662" s="36"/>
      <c r="D662" s="36"/>
      <c r="E662" s="5"/>
    </row>
    <row r="663" spans="1:5">
      <c r="A663" s="37">
        <v>29952</v>
      </c>
      <c r="B663" s="3">
        <v>-2.4400000000000005E-2</v>
      </c>
      <c r="C663" s="36"/>
      <c r="D663" s="36"/>
      <c r="E663" s="5"/>
    </row>
    <row r="664" spans="1:5">
      <c r="A664" s="37">
        <v>29983</v>
      </c>
      <c r="B664" s="3">
        <v>-4.9400000000000006E-2</v>
      </c>
      <c r="C664" s="36"/>
      <c r="D664" s="36"/>
      <c r="E664" s="5"/>
    </row>
    <row r="665" spans="1:5">
      <c r="A665" s="37">
        <v>30011</v>
      </c>
      <c r="B665" s="3">
        <v>-8.9000000000000017E-3</v>
      </c>
      <c r="C665" s="36"/>
      <c r="D665" s="36"/>
      <c r="E665" s="5"/>
    </row>
    <row r="666" spans="1:5">
      <c r="A666" s="37">
        <v>30042</v>
      </c>
      <c r="B666" s="3">
        <v>4.4000000000000004E-2</v>
      </c>
      <c r="C666" s="36"/>
      <c r="D666" s="36"/>
      <c r="E666" s="5"/>
    </row>
    <row r="667" spans="1:5">
      <c r="A667" s="37">
        <v>30072</v>
      </c>
      <c r="B667" s="3">
        <v>-2.9300000000000003E-2</v>
      </c>
      <c r="C667" s="36"/>
      <c r="D667" s="36"/>
      <c r="E667" s="5"/>
    </row>
    <row r="668" spans="1:5">
      <c r="A668" s="37">
        <v>30103</v>
      </c>
      <c r="B668" s="3">
        <v>-2.1299999999999999E-2</v>
      </c>
      <c r="C668" s="36"/>
      <c r="D668" s="36"/>
      <c r="E668" s="5"/>
    </row>
    <row r="669" spans="1:5">
      <c r="A669" s="37">
        <v>30133</v>
      </c>
      <c r="B669" s="3">
        <v>-2.1399999999999995E-2</v>
      </c>
      <c r="C669" s="36"/>
      <c r="D669" s="36"/>
      <c r="E669" s="5"/>
    </row>
    <row r="670" spans="1:5">
      <c r="A670" s="37">
        <v>30164</v>
      </c>
      <c r="B670" s="3">
        <v>0.11900000000000001</v>
      </c>
      <c r="C670" s="36"/>
      <c r="D670" s="36"/>
      <c r="E670" s="5"/>
    </row>
    <row r="671" spans="1:5">
      <c r="A671" s="37">
        <v>30195</v>
      </c>
      <c r="B671" s="3">
        <v>1.8000000000000002E-2</v>
      </c>
      <c r="C671" s="36"/>
      <c r="D671" s="36"/>
      <c r="E671" s="5"/>
    </row>
    <row r="672" spans="1:5">
      <c r="A672" s="37">
        <v>30225</v>
      </c>
      <c r="B672" s="3">
        <v>0.11890000000000001</v>
      </c>
      <c r="C672" s="36"/>
      <c r="D672" s="36"/>
      <c r="E672" s="5"/>
    </row>
    <row r="673" spans="1:5">
      <c r="A673" s="37">
        <v>30256</v>
      </c>
      <c r="B673" s="3">
        <v>5.2999999999999999E-2</v>
      </c>
      <c r="C673" s="36"/>
      <c r="D673" s="36"/>
      <c r="E673" s="5"/>
    </row>
    <row r="674" spans="1:5">
      <c r="A674" s="37">
        <v>30286</v>
      </c>
      <c r="B674" s="3">
        <v>1.2200000000000003E-2</v>
      </c>
      <c r="C674" s="36"/>
      <c r="D674" s="36"/>
      <c r="E674" s="5"/>
    </row>
    <row r="675" spans="1:5">
      <c r="A675" s="37">
        <v>30317</v>
      </c>
      <c r="B675" s="3">
        <v>4.2900000000000001E-2</v>
      </c>
      <c r="C675" s="36"/>
      <c r="D675" s="36"/>
      <c r="E675" s="5"/>
    </row>
    <row r="676" spans="1:5">
      <c r="A676" s="37">
        <v>30348</v>
      </c>
      <c r="B676" s="3">
        <v>3.2099999999999997E-2</v>
      </c>
      <c r="C676" s="36"/>
      <c r="D676" s="36"/>
      <c r="E676" s="5"/>
    </row>
    <row r="677" spans="1:5">
      <c r="A677" s="37">
        <v>30376</v>
      </c>
      <c r="B677" s="3">
        <v>3.4499999999999996E-2</v>
      </c>
      <c r="C677" s="36"/>
      <c r="D677" s="36"/>
      <c r="E677" s="5"/>
    </row>
    <row r="678" spans="1:5">
      <c r="A678" s="37">
        <v>30407</v>
      </c>
      <c r="B678" s="3">
        <v>7.3800000000000004E-2</v>
      </c>
      <c r="C678" s="36"/>
      <c r="D678" s="36"/>
      <c r="E678" s="5"/>
    </row>
    <row r="679" spans="1:5">
      <c r="A679" s="37">
        <v>30437</v>
      </c>
      <c r="B679" s="3">
        <v>1.21E-2</v>
      </c>
      <c r="C679" s="36"/>
      <c r="D679" s="36"/>
      <c r="E679" s="5"/>
    </row>
    <row r="680" spans="1:5">
      <c r="A680" s="37">
        <v>30468</v>
      </c>
      <c r="B680" s="3">
        <v>3.7399999999999996E-2</v>
      </c>
      <c r="C680" s="36"/>
      <c r="D680" s="36"/>
      <c r="E680" s="5"/>
    </row>
    <row r="681" spans="1:5">
      <c r="A681" s="37">
        <v>30498</v>
      </c>
      <c r="B681" s="3">
        <v>-3.3300000000000003E-2</v>
      </c>
      <c r="C681" s="36"/>
      <c r="D681" s="36"/>
      <c r="E681" s="5"/>
    </row>
    <row r="682" spans="1:5">
      <c r="A682" s="37">
        <v>30529</v>
      </c>
      <c r="B682" s="3">
        <v>2.5999999999999999E-3</v>
      </c>
      <c r="C682" s="36"/>
      <c r="D682" s="36"/>
      <c r="E682" s="5"/>
    </row>
    <row r="683" spans="1:5">
      <c r="A683" s="37">
        <v>30560</v>
      </c>
      <c r="B683" s="3">
        <v>1.67E-2</v>
      </c>
      <c r="C683" s="36"/>
      <c r="D683" s="36"/>
      <c r="E683" s="5"/>
    </row>
    <row r="684" spans="1:5">
      <c r="A684" s="37">
        <v>30590</v>
      </c>
      <c r="B684" s="3">
        <v>-2.6799999999999997E-2</v>
      </c>
      <c r="C684" s="36"/>
      <c r="D684" s="36"/>
      <c r="E684" s="5"/>
    </row>
    <row r="685" spans="1:5">
      <c r="A685" s="37">
        <v>30621</v>
      </c>
      <c r="B685" s="3">
        <v>2.8600000000000004E-2</v>
      </c>
      <c r="C685" s="36"/>
      <c r="D685" s="36"/>
      <c r="E685" s="5"/>
    </row>
    <row r="686" spans="1:5">
      <c r="A686" s="37">
        <v>30651</v>
      </c>
      <c r="B686" s="3">
        <v>-1.0500000000000001E-2</v>
      </c>
      <c r="C686" s="36"/>
      <c r="D686" s="36"/>
      <c r="E686" s="5"/>
    </row>
    <row r="687" spans="1:5">
      <c r="A687" s="37">
        <v>30682</v>
      </c>
      <c r="B687" s="3">
        <v>-1.1599999999999999E-2</v>
      </c>
      <c r="C687" s="36"/>
      <c r="D687" s="36"/>
      <c r="E687" s="5"/>
    </row>
    <row r="688" spans="1:5">
      <c r="A688" s="37">
        <v>30713</v>
      </c>
      <c r="B688" s="3">
        <v>-4.1100000000000005E-2</v>
      </c>
      <c r="C688" s="36"/>
      <c r="D688" s="36"/>
      <c r="E688" s="5"/>
    </row>
    <row r="689" spans="1:5">
      <c r="A689" s="37">
        <v>30742</v>
      </c>
      <c r="B689" s="3">
        <v>1.3599999999999999E-2</v>
      </c>
      <c r="C689" s="36"/>
      <c r="D689" s="36"/>
      <c r="E689" s="5"/>
    </row>
    <row r="690" spans="1:5">
      <c r="A690" s="37">
        <v>30773</v>
      </c>
      <c r="B690" s="3">
        <v>3.0000000000000005E-3</v>
      </c>
      <c r="C690" s="36"/>
      <c r="D690" s="36"/>
      <c r="E690" s="5"/>
    </row>
    <row r="691" spans="1:5">
      <c r="A691" s="37">
        <v>30803</v>
      </c>
      <c r="B691" s="3">
        <v>-5.1899999999999995E-2</v>
      </c>
      <c r="C691" s="36"/>
      <c r="D691" s="36"/>
      <c r="E691" s="5"/>
    </row>
    <row r="692" spans="1:5">
      <c r="A692" s="37">
        <v>30834</v>
      </c>
      <c r="B692" s="3">
        <v>2.5700000000000004E-2</v>
      </c>
      <c r="C692" s="36"/>
      <c r="D692" s="36"/>
      <c r="E692" s="5"/>
    </row>
    <row r="693" spans="1:5">
      <c r="A693" s="37">
        <v>30864</v>
      </c>
      <c r="B693" s="3">
        <v>-1.9200000000000005E-2</v>
      </c>
      <c r="C693" s="36"/>
      <c r="D693" s="36"/>
      <c r="E693" s="5"/>
    </row>
    <row r="694" spans="1:5">
      <c r="A694" s="37">
        <v>30895</v>
      </c>
      <c r="B694" s="3">
        <v>0.11109999999999999</v>
      </c>
      <c r="C694" s="36"/>
      <c r="D694" s="36"/>
      <c r="E694" s="5"/>
    </row>
    <row r="695" spans="1:5">
      <c r="A695" s="37">
        <v>30926</v>
      </c>
      <c r="B695" s="3">
        <v>5.9999999999999941E-4</v>
      </c>
      <c r="C695" s="36"/>
      <c r="D695" s="36"/>
      <c r="E695" s="5"/>
    </row>
    <row r="696" spans="1:5">
      <c r="A696" s="37">
        <v>30956</v>
      </c>
      <c r="B696" s="3">
        <v>1.6000000000000003E-3</v>
      </c>
      <c r="C696" s="36"/>
      <c r="D696" s="36"/>
      <c r="E696" s="5"/>
    </row>
    <row r="697" spans="1:5">
      <c r="A697" s="37">
        <v>30987</v>
      </c>
      <c r="B697" s="3">
        <v>-1.03E-2</v>
      </c>
      <c r="C697" s="36"/>
      <c r="D697" s="36"/>
      <c r="E697" s="5"/>
    </row>
    <row r="698" spans="1:5">
      <c r="A698" s="37">
        <v>31017</v>
      </c>
      <c r="B698" s="3">
        <v>2.4799999999999999E-2</v>
      </c>
      <c r="C698" s="36"/>
      <c r="D698" s="36"/>
      <c r="E698" s="5"/>
    </row>
    <row r="699" spans="1:5">
      <c r="A699" s="37">
        <v>31048</v>
      </c>
      <c r="B699" s="3">
        <v>8.6400000000000005E-2</v>
      </c>
      <c r="C699" s="36"/>
      <c r="D699" s="36"/>
      <c r="E699" s="5"/>
    </row>
    <row r="700" spans="1:5">
      <c r="A700" s="37">
        <v>31079</v>
      </c>
      <c r="B700" s="3">
        <v>1.7999999999999999E-2</v>
      </c>
      <c r="C700" s="36"/>
      <c r="D700" s="36"/>
      <c r="E700" s="5"/>
    </row>
    <row r="701" spans="1:5">
      <c r="A701" s="37">
        <v>31107</v>
      </c>
      <c r="B701" s="3">
        <v>-2.1999999999999997E-3</v>
      </c>
      <c r="C701" s="36"/>
      <c r="D701" s="36"/>
      <c r="E701" s="5"/>
    </row>
    <row r="702" spans="1:5">
      <c r="A702" s="37">
        <v>31138</v>
      </c>
      <c r="B702" s="3">
        <v>-2.3999999999999998E-3</v>
      </c>
      <c r="C702" s="36"/>
      <c r="D702" s="36"/>
      <c r="E702" s="5"/>
    </row>
    <row r="703" spans="1:5">
      <c r="A703" s="37">
        <v>31168</v>
      </c>
      <c r="B703" s="3">
        <v>5.7500000000000002E-2</v>
      </c>
      <c r="C703" s="36"/>
      <c r="D703" s="36"/>
      <c r="E703" s="5"/>
    </row>
    <row r="704" spans="1:5">
      <c r="A704" s="37">
        <v>31199</v>
      </c>
      <c r="B704" s="3">
        <v>1.8200000000000001E-2</v>
      </c>
      <c r="C704" s="36"/>
      <c r="D704" s="36"/>
      <c r="E704" s="5"/>
    </row>
    <row r="705" spans="1:5">
      <c r="A705" s="37">
        <v>31229</v>
      </c>
      <c r="B705" s="3">
        <v>-1.1999999999999999E-3</v>
      </c>
      <c r="C705" s="36"/>
      <c r="D705" s="36"/>
      <c r="E705" s="5"/>
    </row>
    <row r="706" spans="1:5">
      <c r="A706" s="37">
        <v>31260</v>
      </c>
      <c r="B706" s="3">
        <v>-4.6999999999999993E-3</v>
      </c>
      <c r="C706" s="36"/>
      <c r="D706" s="36"/>
      <c r="E706" s="5"/>
    </row>
    <row r="707" spans="1:5">
      <c r="A707" s="37">
        <v>31291</v>
      </c>
      <c r="B707" s="3">
        <v>-3.9399999999999998E-2</v>
      </c>
      <c r="C707" s="36"/>
      <c r="D707" s="36"/>
      <c r="E707" s="5"/>
    </row>
    <row r="708" spans="1:5">
      <c r="A708" s="37">
        <v>31321</v>
      </c>
      <c r="B708" s="3">
        <v>4.6699999999999998E-2</v>
      </c>
      <c r="C708" s="36"/>
      <c r="D708" s="36"/>
      <c r="E708" s="5"/>
    </row>
    <row r="709" spans="1:5">
      <c r="A709" s="37">
        <v>31352</v>
      </c>
      <c r="B709" s="3">
        <v>7.0900000000000005E-2</v>
      </c>
      <c r="C709" s="36"/>
      <c r="D709" s="36"/>
      <c r="E709" s="5"/>
    </row>
    <row r="710" spans="1:5">
      <c r="A710" s="37">
        <v>31382</v>
      </c>
      <c r="B710" s="3">
        <v>4.53E-2</v>
      </c>
      <c r="C710" s="36"/>
      <c r="D710" s="36"/>
      <c r="E710" s="5"/>
    </row>
    <row r="711" spans="1:5">
      <c r="A711" s="37">
        <v>31413</v>
      </c>
      <c r="B711" s="3">
        <v>1.21E-2</v>
      </c>
      <c r="C711" s="36"/>
      <c r="D711" s="36"/>
      <c r="E711" s="5"/>
    </row>
    <row r="712" spans="1:5">
      <c r="A712" s="37">
        <v>31444</v>
      </c>
      <c r="B712" s="3">
        <v>7.6600000000000001E-2</v>
      </c>
      <c r="C712" s="36"/>
      <c r="D712" s="36"/>
      <c r="E712" s="5"/>
    </row>
    <row r="713" spans="1:5">
      <c r="A713" s="37">
        <v>31472</v>
      </c>
      <c r="B713" s="3">
        <v>5.4799999999999995E-2</v>
      </c>
      <c r="C713" s="36"/>
      <c r="D713" s="36"/>
      <c r="E713" s="5"/>
    </row>
    <row r="714" spans="1:5">
      <c r="A714" s="37">
        <v>31503</v>
      </c>
      <c r="B714" s="3">
        <v>-7.9000000000000008E-3</v>
      </c>
      <c r="C714" s="36"/>
      <c r="D714" s="36"/>
      <c r="E714" s="5"/>
    </row>
    <row r="715" spans="1:5">
      <c r="A715" s="37">
        <v>31533</v>
      </c>
      <c r="B715" s="3">
        <v>5.1100000000000007E-2</v>
      </c>
      <c r="C715" s="36"/>
      <c r="D715" s="36"/>
      <c r="E715" s="5"/>
    </row>
    <row r="716" spans="1:5">
      <c r="A716" s="37">
        <v>31564</v>
      </c>
      <c r="B716" s="3">
        <v>1.55E-2</v>
      </c>
      <c r="C716" s="36"/>
      <c r="D716" s="36"/>
      <c r="E716" s="5"/>
    </row>
    <row r="717" spans="1:5">
      <c r="A717" s="37">
        <v>31594</v>
      </c>
      <c r="B717" s="3">
        <v>-5.9299999999999999E-2</v>
      </c>
      <c r="C717" s="36"/>
      <c r="D717" s="36"/>
      <c r="E717" s="5"/>
    </row>
    <row r="718" spans="1:5">
      <c r="A718" s="37">
        <v>31625</v>
      </c>
      <c r="B718" s="3">
        <v>6.5299999999999997E-2</v>
      </c>
      <c r="C718" s="36"/>
      <c r="D718" s="36"/>
      <c r="E718" s="5"/>
    </row>
    <row r="719" spans="1:5">
      <c r="A719" s="37">
        <v>31656</v>
      </c>
      <c r="B719" s="3">
        <v>-8.1500000000000003E-2</v>
      </c>
      <c r="C719" s="36"/>
      <c r="D719" s="36"/>
      <c r="E719" s="5"/>
    </row>
    <row r="720" spans="1:5">
      <c r="A720" s="37">
        <v>31686</v>
      </c>
      <c r="B720" s="3">
        <v>5.1200000000000002E-2</v>
      </c>
      <c r="C720" s="36"/>
      <c r="D720" s="36"/>
      <c r="E720" s="5"/>
    </row>
    <row r="721" spans="1:5">
      <c r="A721" s="37">
        <v>31717</v>
      </c>
      <c r="B721" s="3">
        <v>1.5600000000000001E-2</v>
      </c>
      <c r="C721" s="36"/>
      <c r="D721" s="36"/>
      <c r="E721" s="5"/>
    </row>
    <row r="722" spans="1:5">
      <c r="A722" s="37">
        <v>31747</v>
      </c>
      <c r="B722" s="3">
        <v>-2.7800000000000002E-2</v>
      </c>
      <c r="C722" s="36"/>
      <c r="D722" s="36"/>
      <c r="E722" s="5"/>
    </row>
    <row r="723" spans="1:5">
      <c r="A723" s="37">
        <v>31778</v>
      </c>
      <c r="B723" s="3">
        <v>0.12890000000000001</v>
      </c>
      <c r="C723" s="36"/>
      <c r="D723" s="36"/>
      <c r="E723" s="5"/>
    </row>
    <row r="724" spans="1:5">
      <c r="A724" s="37">
        <v>31809</v>
      </c>
      <c r="B724" s="3">
        <v>4.8199999999999993E-2</v>
      </c>
      <c r="C724" s="36"/>
      <c r="D724" s="36"/>
      <c r="E724" s="5"/>
    </row>
    <row r="725" spans="1:5">
      <c r="A725" s="37">
        <v>31837</v>
      </c>
      <c r="B725" s="3">
        <v>2.1099999999999997E-2</v>
      </c>
      <c r="C725" s="36"/>
      <c r="D725" s="36"/>
      <c r="E725" s="5"/>
    </row>
    <row r="726" spans="1:5">
      <c r="A726" s="37">
        <v>31868</v>
      </c>
      <c r="B726" s="3">
        <v>-1.67E-2</v>
      </c>
      <c r="C726" s="36"/>
      <c r="D726" s="36"/>
      <c r="E726" s="5"/>
    </row>
    <row r="727" spans="1:5">
      <c r="A727" s="37">
        <v>31898</v>
      </c>
      <c r="B727" s="3">
        <v>4.8999999999999998E-3</v>
      </c>
      <c r="C727" s="36"/>
      <c r="D727" s="36"/>
      <c r="E727" s="5"/>
    </row>
    <row r="728" spans="1:5">
      <c r="A728" s="37">
        <v>31929</v>
      </c>
      <c r="B728" s="3">
        <v>4.4199999999999996E-2</v>
      </c>
      <c r="C728" s="36"/>
      <c r="D728" s="36"/>
      <c r="E728" s="5"/>
    </row>
    <row r="729" spans="1:5">
      <c r="A729" s="37">
        <v>31959</v>
      </c>
      <c r="B729" s="3">
        <v>4.3100000000000006E-2</v>
      </c>
      <c r="C729" s="36"/>
      <c r="D729" s="36"/>
      <c r="E729" s="5"/>
    </row>
    <row r="730" spans="1:5">
      <c r="A730" s="37">
        <v>31990</v>
      </c>
      <c r="B730" s="3">
        <v>3.9900000000000005E-2</v>
      </c>
      <c r="C730" s="36"/>
      <c r="D730" s="36"/>
      <c r="E730" s="5"/>
    </row>
    <row r="731" spans="1:5">
      <c r="A731" s="37">
        <v>32021</v>
      </c>
      <c r="B731" s="3">
        <v>-2.1399999999999995E-2</v>
      </c>
      <c r="C731" s="36"/>
      <c r="D731" s="36"/>
      <c r="E731" s="5"/>
    </row>
    <row r="732" spans="1:5">
      <c r="A732" s="37">
        <v>32051</v>
      </c>
      <c r="B732" s="3">
        <v>-0.22639999999999996</v>
      </c>
      <c r="C732" s="36"/>
      <c r="D732" s="36"/>
      <c r="E732" s="5"/>
    </row>
    <row r="733" spans="1:5">
      <c r="A733" s="37">
        <v>32082</v>
      </c>
      <c r="B733" s="3">
        <v>-7.4200000000000002E-2</v>
      </c>
      <c r="C733" s="36"/>
      <c r="D733" s="36"/>
      <c r="E733" s="5"/>
    </row>
    <row r="734" spans="1:5">
      <c r="A734" s="37">
        <v>32112</v>
      </c>
      <c r="B734" s="3">
        <v>7.1999999999999995E-2</v>
      </c>
      <c r="C734" s="36"/>
      <c r="D734" s="36"/>
      <c r="E734" s="5"/>
    </row>
    <row r="735" spans="1:5">
      <c r="A735" s="37">
        <v>32143</v>
      </c>
      <c r="B735" s="3">
        <v>4.4999999999999998E-2</v>
      </c>
      <c r="C735" s="36"/>
      <c r="D735" s="36"/>
      <c r="E735" s="5"/>
    </row>
    <row r="736" spans="1:5">
      <c r="A736" s="37">
        <v>32174</v>
      </c>
      <c r="B736" s="3">
        <v>5.21E-2</v>
      </c>
      <c r="C736" s="36"/>
      <c r="D736" s="36"/>
      <c r="E736" s="5"/>
    </row>
    <row r="737" spans="1:5">
      <c r="A737" s="37">
        <v>32203</v>
      </c>
      <c r="B737" s="3">
        <v>-1.83E-2</v>
      </c>
      <c r="C737" s="36"/>
      <c r="D737" s="36"/>
      <c r="E737" s="5"/>
    </row>
    <row r="738" spans="1:5">
      <c r="A738" s="37">
        <v>32234</v>
      </c>
      <c r="B738" s="3">
        <v>1.0200000000000001E-2</v>
      </c>
      <c r="C738" s="36"/>
      <c r="D738" s="36"/>
      <c r="E738" s="5"/>
    </row>
    <row r="739" spans="1:5">
      <c r="A739" s="37">
        <v>32264</v>
      </c>
      <c r="B739" s="3">
        <v>2.2000000000000001E-3</v>
      </c>
      <c r="C739" s="36"/>
      <c r="D739" s="36"/>
      <c r="E739" s="5"/>
    </row>
    <row r="740" spans="1:5">
      <c r="A740" s="37">
        <v>32295</v>
      </c>
      <c r="B740" s="3">
        <v>5.28E-2</v>
      </c>
      <c r="C740" s="36"/>
      <c r="D740" s="36"/>
      <c r="E740" s="5"/>
    </row>
    <row r="741" spans="1:5">
      <c r="A741" s="37">
        <v>32325</v>
      </c>
      <c r="B741" s="3">
        <v>-7.4000000000000003E-3</v>
      </c>
      <c r="C741" s="36"/>
      <c r="D741" s="36"/>
      <c r="E741" s="5"/>
    </row>
    <row r="742" spans="1:5">
      <c r="A742" s="37">
        <v>32356</v>
      </c>
      <c r="B742" s="3">
        <v>-2.7200000000000002E-2</v>
      </c>
      <c r="C742" s="36"/>
      <c r="D742" s="36"/>
      <c r="E742" s="5"/>
    </row>
    <row r="743" spans="1:5">
      <c r="A743" s="37">
        <v>32387</v>
      </c>
      <c r="B743" s="3">
        <v>3.9199999999999999E-2</v>
      </c>
      <c r="C743" s="36"/>
      <c r="D743" s="36"/>
      <c r="E743" s="5"/>
    </row>
    <row r="744" spans="1:5">
      <c r="A744" s="37">
        <v>32417</v>
      </c>
      <c r="B744" s="3">
        <v>1.7599999999999998E-2</v>
      </c>
      <c r="C744" s="36"/>
      <c r="D744" s="36"/>
      <c r="E744" s="5"/>
    </row>
    <row r="745" spans="1:5">
      <c r="A745" s="37">
        <v>32448</v>
      </c>
      <c r="B745" s="3">
        <v>-1.7200000000000003E-2</v>
      </c>
      <c r="C745" s="36"/>
      <c r="D745" s="36"/>
      <c r="E745" s="5"/>
    </row>
    <row r="746" spans="1:5">
      <c r="A746" s="37">
        <v>32478</v>
      </c>
      <c r="B746" s="3">
        <v>2.12E-2</v>
      </c>
      <c r="C746" s="36"/>
      <c r="D746" s="36"/>
      <c r="E746" s="5"/>
    </row>
    <row r="747" spans="1:5">
      <c r="A747" s="37">
        <v>32509</v>
      </c>
      <c r="B747" s="3">
        <v>6.649999999999999E-2</v>
      </c>
      <c r="C747" s="36"/>
      <c r="D747" s="36"/>
      <c r="E747" s="5"/>
    </row>
    <row r="748" spans="1:5">
      <c r="A748" s="37">
        <v>32540</v>
      </c>
      <c r="B748" s="3">
        <v>-1.6400000000000001E-2</v>
      </c>
      <c r="C748" s="36"/>
      <c r="D748" s="36"/>
      <c r="E748" s="5"/>
    </row>
    <row r="749" spans="1:5">
      <c r="A749" s="37">
        <v>32568</v>
      </c>
      <c r="B749" s="3">
        <v>2.2400000000000003E-2</v>
      </c>
      <c r="C749" s="36"/>
      <c r="D749" s="36"/>
      <c r="E749" s="5"/>
    </row>
    <row r="750" spans="1:5">
      <c r="A750" s="37">
        <v>32599</v>
      </c>
      <c r="B750" s="3">
        <v>0.05</v>
      </c>
      <c r="C750" s="36"/>
      <c r="D750" s="36"/>
      <c r="E750" s="5"/>
    </row>
    <row r="751" spans="1:5">
      <c r="A751" s="37">
        <v>32629</v>
      </c>
      <c r="B751" s="3">
        <v>4.1400000000000006E-2</v>
      </c>
      <c r="C751" s="36"/>
      <c r="D751" s="36"/>
      <c r="E751" s="5"/>
    </row>
    <row r="752" spans="1:5">
      <c r="A752" s="37">
        <v>32660</v>
      </c>
      <c r="B752" s="3">
        <v>-6.4000000000000012E-3</v>
      </c>
      <c r="C752" s="36"/>
      <c r="D752" s="36"/>
      <c r="E752" s="5"/>
    </row>
    <row r="753" spans="1:5">
      <c r="A753" s="37">
        <v>32690</v>
      </c>
      <c r="B753" s="3">
        <v>7.9000000000000001E-2</v>
      </c>
      <c r="C753" s="36"/>
      <c r="D753" s="36"/>
      <c r="E753" s="5"/>
    </row>
    <row r="754" spans="1:5">
      <c r="A754" s="37">
        <v>32721</v>
      </c>
      <c r="B754" s="3">
        <v>2.1799999999999996E-2</v>
      </c>
      <c r="C754" s="36"/>
      <c r="D754" s="36"/>
      <c r="E754" s="5"/>
    </row>
    <row r="755" spans="1:5">
      <c r="A755" s="37">
        <v>32752</v>
      </c>
      <c r="B755" s="3">
        <v>-1.0999999999999998E-3</v>
      </c>
      <c r="C755" s="36"/>
      <c r="D755" s="36"/>
      <c r="E755" s="5"/>
    </row>
    <row r="756" spans="1:5">
      <c r="A756" s="37">
        <v>32782</v>
      </c>
      <c r="B756" s="3">
        <v>-2.9899999999999996E-2</v>
      </c>
      <c r="C756" s="36"/>
      <c r="D756" s="36"/>
      <c r="E756" s="5"/>
    </row>
    <row r="757" spans="1:5">
      <c r="A757" s="37">
        <v>32813</v>
      </c>
      <c r="B757" s="3">
        <v>1.72E-2</v>
      </c>
      <c r="C757" s="36"/>
      <c r="D757" s="36"/>
      <c r="E757" s="5"/>
    </row>
    <row r="758" spans="1:5">
      <c r="A758" s="37">
        <v>32843</v>
      </c>
      <c r="B758" s="3">
        <v>1.77E-2</v>
      </c>
      <c r="C758" s="36"/>
      <c r="D758" s="36"/>
      <c r="E758" s="5"/>
    </row>
    <row r="759" spans="1:5">
      <c r="A759" s="37">
        <v>32874</v>
      </c>
      <c r="B759" s="3">
        <v>-7.279999999999999E-2</v>
      </c>
      <c r="C759" s="36"/>
      <c r="D759" s="36"/>
      <c r="E759" s="5"/>
    </row>
    <row r="760" spans="1:5">
      <c r="A760" s="37">
        <v>32905</v>
      </c>
      <c r="B760" s="3">
        <v>1.6800000000000002E-2</v>
      </c>
      <c r="C760" s="36"/>
      <c r="D760" s="36"/>
      <c r="E760" s="5"/>
    </row>
    <row r="761" spans="1:5">
      <c r="A761" s="37">
        <v>32933</v>
      </c>
      <c r="B761" s="3">
        <v>2.4700000000000003E-2</v>
      </c>
      <c r="C761" s="36"/>
      <c r="D761" s="36"/>
      <c r="E761" s="5"/>
    </row>
    <row r="762" spans="1:5">
      <c r="A762" s="37">
        <v>32964</v>
      </c>
      <c r="B762" s="3">
        <v>-2.6699999999999998E-2</v>
      </c>
      <c r="C762" s="36"/>
      <c r="D762" s="36"/>
      <c r="E762" s="5"/>
    </row>
    <row r="763" spans="1:5">
      <c r="A763" s="37">
        <v>32994</v>
      </c>
      <c r="B763" s="3">
        <v>9.0999999999999998E-2</v>
      </c>
      <c r="C763" s="36"/>
      <c r="D763" s="36"/>
      <c r="E763" s="5"/>
    </row>
    <row r="764" spans="1:5">
      <c r="A764" s="37">
        <v>33025</v>
      </c>
      <c r="B764" s="3">
        <v>-4.6000000000000008E-3</v>
      </c>
      <c r="C764" s="36"/>
      <c r="D764" s="36"/>
      <c r="E764" s="5"/>
    </row>
    <row r="765" spans="1:5">
      <c r="A765" s="37">
        <v>33055</v>
      </c>
      <c r="B765" s="3">
        <v>-1.2199999999999997E-2</v>
      </c>
      <c r="C765" s="36"/>
      <c r="D765" s="36"/>
      <c r="E765" s="5"/>
    </row>
    <row r="766" spans="1:5">
      <c r="A766" s="37">
        <v>33086</v>
      </c>
      <c r="B766" s="3">
        <v>-9.4899999999999998E-2</v>
      </c>
      <c r="C766" s="36"/>
      <c r="D766" s="36"/>
      <c r="E766" s="5"/>
    </row>
    <row r="767" spans="1:5">
      <c r="A767" s="37">
        <v>33117</v>
      </c>
      <c r="B767" s="3">
        <v>-5.5200000000000006E-2</v>
      </c>
      <c r="C767" s="36"/>
      <c r="D767" s="36"/>
      <c r="E767" s="5"/>
    </row>
    <row r="768" spans="1:5">
      <c r="A768" s="37">
        <v>33147</v>
      </c>
      <c r="B768" s="3">
        <v>-1.2399999999999998E-2</v>
      </c>
      <c r="C768" s="36"/>
      <c r="D768" s="36"/>
      <c r="E768" s="5"/>
    </row>
    <row r="769" spans="1:5">
      <c r="A769" s="37">
        <v>33178</v>
      </c>
      <c r="B769" s="3">
        <v>6.9199999999999998E-2</v>
      </c>
      <c r="C769" s="36"/>
      <c r="D769" s="36"/>
      <c r="E769" s="5"/>
    </row>
    <row r="770" spans="1:5">
      <c r="A770" s="37">
        <v>33208</v>
      </c>
      <c r="B770" s="3">
        <v>3.0600000000000002E-2</v>
      </c>
      <c r="C770" s="36"/>
      <c r="D770" s="36"/>
      <c r="E770" s="5"/>
    </row>
    <row r="771" spans="1:5">
      <c r="A771" s="37">
        <v>33239</v>
      </c>
      <c r="B771" s="3">
        <v>5.2100000000000007E-2</v>
      </c>
      <c r="C771" s="36"/>
      <c r="D771" s="36"/>
      <c r="E771" s="5"/>
    </row>
    <row r="772" spans="1:5">
      <c r="A772" s="37">
        <v>33270</v>
      </c>
      <c r="B772" s="3">
        <v>7.6700000000000004E-2</v>
      </c>
      <c r="C772" s="36"/>
      <c r="D772" s="36"/>
      <c r="E772" s="5"/>
    </row>
    <row r="773" spans="1:5">
      <c r="A773" s="37">
        <v>33298</v>
      </c>
      <c r="B773" s="3">
        <v>3.0899999999999997E-2</v>
      </c>
      <c r="C773" s="36"/>
      <c r="D773" s="36"/>
      <c r="E773" s="5"/>
    </row>
    <row r="774" spans="1:5">
      <c r="A774" s="37">
        <v>33329</v>
      </c>
      <c r="B774" s="3">
        <v>2.5000000000000001E-3</v>
      </c>
      <c r="C774" s="36"/>
      <c r="D774" s="36"/>
      <c r="E774" s="5"/>
    </row>
    <row r="775" spans="1:5">
      <c r="A775" s="37">
        <v>33359</v>
      </c>
      <c r="B775" s="3">
        <v>4.1200000000000001E-2</v>
      </c>
      <c r="C775" s="36"/>
      <c r="D775" s="36"/>
      <c r="E775" s="5"/>
    </row>
    <row r="776" spans="1:5">
      <c r="A776" s="37">
        <v>33390</v>
      </c>
      <c r="B776" s="3">
        <v>-4.5200000000000004E-2</v>
      </c>
      <c r="C776" s="36"/>
      <c r="D776" s="36"/>
      <c r="E776" s="5"/>
    </row>
    <row r="777" spans="1:5">
      <c r="A777" s="37">
        <v>33420</v>
      </c>
      <c r="B777" s="3">
        <v>4.7300000000000002E-2</v>
      </c>
      <c r="C777" s="36"/>
      <c r="D777" s="36"/>
      <c r="E777" s="5"/>
    </row>
    <row r="778" spans="1:5">
      <c r="A778" s="37">
        <v>33451</v>
      </c>
      <c r="B778" s="3">
        <v>2.7799999999999998E-2</v>
      </c>
      <c r="C778" s="36"/>
      <c r="D778" s="36"/>
      <c r="E778" s="5"/>
    </row>
    <row r="779" spans="1:5">
      <c r="A779" s="37">
        <v>33482</v>
      </c>
      <c r="B779" s="3">
        <v>-1.1300000000000001E-2</v>
      </c>
      <c r="C779" s="36"/>
      <c r="D779" s="36"/>
      <c r="E779" s="5"/>
    </row>
    <row r="780" spans="1:5">
      <c r="A780" s="37">
        <v>33512</v>
      </c>
      <c r="B780" s="3">
        <v>1.7100000000000001E-2</v>
      </c>
      <c r="C780" s="36"/>
      <c r="D780" s="36"/>
      <c r="E780" s="5"/>
    </row>
    <row r="781" spans="1:5">
      <c r="A781" s="37">
        <v>33543</v>
      </c>
      <c r="B781" s="3">
        <v>-3.8000000000000006E-2</v>
      </c>
      <c r="C781" s="36"/>
      <c r="D781" s="36"/>
      <c r="E781" s="5"/>
    </row>
    <row r="782" spans="1:5">
      <c r="A782" s="37">
        <v>33573</v>
      </c>
      <c r="B782" s="3">
        <v>0.11220000000000001</v>
      </c>
      <c r="C782" s="36"/>
      <c r="D782" s="36"/>
      <c r="E782" s="5"/>
    </row>
    <row r="783" spans="1:5">
      <c r="A783" s="37">
        <v>33604</v>
      </c>
      <c r="B783" s="3">
        <v>-2.4999999999999996E-3</v>
      </c>
      <c r="C783" s="36"/>
      <c r="D783" s="36"/>
      <c r="E783" s="5"/>
    </row>
    <row r="784" spans="1:5">
      <c r="A784" s="37">
        <v>33635</v>
      </c>
      <c r="B784" s="3">
        <v>1.37E-2</v>
      </c>
      <c r="C784" s="36"/>
      <c r="D784" s="36"/>
      <c r="E784" s="5"/>
    </row>
    <row r="785" spans="1:5">
      <c r="A785" s="37">
        <v>33664</v>
      </c>
      <c r="B785" s="3">
        <v>-2.3200000000000002E-2</v>
      </c>
      <c r="C785" s="36"/>
      <c r="D785" s="36"/>
      <c r="E785" s="5"/>
    </row>
    <row r="786" spans="1:5">
      <c r="A786" s="37">
        <v>33695</v>
      </c>
      <c r="B786" s="3">
        <v>1.3900000000000001E-2</v>
      </c>
      <c r="C786" s="36"/>
      <c r="D786" s="36"/>
      <c r="E786" s="5"/>
    </row>
    <row r="787" spans="1:5">
      <c r="A787" s="37">
        <v>33725</v>
      </c>
      <c r="B787" s="3">
        <v>5.8000000000000005E-3</v>
      </c>
      <c r="C787" s="36"/>
      <c r="D787" s="36"/>
      <c r="E787" s="5"/>
    </row>
    <row r="788" spans="1:5">
      <c r="A788" s="37">
        <v>33756</v>
      </c>
      <c r="B788" s="3">
        <v>-2.0199999999999999E-2</v>
      </c>
      <c r="C788" s="36"/>
      <c r="D788" s="36"/>
      <c r="E788" s="5"/>
    </row>
    <row r="789" spans="1:5">
      <c r="A789" s="37">
        <v>33786</v>
      </c>
      <c r="B789" s="3">
        <v>4.0800000000000003E-2</v>
      </c>
      <c r="C789" s="36"/>
      <c r="D789" s="36"/>
      <c r="E789" s="5"/>
    </row>
    <row r="790" spans="1:5">
      <c r="A790" s="37">
        <v>33817</v>
      </c>
      <c r="B790" s="3">
        <v>-2.12E-2</v>
      </c>
      <c r="C790" s="36"/>
      <c r="D790" s="36"/>
      <c r="E790" s="5"/>
    </row>
    <row r="791" spans="1:5">
      <c r="A791" s="37">
        <v>33848</v>
      </c>
      <c r="B791" s="3">
        <v>1.4499999999999999E-2</v>
      </c>
      <c r="C791" s="36"/>
      <c r="D791" s="36"/>
      <c r="E791" s="5"/>
    </row>
    <row r="792" spans="1:5">
      <c r="A792" s="37">
        <v>33878</v>
      </c>
      <c r="B792" s="3">
        <v>1.2500000000000001E-2</v>
      </c>
      <c r="C792" s="36"/>
      <c r="D792" s="36"/>
      <c r="E792" s="5"/>
    </row>
    <row r="793" spans="1:5">
      <c r="A793" s="37">
        <v>33909</v>
      </c>
      <c r="B793" s="3">
        <v>4.36E-2</v>
      </c>
      <c r="C793" s="36"/>
      <c r="D793" s="36"/>
      <c r="E793" s="5"/>
    </row>
    <row r="794" spans="1:5">
      <c r="A794" s="37">
        <v>33939</v>
      </c>
      <c r="B794" s="3">
        <v>1.8100000000000002E-2</v>
      </c>
      <c r="C794" s="36"/>
      <c r="D794" s="36"/>
      <c r="E794" s="5"/>
    </row>
    <row r="795" spans="1:5">
      <c r="A795" s="37">
        <v>33970</v>
      </c>
      <c r="B795" s="3">
        <v>1.1600000000000001E-2</v>
      </c>
      <c r="C795" s="36"/>
      <c r="D795" s="36"/>
      <c r="E795" s="5"/>
    </row>
    <row r="796" spans="1:5">
      <c r="A796" s="37">
        <v>34001</v>
      </c>
      <c r="B796" s="3">
        <v>3.3999999999999998E-3</v>
      </c>
      <c r="C796" s="36"/>
      <c r="D796" s="36"/>
      <c r="E796" s="5"/>
    </row>
    <row r="797" spans="1:5">
      <c r="A797" s="37">
        <v>34029</v>
      </c>
      <c r="B797" s="3">
        <v>2.5499999999999998E-2</v>
      </c>
      <c r="C797" s="36"/>
      <c r="D797" s="36"/>
      <c r="E797" s="5"/>
    </row>
    <row r="798" spans="1:5">
      <c r="A798" s="37">
        <v>34060</v>
      </c>
      <c r="B798" s="3">
        <v>-2.8099999999999997E-2</v>
      </c>
      <c r="C798" s="36"/>
      <c r="D798" s="36"/>
      <c r="E798" s="5"/>
    </row>
    <row r="799" spans="1:5">
      <c r="A799" s="37">
        <v>34090</v>
      </c>
      <c r="B799" s="3">
        <v>3.1100000000000003E-2</v>
      </c>
      <c r="C799" s="36"/>
      <c r="D799" s="36"/>
      <c r="E799" s="5"/>
    </row>
    <row r="800" spans="1:5">
      <c r="A800" s="37">
        <v>34121</v>
      </c>
      <c r="B800" s="3">
        <v>5.6000000000000008E-3</v>
      </c>
      <c r="C800" s="36"/>
      <c r="D800" s="36"/>
      <c r="E800" s="5"/>
    </row>
    <row r="801" spans="1:5">
      <c r="A801" s="37">
        <v>34151</v>
      </c>
      <c r="B801" s="3">
        <v>-1.0000000000000002E-3</v>
      </c>
      <c r="C801" s="36"/>
      <c r="D801" s="36"/>
      <c r="E801" s="5"/>
    </row>
    <row r="802" spans="1:5">
      <c r="A802" s="37">
        <v>34182</v>
      </c>
      <c r="B802" s="3">
        <v>3.9599999999999996E-2</v>
      </c>
      <c r="C802" s="36"/>
      <c r="D802" s="36"/>
      <c r="E802" s="5"/>
    </row>
    <row r="803" spans="1:5">
      <c r="A803" s="37">
        <v>34213</v>
      </c>
      <c r="B803" s="3">
        <v>1.4000000000000002E-3</v>
      </c>
      <c r="C803" s="36"/>
      <c r="D803" s="36"/>
      <c r="E803" s="5"/>
    </row>
    <row r="804" spans="1:5">
      <c r="A804" s="37">
        <v>34243</v>
      </c>
      <c r="B804" s="3">
        <v>1.6299999999999999E-2</v>
      </c>
      <c r="C804" s="36"/>
      <c r="D804" s="36"/>
      <c r="E804" s="5"/>
    </row>
    <row r="805" spans="1:5">
      <c r="A805" s="37">
        <v>34274</v>
      </c>
      <c r="B805" s="3">
        <v>-1.6399999999999998E-2</v>
      </c>
      <c r="C805" s="36"/>
      <c r="D805" s="36"/>
      <c r="E805" s="5"/>
    </row>
    <row r="806" spans="1:5">
      <c r="A806" s="37">
        <v>34304</v>
      </c>
      <c r="B806" s="3">
        <v>1.8799999999999997E-2</v>
      </c>
      <c r="C806" s="36"/>
      <c r="D806" s="36"/>
      <c r="E806" s="5"/>
    </row>
    <row r="807" spans="1:5">
      <c r="A807" s="37">
        <v>34335</v>
      </c>
      <c r="B807" s="3">
        <v>3.1200000000000002E-2</v>
      </c>
      <c r="C807" s="36"/>
      <c r="D807" s="36"/>
      <c r="E807" s="5"/>
    </row>
    <row r="808" spans="1:5">
      <c r="A808" s="37">
        <v>34366</v>
      </c>
      <c r="B808" s="3">
        <v>-2.3399999999999997E-2</v>
      </c>
      <c r="C808" s="36"/>
      <c r="D808" s="36"/>
      <c r="E808" s="5"/>
    </row>
    <row r="809" spans="1:5">
      <c r="A809" s="37">
        <v>34394</v>
      </c>
      <c r="B809" s="3">
        <v>-4.5100000000000001E-2</v>
      </c>
      <c r="C809" s="36"/>
      <c r="D809" s="36"/>
      <c r="E809" s="5"/>
    </row>
    <row r="810" spans="1:5">
      <c r="A810" s="37">
        <v>34425</v>
      </c>
      <c r="B810" s="3">
        <v>9.5000000000000015E-3</v>
      </c>
      <c r="C810" s="36"/>
      <c r="D810" s="36"/>
      <c r="E810" s="5"/>
    </row>
    <row r="811" spans="1:5">
      <c r="A811" s="37">
        <v>34455</v>
      </c>
      <c r="B811" s="3">
        <v>8.8999999999999982E-3</v>
      </c>
      <c r="C811" s="36"/>
      <c r="D811" s="36"/>
      <c r="E811" s="5"/>
    </row>
    <row r="812" spans="1:5">
      <c r="A812" s="37">
        <v>34486</v>
      </c>
      <c r="B812" s="3">
        <v>-2.7199999999999998E-2</v>
      </c>
      <c r="C812" s="36"/>
      <c r="D812" s="36"/>
      <c r="E812" s="5"/>
    </row>
    <row r="813" spans="1:5">
      <c r="A813" s="37">
        <v>34516</v>
      </c>
      <c r="B813" s="3">
        <v>3.0999999999999996E-2</v>
      </c>
      <c r="C813" s="36"/>
      <c r="D813" s="36"/>
      <c r="E813" s="5"/>
    </row>
    <row r="814" spans="1:5">
      <c r="A814" s="37">
        <v>34547</v>
      </c>
      <c r="B814" s="3">
        <v>4.3799999999999999E-2</v>
      </c>
      <c r="C814" s="36"/>
      <c r="D814" s="36"/>
      <c r="E814" s="5"/>
    </row>
    <row r="815" spans="1:5">
      <c r="A815" s="37">
        <v>34578</v>
      </c>
      <c r="B815" s="3">
        <v>-1.9400000000000001E-2</v>
      </c>
      <c r="C815" s="36"/>
      <c r="D815" s="36"/>
      <c r="E815" s="5"/>
    </row>
    <row r="816" spans="1:5">
      <c r="A816" s="37">
        <v>34608</v>
      </c>
      <c r="B816" s="3">
        <v>1.7200000000000003E-2</v>
      </c>
      <c r="C816" s="36"/>
      <c r="D816" s="36"/>
      <c r="E816" s="5"/>
    </row>
    <row r="817" spans="1:5">
      <c r="A817" s="37">
        <v>34639</v>
      </c>
      <c r="B817" s="3">
        <v>-3.6699999999999997E-2</v>
      </c>
      <c r="C817" s="36"/>
      <c r="D817" s="36"/>
      <c r="E817" s="5"/>
    </row>
    <row r="818" spans="1:5">
      <c r="A818" s="37">
        <v>34669</v>
      </c>
      <c r="B818" s="3">
        <v>1.3000000000000001E-2</v>
      </c>
      <c r="C818" s="36"/>
      <c r="D818" s="36"/>
      <c r="E818" s="5"/>
    </row>
    <row r="819" spans="1:5">
      <c r="A819" s="37">
        <v>34700</v>
      </c>
      <c r="B819" s="3">
        <v>2.2200000000000001E-2</v>
      </c>
      <c r="C819" s="36"/>
      <c r="D819" s="36"/>
      <c r="E819" s="5"/>
    </row>
    <row r="820" spans="1:5">
      <c r="A820" s="37">
        <v>34731</v>
      </c>
      <c r="B820" s="3">
        <v>4.0300000000000002E-2</v>
      </c>
      <c r="C820" s="36"/>
      <c r="D820" s="36"/>
      <c r="E820" s="5"/>
    </row>
    <row r="821" spans="1:5">
      <c r="A821" s="37">
        <v>34759</v>
      </c>
      <c r="B821" s="3">
        <v>2.6499999999999999E-2</v>
      </c>
      <c r="C821" s="36"/>
      <c r="D821" s="36"/>
      <c r="E821" s="5"/>
    </row>
    <row r="822" spans="1:5">
      <c r="A822" s="37">
        <v>34790</v>
      </c>
      <c r="B822" s="3">
        <v>2.5499999999999998E-2</v>
      </c>
      <c r="C822" s="36"/>
      <c r="D822" s="36"/>
      <c r="E822" s="5"/>
    </row>
    <row r="823" spans="1:5">
      <c r="A823" s="37">
        <v>34820</v>
      </c>
      <c r="B823" s="3">
        <v>3.44E-2</v>
      </c>
      <c r="C823" s="36"/>
      <c r="D823" s="36"/>
      <c r="E823" s="5"/>
    </row>
    <row r="824" spans="1:5">
      <c r="A824" s="37">
        <v>34851</v>
      </c>
      <c r="B824" s="3">
        <v>3.1900000000000005E-2</v>
      </c>
      <c r="C824" s="36"/>
      <c r="D824" s="36"/>
      <c r="E824" s="5"/>
    </row>
    <row r="825" spans="1:5">
      <c r="A825" s="37">
        <v>34881</v>
      </c>
      <c r="B825" s="3">
        <v>4.1700000000000001E-2</v>
      </c>
      <c r="C825" s="36"/>
      <c r="D825" s="36"/>
      <c r="E825" s="5"/>
    </row>
    <row r="826" spans="1:5">
      <c r="A826" s="37">
        <v>34912</v>
      </c>
      <c r="B826" s="3">
        <v>1.0200000000000001E-2</v>
      </c>
      <c r="C826" s="36"/>
      <c r="D826" s="36"/>
      <c r="E826" s="5"/>
    </row>
    <row r="827" spans="1:5">
      <c r="A827" s="37">
        <v>34943</v>
      </c>
      <c r="B827" s="3">
        <v>3.78E-2</v>
      </c>
      <c r="C827" s="36"/>
      <c r="D827" s="36"/>
      <c r="E827" s="5"/>
    </row>
    <row r="828" spans="1:5">
      <c r="A828" s="37">
        <v>34973</v>
      </c>
      <c r="B828" s="3">
        <v>-1.0500000000000001E-2</v>
      </c>
      <c r="C828" s="36"/>
      <c r="D828" s="36"/>
      <c r="E828" s="5"/>
    </row>
    <row r="829" spans="1:5">
      <c r="A829" s="37">
        <v>35004</v>
      </c>
      <c r="B829" s="3">
        <v>4.3799999999999999E-2</v>
      </c>
      <c r="C829" s="36"/>
      <c r="D829" s="36"/>
      <c r="E829" s="5"/>
    </row>
    <row r="830" spans="1:5">
      <c r="A830" s="37">
        <v>35034</v>
      </c>
      <c r="B830" s="3">
        <v>1.52E-2</v>
      </c>
      <c r="C830" s="36"/>
      <c r="D830" s="36"/>
      <c r="E830" s="5"/>
    </row>
    <row r="831" spans="1:5">
      <c r="A831" s="37">
        <v>35065</v>
      </c>
      <c r="B831" s="3">
        <v>2.69E-2</v>
      </c>
      <c r="C831" s="36"/>
      <c r="D831" s="36"/>
      <c r="E831" s="5"/>
    </row>
    <row r="832" spans="1:5">
      <c r="A832" s="37">
        <v>35096</v>
      </c>
      <c r="B832" s="3">
        <v>1.7200000000000003E-2</v>
      </c>
      <c r="C832" s="36"/>
      <c r="D832" s="36"/>
      <c r="E832" s="5"/>
    </row>
    <row r="833" spans="1:5">
      <c r="A833" s="37">
        <v>35125</v>
      </c>
      <c r="B833" s="3">
        <v>1.1200000000000002E-2</v>
      </c>
      <c r="C833" s="36"/>
      <c r="D833" s="36"/>
      <c r="E833" s="5"/>
    </row>
    <row r="834" spans="1:5">
      <c r="A834" s="37">
        <v>35156</v>
      </c>
      <c r="B834" s="3">
        <v>2.52E-2</v>
      </c>
      <c r="C834" s="36"/>
      <c r="D834" s="36"/>
      <c r="E834" s="5"/>
    </row>
    <row r="835" spans="1:5">
      <c r="A835" s="37">
        <v>35186</v>
      </c>
      <c r="B835" s="3">
        <v>2.7799999999999998E-2</v>
      </c>
      <c r="C835" s="36"/>
      <c r="D835" s="36"/>
      <c r="E835" s="5"/>
    </row>
    <row r="836" spans="1:5">
      <c r="A836" s="37">
        <v>35217</v>
      </c>
      <c r="B836" s="3">
        <v>-7.3999999999999986E-3</v>
      </c>
      <c r="C836" s="36"/>
      <c r="D836" s="36"/>
      <c r="E836" s="5"/>
    </row>
    <row r="837" spans="1:5">
      <c r="A837" s="37">
        <v>35247</v>
      </c>
      <c r="B837" s="3">
        <v>-5.5199999999999999E-2</v>
      </c>
      <c r="C837" s="36"/>
      <c r="D837" s="36"/>
      <c r="E837" s="5"/>
    </row>
    <row r="838" spans="1:5">
      <c r="A838" s="37">
        <v>35278</v>
      </c>
      <c r="B838" s="3">
        <v>3.1800000000000002E-2</v>
      </c>
      <c r="C838" s="36"/>
      <c r="D838" s="36"/>
      <c r="E838" s="5"/>
    </row>
    <row r="839" spans="1:5">
      <c r="A839" s="37">
        <v>35309</v>
      </c>
      <c r="B839" s="3">
        <v>5.45E-2</v>
      </c>
      <c r="C839" s="36"/>
      <c r="D839" s="36"/>
      <c r="E839" s="5"/>
    </row>
    <row r="840" spans="1:5">
      <c r="A840" s="37">
        <v>35339</v>
      </c>
      <c r="B840" s="3">
        <v>1.2800000000000001E-2</v>
      </c>
      <c r="C840" s="36"/>
      <c r="D840" s="36"/>
      <c r="E840" s="5"/>
    </row>
    <row r="841" spans="1:5">
      <c r="A841" s="37">
        <v>35370</v>
      </c>
      <c r="B841" s="3">
        <v>6.6600000000000006E-2</v>
      </c>
      <c r="C841" s="36"/>
      <c r="D841" s="36"/>
      <c r="E841" s="5"/>
    </row>
    <row r="842" spans="1:5">
      <c r="A842" s="37">
        <v>35400</v>
      </c>
      <c r="B842" s="3">
        <v>-1.24E-2</v>
      </c>
      <c r="C842" s="36"/>
      <c r="D842" s="36"/>
      <c r="E842" s="5"/>
    </row>
    <row r="843" spans="1:5">
      <c r="A843" s="37">
        <v>35431</v>
      </c>
      <c r="B843" s="3">
        <v>5.4400000000000004E-2</v>
      </c>
      <c r="C843" s="36"/>
      <c r="D843" s="36"/>
      <c r="E843" s="5"/>
    </row>
    <row r="844" spans="1:5">
      <c r="A844" s="37">
        <v>35462</v>
      </c>
      <c r="B844" s="3">
        <v>-9.999999999999998E-4</v>
      </c>
      <c r="C844" s="36"/>
      <c r="D844" s="36"/>
      <c r="E844" s="5"/>
    </row>
    <row r="845" spans="1:5">
      <c r="A845" s="37">
        <v>35490</v>
      </c>
      <c r="B845" s="3">
        <v>-4.6000000000000006E-2</v>
      </c>
      <c r="C845" s="36"/>
      <c r="D845" s="36"/>
      <c r="E845" s="5"/>
    </row>
    <row r="846" spans="1:5">
      <c r="A846" s="37">
        <v>35521</v>
      </c>
      <c r="B846" s="3">
        <v>4.4699999999999997E-2</v>
      </c>
      <c r="C846" s="36"/>
      <c r="D846" s="36"/>
      <c r="E846" s="5"/>
    </row>
    <row r="847" spans="1:5">
      <c r="A847" s="37">
        <v>35551</v>
      </c>
      <c r="B847" s="3">
        <v>7.2300000000000003E-2</v>
      </c>
      <c r="C847" s="36"/>
      <c r="D847" s="36"/>
      <c r="E847" s="5"/>
    </row>
    <row r="848" spans="1:5">
      <c r="A848" s="37">
        <v>35582</v>
      </c>
      <c r="B848" s="3">
        <v>4.4699999999999997E-2</v>
      </c>
      <c r="C848" s="36"/>
      <c r="D848" s="36"/>
      <c r="E848" s="5"/>
    </row>
    <row r="849" spans="1:5">
      <c r="A849" s="37">
        <v>35612</v>
      </c>
      <c r="B849" s="3">
        <v>7.7600000000000002E-2</v>
      </c>
      <c r="C849" s="36"/>
      <c r="D849" s="36"/>
      <c r="E849" s="5"/>
    </row>
    <row r="850" spans="1:5">
      <c r="A850" s="37">
        <v>35643</v>
      </c>
      <c r="B850" s="3">
        <v>-3.7400000000000003E-2</v>
      </c>
      <c r="C850" s="36"/>
      <c r="D850" s="36"/>
      <c r="E850" s="5"/>
    </row>
    <row r="851" spans="1:5">
      <c r="A851" s="37">
        <v>35674</v>
      </c>
      <c r="B851" s="3">
        <v>5.79E-2</v>
      </c>
      <c r="C851" s="36"/>
      <c r="D851" s="36"/>
      <c r="E851" s="5"/>
    </row>
    <row r="852" spans="1:5">
      <c r="A852" s="37">
        <v>35704</v>
      </c>
      <c r="B852" s="3">
        <v>-3.3799999999999997E-2</v>
      </c>
      <c r="C852" s="36"/>
      <c r="D852" s="36"/>
      <c r="E852" s="5"/>
    </row>
    <row r="853" spans="1:5">
      <c r="A853" s="37">
        <v>35735</v>
      </c>
      <c r="B853" s="3">
        <v>3.3700000000000001E-2</v>
      </c>
      <c r="C853" s="36"/>
      <c r="D853" s="36"/>
      <c r="E853" s="5"/>
    </row>
    <row r="854" spans="1:5">
      <c r="A854" s="37">
        <v>35765</v>
      </c>
      <c r="B854" s="3">
        <v>1.8000000000000002E-2</v>
      </c>
      <c r="C854" s="36"/>
      <c r="D854" s="36"/>
      <c r="E854" s="5"/>
    </row>
    <row r="855" spans="1:5">
      <c r="A855" s="37">
        <v>35796</v>
      </c>
      <c r="B855" s="3">
        <v>5.7999999999999996E-3</v>
      </c>
      <c r="C855" s="36"/>
      <c r="D855" s="36"/>
      <c r="E855" s="5"/>
    </row>
    <row r="856" spans="1:5">
      <c r="A856" s="37">
        <v>35827</v>
      </c>
      <c r="B856" s="3">
        <v>7.4299999999999991E-2</v>
      </c>
      <c r="C856" s="36"/>
      <c r="D856" s="36"/>
      <c r="E856" s="5"/>
    </row>
    <row r="857" spans="1:5">
      <c r="A857" s="37">
        <v>35855</v>
      </c>
      <c r="B857" s="3">
        <v>5.1499999999999997E-2</v>
      </c>
      <c r="C857" s="36"/>
      <c r="D857" s="36"/>
      <c r="E857" s="5"/>
    </row>
    <row r="858" spans="1:5">
      <c r="A858" s="37">
        <v>35886</v>
      </c>
      <c r="B858" s="3">
        <v>1.1599999999999999E-2</v>
      </c>
      <c r="C858" s="36"/>
      <c r="D858" s="36"/>
      <c r="E858" s="5"/>
    </row>
    <row r="859" spans="1:5">
      <c r="A859" s="37">
        <v>35916</v>
      </c>
      <c r="B859" s="3">
        <v>-2.6699999999999998E-2</v>
      </c>
      <c r="C859" s="36"/>
      <c r="D859" s="36"/>
      <c r="E859" s="5"/>
    </row>
    <row r="860" spans="1:5">
      <c r="A860" s="37">
        <v>35947</v>
      </c>
      <c r="B860" s="3">
        <v>3.5900000000000001E-2</v>
      </c>
      <c r="C860" s="36"/>
      <c r="D860" s="36"/>
      <c r="E860" s="5"/>
    </row>
    <row r="861" spans="1:5">
      <c r="A861" s="37">
        <v>35977</v>
      </c>
      <c r="B861" s="3">
        <v>-2.06E-2</v>
      </c>
      <c r="C861" s="36"/>
      <c r="D861" s="36"/>
      <c r="E861" s="5"/>
    </row>
    <row r="862" spans="1:5">
      <c r="A862" s="37">
        <v>36008</v>
      </c>
      <c r="B862" s="3">
        <v>-0.15649999999999997</v>
      </c>
      <c r="C862" s="36"/>
      <c r="D862" s="36"/>
      <c r="E862" s="5"/>
    </row>
    <row r="863" spans="1:5">
      <c r="A863" s="37">
        <v>36039</v>
      </c>
      <c r="B863" s="3">
        <v>6.6100000000000006E-2</v>
      </c>
      <c r="C863" s="36"/>
      <c r="D863" s="36"/>
      <c r="E863" s="5"/>
    </row>
    <row r="864" spans="1:5">
      <c r="A864" s="37">
        <v>36069</v>
      </c>
      <c r="B864" s="3">
        <v>7.4499999999999997E-2</v>
      </c>
      <c r="C864" s="36"/>
      <c r="D864" s="36"/>
      <c r="E864" s="5"/>
    </row>
    <row r="865" spans="1:5">
      <c r="A865" s="37">
        <v>36100</v>
      </c>
      <c r="B865" s="3">
        <v>6.409999999999999E-2</v>
      </c>
      <c r="C865" s="36"/>
      <c r="D865" s="36"/>
      <c r="E865" s="5"/>
    </row>
    <row r="866" spans="1:5">
      <c r="A866" s="37">
        <v>36130</v>
      </c>
      <c r="B866" s="3">
        <v>6.54E-2</v>
      </c>
      <c r="C866" s="36"/>
      <c r="D866" s="36"/>
      <c r="E866" s="5"/>
    </row>
    <row r="867" spans="1:5">
      <c r="A867" s="37">
        <v>36161</v>
      </c>
      <c r="B867" s="3">
        <v>3.85E-2</v>
      </c>
      <c r="C867" s="36"/>
      <c r="D867" s="36"/>
      <c r="E867" s="5"/>
    </row>
    <row r="868" spans="1:5">
      <c r="A868" s="37">
        <v>36192</v>
      </c>
      <c r="B868" s="3">
        <v>-3.73E-2</v>
      </c>
      <c r="C868" s="36"/>
      <c r="D868" s="36"/>
      <c r="E868" s="5"/>
    </row>
    <row r="869" spans="1:5">
      <c r="A869" s="37">
        <v>36220</v>
      </c>
      <c r="B869" s="3">
        <v>3.8800000000000001E-2</v>
      </c>
      <c r="C869" s="36"/>
      <c r="D869" s="36"/>
      <c r="E869" s="5"/>
    </row>
    <row r="870" spans="1:5">
      <c r="A870" s="37">
        <v>36251</v>
      </c>
      <c r="B870" s="3">
        <v>4.7E-2</v>
      </c>
      <c r="C870" s="36"/>
      <c r="D870" s="36"/>
      <c r="E870" s="5"/>
    </row>
    <row r="871" spans="1:5">
      <c r="A871" s="37">
        <v>36281</v>
      </c>
      <c r="B871" s="3">
        <v>-2.12E-2</v>
      </c>
      <c r="C871" s="36"/>
      <c r="D871" s="36"/>
      <c r="E871" s="5"/>
    </row>
    <row r="872" spans="1:5">
      <c r="A872" s="37">
        <v>36312</v>
      </c>
      <c r="B872" s="3">
        <v>5.1699999999999996E-2</v>
      </c>
      <c r="C872" s="36"/>
      <c r="D872" s="36"/>
      <c r="E872" s="5"/>
    </row>
    <row r="873" spans="1:5">
      <c r="A873" s="37">
        <v>36342</v>
      </c>
      <c r="B873" s="3">
        <v>-3.1100000000000003E-2</v>
      </c>
      <c r="C873" s="36"/>
      <c r="D873" s="36"/>
      <c r="E873" s="5"/>
    </row>
    <row r="874" spans="1:5">
      <c r="A874" s="37">
        <v>36373</v>
      </c>
      <c r="B874" s="3">
        <v>-9.8999999999999991E-3</v>
      </c>
      <c r="C874" s="36"/>
      <c r="D874" s="36"/>
      <c r="E874" s="5"/>
    </row>
    <row r="875" spans="1:5">
      <c r="A875" s="37">
        <v>36404</v>
      </c>
      <c r="B875" s="3">
        <v>-2.4E-2</v>
      </c>
      <c r="C875" s="36"/>
      <c r="D875" s="36"/>
      <c r="E875" s="5"/>
    </row>
    <row r="876" spans="1:5">
      <c r="A876" s="37">
        <v>36434</v>
      </c>
      <c r="B876" s="3">
        <v>6.5099999999999991E-2</v>
      </c>
      <c r="C876" s="36"/>
      <c r="D876" s="36"/>
      <c r="E876" s="5"/>
    </row>
    <row r="877" spans="1:5">
      <c r="A877" s="37">
        <v>36465</v>
      </c>
      <c r="B877" s="3">
        <v>3.73E-2</v>
      </c>
      <c r="C877" s="36"/>
      <c r="D877" s="36"/>
      <c r="E877" s="5"/>
    </row>
    <row r="878" spans="1:5">
      <c r="A878" s="37">
        <v>36495</v>
      </c>
      <c r="B878" s="3">
        <v>8.1600000000000006E-2</v>
      </c>
      <c r="C878" s="36"/>
      <c r="D878" s="36"/>
      <c r="E878" s="5"/>
    </row>
    <row r="879" spans="1:5">
      <c r="A879" s="37">
        <v>36526</v>
      </c>
      <c r="B879" s="3">
        <v>-4.3299999999999998E-2</v>
      </c>
      <c r="C879" s="36"/>
      <c r="D879" s="36"/>
      <c r="E879" s="5"/>
    </row>
    <row r="880" spans="1:5">
      <c r="A880" s="37">
        <v>36557</v>
      </c>
      <c r="B880" s="3">
        <v>2.8800000000000003E-2</v>
      </c>
      <c r="C880" s="36"/>
      <c r="D880" s="36"/>
      <c r="E880" s="5"/>
    </row>
    <row r="881" spans="1:5">
      <c r="A881" s="37">
        <v>36586</v>
      </c>
      <c r="B881" s="3">
        <v>5.67E-2</v>
      </c>
      <c r="C881" s="36"/>
      <c r="D881" s="36"/>
      <c r="E881" s="5"/>
    </row>
    <row r="882" spans="1:5">
      <c r="A882" s="37">
        <v>36617</v>
      </c>
      <c r="B882" s="3">
        <v>-5.9400000000000001E-2</v>
      </c>
      <c r="C882" s="36"/>
      <c r="D882" s="36"/>
      <c r="E882" s="5"/>
    </row>
    <row r="883" spans="1:5">
      <c r="A883" s="37">
        <v>36647</v>
      </c>
      <c r="B883" s="3">
        <v>-3.9199999999999999E-2</v>
      </c>
      <c r="C883" s="36"/>
      <c r="D883" s="36"/>
      <c r="E883" s="5"/>
    </row>
    <row r="884" spans="1:5">
      <c r="A884" s="37">
        <v>36678</v>
      </c>
      <c r="B884" s="3">
        <v>5.04E-2</v>
      </c>
      <c r="C884" s="36"/>
      <c r="D884" s="36"/>
      <c r="E884" s="5"/>
    </row>
    <row r="885" spans="1:5">
      <c r="A885" s="37">
        <v>36708</v>
      </c>
      <c r="B885" s="3">
        <v>-2.0299999999999999E-2</v>
      </c>
      <c r="C885" s="36"/>
      <c r="D885" s="36"/>
      <c r="E885" s="5"/>
    </row>
    <row r="886" spans="1:5">
      <c r="A886" s="37">
        <v>36739</v>
      </c>
      <c r="B886" s="3">
        <v>7.5300000000000006E-2</v>
      </c>
      <c r="C886" s="36"/>
      <c r="D886" s="36"/>
      <c r="E886" s="5"/>
    </row>
    <row r="887" spans="1:5">
      <c r="A887" s="37">
        <v>36770</v>
      </c>
      <c r="B887" s="3">
        <v>-4.9400000000000006E-2</v>
      </c>
      <c r="C887" s="36"/>
      <c r="D887" s="36"/>
      <c r="E887" s="5"/>
    </row>
    <row r="888" spans="1:5">
      <c r="A888" s="37">
        <v>36800</v>
      </c>
      <c r="B888" s="3">
        <v>-2.1999999999999999E-2</v>
      </c>
      <c r="C888" s="36"/>
      <c r="D888" s="36"/>
      <c r="E888" s="5"/>
    </row>
    <row r="889" spans="1:5">
      <c r="A889" s="37">
        <v>36831</v>
      </c>
      <c r="B889" s="3">
        <v>-0.10210000000000001</v>
      </c>
      <c r="C889" s="36"/>
      <c r="D889" s="36"/>
      <c r="E889" s="5"/>
    </row>
    <row r="890" spans="1:5">
      <c r="A890" s="37">
        <v>36861</v>
      </c>
      <c r="B890" s="3">
        <v>1.6899999999999998E-2</v>
      </c>
      <c r="C890" s="36"/>
      <c r="D890" s="36"/>
      <c r="E890" s="5"/>
    </row>
    <row r="891" spans="1:5">
      <c r="A891" s="37">
        <v>36892</v>
      </c>
      <c r="B891" s="3">
        <v>3.6699999999999997E-2</v>
      </c>
      <c r="C891" s="36"/>
      <c r="D891" s="36"/>
      <c r="E891" s="5"/>
    </row>
    <row r="892" spans="1:5">
      <c r="A892" s="37">
        <v>36923</v>
      </c>
      <c r="B892" s="3">
        <v>-9.6699999999999994E-2</v>
      </c>
      <c r="C892" s="36"/>
      <c r="D892" s="36"/>
      <c r="E892" s="5"/>
    </row>
    <row r="893" spans="1:5">
      <c r="A893" s="37">
        <v>36951</v>
      </c>
      <c r="B893" s="3">
        <v>-6.8400000000000002E-2</v>
      </c>
      <c r="C893" s="36"/>
      <c r="D893" s="36"/>
      <c r="E893" s="5"/>
    </row>
    <row r="894" spans="1:5">
      <c r="A894" s="37">
        <v>36982</v>
      </c>
      <c r="B894" s="3">
        <v>8.3299999999999999E-2</v>
      </c>
      <c r="C894" s="36"/>
      <c r="D894" s="36"/>
      <c r="E894" s="5"/>
    </row>
    <row r="895" spans="1:5">
      <c r="A895" s="37">
        <v>37012</v>
      </c>
      <c r="B895" s="3">
        <v>1.04E-2</v>
      </c>
      <c r="C895" s="36"/>
      <c r="D895" s="36"/>
      <c r="E895" s="5"/>
    </row>
    <row r="896" spans="1:5">
      <c r="A896" s="37">
        <v>37043</v>
      </c>
      <c r="B896" s="3">
        <v>-1.66E-2</v>
      </c>
      <c r="C896" s="36"/>
      <c r="D896" s="36"/>
      <c r="E896" s="5"/>
    </row>
    <row r="897" spans="1:5">
      <c r="A897" s="37">
        <v>37073</v>
      </c>
      <c r="B897" s="3">
        <v>-1.8299999999999997E-2</v>
      </c>
      <c r="C897" s="36"/>
      <c r="D897" s="36"/>
      <c r="E897" s="5"/>
    </row>
    <row r="898" spans="1:5">
      <c r="A898" s="37">
        <v>37104</v>
      </c>
      <c r="B898" s="3">
        <v>-6.1500000000000006E-2</v>
      </c>
      <c r="C898" s="36"/>
      <c r="D898" s="36"/>
      <c r="E898" s="5"/>
    </row>
    <row r="899" spans="1:5">
      <c r="A899" s="37">
        <v>37135</v>
      </c>
      <c r="B899" s="3">
        <v>-8.9700000000000002E-2</v>
      </c>
      <c r="C899" s="36"/>
      <c r="D899" s="36"/>
      <c r="E899" s="5"/>
    </row>
    <row r="900" spans="1:5">
      <c r="A900" s="37">
        <v>37165</v>
      </c>
      <c r="B900" s="3">
        <v>2.6800000000000001E-2</v>
      </c>
      <c r="C900" s="36"/>
      <c r="D900" s="36"/>
      <c r="E900" s="5"/>
    </row>
    <row r="901" spans="1:5">
      <c r="A901" s="37">
        <v>37196</v>
      </c>
      <c r="B901" s="3">
        <v>7.7100000000000002E-2</v>
      </c>
      <c r="C901" s="36"/>
      <c r="D901" s="36"/>
      <c r="E901" s="5"/>
    </row>
    <row r="902" spans="1:5">
      <c r="A902" s="37">
        <v>37226</v>
      </c>
      <c r="B902" s="3">
        <v>1.7500000000000002E-2</v>
      </c>
      <c r="C902" s="36"/>
      <c r="D902" s="36"/>
      <c r="E902" s="5"/>
    </row>
    <row r="903" spans="1:5">
      <c r="A903" s="37">
        <v>37257</v>
      </c>
      <c r="B903" s="3">
        <v>-1.2999999999999998E-2</v>
      </c>
      <c r="C903" s="36"/>
      <c r="D903" s="36"/>
      <c r="E903" s="5"/>
    </row>
    <row r="904" spans="1:5">
      <c r="A904" s="37">
        <v>37288</v>
      </c>
      <c r="B904" s="3">
        <v>-2.1600000000000001E-2</v>
      </c>
      <c r="C904" s="36"/>
      <c r="D904" s="36"/>
      <c r="E904" s="5"/>
    </row>
    <row r="905" spans="1:5">
      <c r="A905" s="37">
        <v>37316</v>
      </c>
      <c r="B905" s="3">
        <v>4.3700000000000003E-2</v>
      </c>
      <c r="C905" s="36"/>
      <c r="D905" s="36"/>
      <c r="E905" s="5"/>
    </row>
    <row r="906" spans="1:5">
      <c r="A906" s="37">
        <v>37347</v>
      </c>
      <c r="B906" s="3">
        <v>-5.0499999999999996E-2</v>
      </c>
      <c r="C906" s="36"/>
      <c r="D906" s="36"/>
      <c r="E906" s="5"/>
    </row>
    <row r="907" spans="1:5">
      <c r="A907" s="37">
        <v>37377</v>
      </c>
      <c r="B907" s="3">
        <v>-1.2399999999999998E-2</v>
      </c>
      <c r="C907" s="36"/>
      <c r="D907" s="36"/>
      <c r="E907" s="5"/>
    </row>
    <row r="908" spans="1:5">
      <c r="A908" s="37">
        <v>37408</v>
      </c>
      <c r="B908" s="3">
        <v>-7.0800000000000002E-2</v>
      </c>
      <c r="C908" s="36"/>
      <c r="D908" s="36"/>
      <c r="E908" s="5"/>
    </row>
    <row r="909" spans="1:5">
      <c r="A909" s="37">
        <v>37438</v>
      </c>
      <c r="B909" s="3">
        <v>-8.0299999999999996E-2</v>
      </c>
      <c r="C909" s="36"/>
      <c r="D909" s="36"/>
      <c r="E909" s="5"/>
    </row>
    <row r="910" spans="1:5">
      <c r="A910" s="37">
        <v>37469</v>
      </c>
      <c r="B910" s="3">
        <v>6.4000000000000003E-3</v>
      </c>
      <c r="C910" s="36"/>
      <c r="D910" s="36"/>
      <c r="E910" s="5"/>
    </row>
    <row r="911" spans="1:5">
      <c r="A911" s="37">
        <v>37500</v>
      </c>
      <c r="B911" s="3">
        <v>-0.1021</v>
      </c>
      <c r="C911" s="36"/>
      <c r="D911" s="36"/>
      <c r="E911" s="5"/>
    </row>
    <row r="912" spans="1:5">
      <c r="A912" s="37">
        <v>37530</v>
      </c>
      <c r="B912" s="3">
        <v>7.9799999999999996E-2</v>
      </c>
      <c r="C912" s="36"/>
      <c r="D912" s="36"/>
      <c r="E912" s="5"/>
    </row>
    <row r="913" spans="1:5">
      <c r="A913" s="37">
        <v>37561</v>
      </c>
      <c r="B913" s="3">
        <v>6.08E-2</v>
      </c>
      <c r="C913" s="36"/>
      <c r="D913" s="36"/>
      <c r="E913" s="5"/>
    </row>
    <row r="914" spans="1:5">
      <c r="A914" s="37">
        <v>37591</v>
      </c>
      <c r="B914" s="3">
        <v>-5.6499999999999995E-2</v>
      </c>
      <c r="C914" s="36"/>
      <c r="D914" s="36"/>
      <c r="E914" s="5"/>
    </row>
    <row r="915" spans="1:5">
      <c r="A915" s="37">
        <v>37622</v>
      </c>
      <c r="B915" s="3">
        <v>-2.4699999999999996E-2</v>
      </c>
      <c r="C915" s="36"/>
      <c r="D915" s="36"/>
      <c r="E915" s="5"/>
    </row>
    <row r="916" spans="1:5">
      <c r="A916" s="37">
        <v>37653</v>
      </c>
      <c r="B916" s="3">
        <v>-1.7899999999999999E-2</v>
      </c>
      <c r="C916" s="36"/>
      <c r="D916" s="36"/>
      <c r="E916" s="5"/>
    </row>
    <row r="917" spans="1:5">
      <c r="A917" s="37">
        <v>37681</v>
      </c>
      <c r="B917" s="3">
        <v>1.1900000000000001E-2</v>
      </c>
      <c r="C917" s="36"/>
      <c r="D917" s="36"/>
      <c r="E917" s="5"/>
    </row>
    <row r="918" spans="1:5">
      <c r="A918" s="37">
        <v>37712</v>
      </c>
      <c r="B918" s="3">
        <v>8.3199999999999996E-2</v>
      </c>
      <c r="C918" s="36"/>
      <c r="D918" s="36"/>
      <c r="E918" s="5"/>
    </row>
    <row r="919" spans="1:5">
      <c r="A919" s="37">
        <v>37742</v>
      </c>
      <c r="B919" s="3">
        <v>6.1399999999999996E-2</v>
      </c>
      <c r="C919" s="36"/>
      <c r="D919" s="36"/>
      <c r="E919" s="5"/>
    </row>
    <row r="920" spans="1:5">
      <c r="A920" s="37">
        <v>37773</v>
      </c>
      <c r="B920" s="3">
        <v>1.52E-2</v>
      </c>
      <c r="C920" s="36"/>
      <c r="D920" s="36"/>
      <c r="E920" s="5"/>
    </row>
    <row r="921" spans="1:5">
      <c r="A921" s="37">
        <v>37803</v>
      </c>
      <c r="B921" s="3">
        <v>2.4199999999999999E-2</v>
      </c>
      <c r="C921" s="36"/>
      <c r="D921" s="36"/>
      <c r="E921" s="5"/>
    </row>
    <row r="922" spans="1:5">
      <c r="A922" s="37">
        <v>37834</v>
      </c>
      <c r="B922" s="3">
        <v>2.4099999999999996E-2</v>
      </c>
      <c r="C922" s="36"/>
      <c r="D922" s="36"/>
      <c r="E922" s="5"/>
    </row>
    <row r="923" spans="1:5">
      <c r="A923" s="37">
        <v>37865</v>
      </c>
      <c r="B923" s="3">
        <v>-1.1599999999999999E-2</v>
      </c>
      <c r="C923" s="36"/>
      <c r="D923" s="36"/>
      <c r="E923" s="5"/>
    </row>
    <row r="924" spans="1:5">
      <c r="A924" s="37">
        <v>37895</v>
      </c>
      <c r="B924" s="3">
        <v>6.1500000000000006E-2</v>
      </c>
      <c r="C924" s="36"/>
      <c r="D924" s="36"/>
      <c r="E924" s="5"/>
    </row>
    <row r="925" spans="1:5">
      <c r="A925" s="37">
        <v>37926</v>
      </c>
      <c r="B925" s="3">
        <v>1.4200000000000001E-2</v>
      </c>
      <c r="C925" s="36"/>
      <c r="D925" s="36"/>
      <c r="E925" s="5"/>
    </row>
    <row r="926" spans="1:5">
      <c r="A926" s="37">
        <v>37956</v>
      </c>
      <c r="B926" s="3">
        <v>4.3700000000000003E-2</v>
      </c>
      <c r="C926" s="36"/>
      <c r="D926" s="36"/>
      <c r="E926" s="5"/>
    </row>
    <row r="927" spans="1:5">
      <c r="A927" s="37">
        <v>37987</v>
      </c>
      <c r="B927" s="3">
        <v>2.2199999999999998E-2</v>
      </c>
      <c r="C927" s="36"/>
      <c r="D927" s="36"/>
      <c r="E927" s="5"/>
    </row>
    <row r="928" spans="1:5">
      <c r="A928" s="37">
        <v>38018</v>
      </c>
      <c r="B928" s="3">
        <v>1.46E-2</v>
      </c>
      <c r="C928" s="36"/>
      <c r="D928" s="36"/>
      <c r="E928" s="5"/>
    </row>
    <row r="929" spans="1:5">
      <c r="A929" s="37">
        <v>38047</v>
      </c>
      <c r="B929" s="3">
        <v>-1.23E-2</v>
      </c>
      <c r="C929" s="36"/>
      <c r="D929" s="36"/>
      <c r="E929" s="5"/>
    </row>
    <row r="930" spans="1:5">
      <c r="A930" s="37">
        <v>38078</v>
      </c>
      <c r="B930" s="3">
        <v>-1.7500000000000002E-2</v>
      </c>
      <c r="C930" s="36"/>
      <c r="D930" s="36"/>
      <c r="E930" s="5"/>
    </row>
    <row r="931" spans="1:5">
      <c r="A931" s="37">
        <v>38108</v>
      </c>
      <c r="B931" s="3">
        <v>1.23E-2</v>
      </c>
      <c r="C931" s="36"/>
      <c r="D931" s="36"/>
      <c r="E931" s="5"/>
    </row>
    <row r="932" spans="1:5">
      <c r="A932" s="37">
        <v>38139</v>
      </c>
      <c r="B932" s="3">
        <v>1.9400000000000001E-2</v>
      </c>
      <c r="C932" s="36"/>
      <c r="D932" s="36"/>
      <c r="E932" s="5"/>
    </row>
    <row r="933" spans="1:5">
      <c r="A933" s="37">
        <v>38169</v>
      </c>
      <c r="B933" s="3">
        <v>-3.9599999999999996E-2</v>
      </c>
      <c r="C933" s="36"/>
      <c r="D933" s="36"/>
      <c r="E933" s="5"/>
    </row>
    <row r="934" spans="1:5">
      <c r="A934" s="37">
        <v>38200</v>
      </c>
      <c r="B934" s="3">
        <v>1.9E-3</v>
      </c>
      <c r="C934" s="36"/>
      <c r="D934" s="36"/>
      <c r="E934" s="5"/>
    </row>
    <row r="935" spans="1:5">
      <c r="A935" s="37">
        <v>38231</v>
      </c>
      <c r="B935" s="3">
        <v>1.7100000000000001E-2</v>
      </c>
      <c r="C935" s="36"/>
      <c r="D935" s="36"/>
      <c r="E935" s="5"/>
    </row>
    <row r="936" spans="1:5">
      <c r="A936" s="37">
        <v>38261</v>
      </c>
      <c r="B936" s="3">
        <v>1.54E-2</v>
      </c>
      <c r="C936" s="36"/>
      <c r="D936" s="36"/>
      <c r="E936" s="5"/>
    </row>
    <row r="937" spans="1:5">
      <c r="A937" s="37">
        <v>38292</v>
      </c>
      <c r="B937" s="3">
        <v>4.6900000000000004E-2</v>
      </c>
      <c r="C937" s="36"/>
      <c r="D937" s="36"/>
      <c r="E937" s="5"/>
    </row>
    <row r="938" spans="1:5">
      <c r="A938" s="37">
        <v>38322</v>
      </c>
      <c r="B938" s="3">
        <v>3.5900000000000001E-2</v>
      </c>
      <c r="C938" s="36"/>
      <c r="D938" s="36"/>
      <c r="E938" s="5"/>
    </row>
    <row r="939" spans="1:5">
      <c r="A939" s="37">
        <v>38353</v>
      </c>
      <c r="B939" s="3">
        <v>-2.5999999999999995E-2</v>
      </c>
      <c r="C939" s="36"/>
      <c r="D939" s="36"/>
      <c r="E939" s="5"/>
    </row>
    <row r="940" spans="1:5">
      <c r="A940" s="37">
        <v>38384</v>
      </c>
      <c r="B940" s="3">
        <v>2.0499999999999997E-2</v>
      </c>
      <c r="C940" s="36"/>
      <c r="D940" s="36"/>
      <c r="E940" s="5"/>
    </row>
    <row r="941" spans="1:5">
      <c r="A941" s="37">
        <v>38412</v>
      </c>
      <c r="B941" s="3">
        <v>-1.7600000000000001E-2</v>
      </c>
      <c r="C941" s="36"/>
      <c r="D941" s="36"/>
      <c r="E941" s="5"/>
    </row>
    <row r="942" spans="1:5">
      <c r="A942" s="37">
        <v>38443</v>
      </c>
      <c r="B942" s="3">
        <v>-2.4E-2</v>
      </c>
      <c r="C942" s="36"/>
      <c r="D942" s="36"/>
      <c r="E942" s="5"/>
    </row>
    <row r="943" spans="1:5">
      <c r="A943" s="37">
        <v>38473</v>
      </c>
      <c r="B943" s="3">
        <v>3.8899999999999997E-2</v>
      </c>
      <c r="C943" s="36"/>
      <c r="D943" s="36"/>
      <c r="E943" s="5"/>
    </row>
    <row r="944" spans="1:5">
      <c r="A944" s="37">
        <v>38504</v>
      </c>
      <c r="B944" s="3">
        <v>8.0000000000000002E-3</v>
      </c>
      <c r="C944" s="36"/>
      <c r="D944" s="36"/>
      <c r="E944" s="5"/>
    </row>
    <row r="945" spans="1:5">
      <c r="A945" s="37">
        <v>38534</v>
      </c>
      <c r="B945" s="3">
        <v>4.1599999999999998E-2</v>
      </c>
      <c r="C945" s="36"/>
      <c r="D945" s="36"/>
      <c r="E945" s="5"/>
    </row>
    <row r="946" spans="1:5">
      <c r="A946" s="37">
        <v>38565</v>
      </c>
      <c r="B946" s="3">
        <v>-9.1999999999999998E-3</v>
      </c>
      <c r="C946" s="36"/>
      <c r="D946" s="36"/>
      <c r="E946" s="5"/>
    </row>
    <row r="947" spans="1:5">
      <c r="A947" s="37">
        <v>38596</v>
      </c>
      <c r="B947" s="3">
        <v>7.8000000000000005E-3</v>
      </c>
      <c r="C947" s="36"/>
      <c r="D947" s="36"/>
      <c r="E947" s="5"/>
    </row>
    <row r="948" spans="1:5">
      <c r="A948" s="37">
        <v>38626</v>
      </c>
      <c r="B948" s="3">
        <v>-1.7500000000000002E-2</v>
      </c>
      <c r="C948" s="36"/>
      <c r="D948" s="36"/>
      <c r="E948" s="5"/>
    </row>
    <row r="949" spans="1:5">
      <c r="A949" s="37">
        <v>38657</v>
      </c>
      <c r="B949" s="3">
        <v>3.9199999999999999E-2</v>
      </c>
      <c r="C949" s="36"/>
      <c r="D949" s="36"/>
      <c r="E949" s="5"/>
    </row>
    <row r="950" spans="1:5">
      <c r="A950" s="37">
        <v>38687</v>
      </c>
      <c r="B950" s="3">
        <v>7.000000000000001E-4</v>
      </c>
      <c r="C950" s="36"/>
      <c r="D950" s="36"/>
      <c r="E950" s="5"/>
    </row>
    <row r="951" spans="1:5">
      <c r="A951" s="37">
        <v>38718</v>
      </c>
      <c r="B951" s="3">
        <v>3.39E-2</v>
      </c>
      <c r="C951" s="36"/>
      <c r="D951" s="36"/>
      <c r="E951" s="5"/>
    </row>
    <row r="952" spans="1:5">
      <c r="A952" s="37">
        <v>38749</v>
      </c>
      <c r="B952" s="3">
        <v>4.0000000000000034E-4</v>
      </c>
      <c r="C952" s="36"/>
      <c r="D952" s="36"/>
      <c r="E952" s="5"/>
    </row>
    <row r="953" spans="1:5">
      <c r="A953" s="37">
        <v>38777</v>
      </c>
      <c r="B953" s="3">
        <v>1.83E-2</v>
      </c>
      <c r="C953" s="36"/>
      <c r="D953" s="36"/>
      <c r="E953" s="5"/>
    </row>
    <row r="954" spans="1:5">
      <c r="A954" s="37">
        <v>38808</v>
      </c>
      <c r="B954" s="3">
        <v>1.0899999999999998E-2</v>
      </c>
      <c r="C954" s="36"/>
      <c r="D954" s="36"/>
      <c r="E954" s="5"/>
    </row>
    <row r="955" spans="1:5">
      <c r="A955" s="37">
        <v>38838</v>
      </c>
      <c r="B955" s="3">
        <v>-3.1399999999999997E-2</v>
      </c>
      <c r="C955" s="36"/>
      <c r="D955" s="36"/>
      <c r="E955" s="5"/>
    </row>
    <row r="956" spans="1:5">
      <c r="A956" s="37">
        <v>38869</v>
      </c>
      <c r="B956" s="3">
        <v>5.0000000000000044E-4</v>
      </c>
      <c r="C956" s="36"/>
      <c r="D956" s="36"/>
      <c r="E956" s="5"/>
    </row>
    <row r="957" spans="1:5">
      <c r="A957" s="37">
        <v>38899</v>
      </c>
      <c r="B957" s="3">
        <v>-3.8E-3</v>
      </c>
      <c r="C957" s="36"/>
      <c r="D957" s="36"/>
      <c r="E957" s="5"/>
    </row>
    <row r="958" spans="1:5">
      <c r="A958" s="37">
        <v>38930</v>
      </c>
      <c r="B958" s="3">
        <v>2.4499999999999997E-2</v>
      </c>
      <c r="C958" s="36"/>
      <c r="D958" s="36"/>
      <c r="E958" s="5"/>
    </row>
    <row r="959" spans="1:5">
      <c r="A959" s="37">
        <v>38961</v>
      </c>
      <c r="B959" s="3">
        <v>2.2499999999999999E-2</v>
      </c>
      <c r="C959" s="36"/>
      <c r="D959" s="36"/>
      <c r="E959" s="5"/>
    </row>
    <row r="960" spans="1:5">
      <c r="A960" s="37">
        <v>38991</v>
      </c>
      <c r="B960" s="3">
        <v>3.6400000000000002E-2</v>
      </c>
      <c r="C960" s="36"/>
      <c r="D960" s="36"/>
      <c r="E960" s="5"/>
    </row>
    <row r="961" spans="1:5">
      <c r="A961" s="37">
        <v>39022</v>
      </c>
      <c r="B961" s="3">
        <v>2.1299999999999999E-2</v>
      </c>
      <c r="C961" s="36"/>
      <c r="D961" s="36"/>
      <c r="E961" s="5"/>
    </row>
    <row r="962" spans="1:5">
      <c r="A962" s="37">
        <v>39052</v>
      </c>
      <c r="B962" s="3">
        <v>1.2699999999999999E-2</v>
      </c>
      <c r="C962" s="36"/>
      <c r="D962" s="36"/>
      <c r="E962" s="5"/>
    </row>
    <row r="963" spans="1:5">
      <c r="A963" s="37">
        <v>39083</v>
      </c>
      <c r="B963" s="3">
        <v>1.84E-2</v>
      </c>
      <c r="C963" s="36"/>
      <c r="D963" s="36"/>
      <c r="E963" s="5"/>
    </row>
    <row r="964" spans="1:5">
      <c r="A964" s="37">
        <v>39114</v>
      </c>
      <c r="B964" s="3">
        <v>-1.5800000000000002E-2</v>
      </c>
      <c r="C964" s="36"/>
      <c r="D964" s="36"/>
      <c r="E964" s="5"/>
    </row>
    <row r="965" spans="1:5">
      <c r="A965" s="37">
        <v>39142</v>
      </c>
      <c r="B965" s="3">
        <v>1.11E-2</v>
      </c>
      <c r="C965" s="36"/>
      <c r="D965" s="36"/>
      <c r="E965" s="5"/>
    </row>
    <row r="966" spans="1:5">
      <c r="A966" s="37">
        <v>39173</v>
      </c>
      <c r="B966" s="3">
        <v>3.9300000000000002E-2</v>
      </c>
      <c r="C966" s="36"/>
      <c r="D966" s="36"/>
      <c r="E966" s="5"/>
    </row>
    <row r="967" spans="1:5">
      <c r="A967" s="37">
        <v>39203</v>
      </c>
      <c r="B967" s="3">
        <v>3.6500000000000005E-2</v>
      </c>
      <c r="C967" s="36"/>
      <c r="D967" s="36"/>
      <c r="E967" s="5"/>
    </row>
    <row r="968" spans="1:5">
      <c r="A968" s="37">
        <v>39234</v>
      </c>
      <c r="B968" s="3">
        <v>-1.5600000000000001E-2</v>
      </c>
      <c r="C968" s="36"/>
      <c r="D968" s="36"/>
      <c r="E968" s="5"/>
    </row>
    <row r="969" spans="1:5">
      <c r="A969" s="37">
        <v>39264</v>
      </c>
      <c r="B969" s="3">
        <v>-3.3300000000000003E-2</v>
      </c>
      <c r="C969" s="36"/>
      <c r="D969" s="36"/>
      <c r="E969" s="5"/>
    </row>
    <row r="970" spans="1:5">
      <c r="A970" s="37">
        <v>39295</v>
      </c>
      <c r="B970" s="3">
        <v>1.34E-2</v>
      </c>
      <c r="C970" s="36"/>
      <c r="D970" s="36"/>
      <c r="E970" s="5"/>
    </row>
    <row r="971" spans="1:5">
      <c r="A971" s="37">
        <v>39326</v>
      </c>
      <c r="B971" s="3">
        <v>3.5400000000000001E-2</v>
      </c>
      <c r="C971" s="36"/>
      <c r="D971" s="36"/>
      <c r="E971" s="5"/>
    </row>
    <row r="972" spans="1:5">
      <c r="A972" s="37">
        <v>39356</v>
      </c>
      <c r="B972" s="3">
        <v>2.12E-2</v>
      </c>
      <c r="C972" s="36"/>
      <c r="D972" s="36"/>
      <c r="E972" s="5"/>
    </row>
    <row r="973" spans="1:5">
      <c r="A973" s="37">
        <v>39387</v>
      </c>
      <c r="B973" s="3">
        <v>-4.4900000000000002E-2</v>
      </c>
      <c r="C973" s="36"/>
      <c r="D973" s="36"/>
      <c r="E973" s="5"/>
    </row>
    <row r="974" spans="1:5">
      <c r="A974" s="37">
        <v>39417</v>
      </c>
      <c r="B974" s="3">
        <v>-6.0000000000000001E-3</v>
      </c>
      <c r="C974" s="36"/>
      <c r="D974" s="36"/>
      <c r="E974" s="5"/>
    </row>
    <row r="975" spans="1:5">
      <c r="A975" s="37">
        <v>39448</v>
      </c>
      <c r="B975" s="3">
        <v>-6.1500000000000006E-2</v>
      </c>
      <c r="C975" s="36"/>
      <c r="D975" s="36"/>
      <c r="E975" s="5"/>
    </row>
    <row r="976" spans="1:5">
      <c r="A976" s="37">
        <v>39479</v>
      </c>
      <c r="B976" s="3">
        <v>-2.9600000000000001E-2</v>
      </c>
      <c r="C976" s="36"/>
      <c r="D976" s="36"/>
      <c r="E976" s="5"/>
    </row>
    <row r="977" spans="1:5">
      <c r="A977" s="37">
        <v>39508</v>
      </c>
      <c r="B977" s="3">
        <v>-7.6E-3</v>
      </c>
      <c r="C977" s="36"/>
      <c r="D977" s="36"/>
      <c r="E977" s="5"/>
    </row>
    <row r="978" spans="1:5">
      <c r="A978" s="37">
        <v>39539</v>
      </c>
      <c r="B978" s="3">
        <v>4.7799999999999995E-2</v>
      </c>
      <c r="C978" s="36"/>
      <c r="D978" s="36"/>
      <c r="E978" s="5"/>
    </row>
    <row r="979" spans="1:5">
      <c r="A979" s="37">
        <v>39569</v>
      </c>
      <c r="B979" s="3">
        <v>2.0400000000000001E-2</v>
      </c>
      <c r="C979" s="36"/>
      <c r="D979" s="36"/>
      <c r="E979" s="5"/>
    </row>
    <row r="980" spans="1:5">
      <c r="A980" s="37">
        <v>39600</v>
      </c>
      <c r="B980" s="3">
        <v>-8.2699999999999996E-2</v>
      </c>
      <c r="C980" s="36"/>
      <c r="D980" s="36"/>
      <c r="E980" s="5"/>
    </row>
    <row r="981" spans="1:5">
      <c r="A981" s="37">
        <v>39630</v>
      </c>
      <c r="B981" s="3">
        <v>-6.1999999999999998E-3</v>
      </c>
      <c r="C981" s="36"/>
      <c r="D981" s="36"/>
      <c r="E981" s="5"/>
    </row>
    <row r="982" spans="1:5">
      <c r="A982" s="37">
        <v>39661</v>
      </c>
      <c r="B982" s="3">
        <v>1.66E-2</v>
      </c>
      <c r="C982" s="36"/>
      <c r="D982" s="36"/>
      <c r="E982" s="5"/>
    </row>
    <row r="983" spans="1:5">
      <c r="A983" s="37">
        <v>39692</v>
      </c>
      <c r="B983" s="3">
        <v>-9.0899999999999995E-2</v>
      </c>
      <c r="C983" s="36"/>
      <c r="D983" s="36"/>
      <c r="E983" s="5"/>
    </row>
    <row r="984" spans="1:5">
      <c r="A984" s="37">
        <v>39722</v>
      </c>
      <c r="B984" s="3">
        <v>-0.17150000000000001</v>
      </c>
      <c r="C984" s="36"/>
      <c r="D984" s="36"/>
      <c r="E984" s="5"/>
    </row>
    <row r="985" spans="1:5">
      <c r="A985" s="37">
        <v>39753</v>
      </c>
      <c r="B985" s="3">
        <v>-7.8299999999999995E-2</v>
      </c>
      <c r="C985" s="36"/>
      <c r="D985" s="36"/>
      <c r="E985" s="5"/>
    </row>
    <row r="986" spans="1:5">
      <c r="A986" s="37">
        <v>39783</v>
      </c>
      <c r="B986" s="3">
        <v>1.7399999999999999E-2</v>
      </c>
      <c r="C986" s="36"/>
      <c r="D986" s="36"/>
      <c r="E986" s="5"/>
    </row>
    <row r="987" spans="1:5">
      <c r="A987" s="37">
        <v>39814</v>
      </c>
      <c r="B987" s="3">
        <v>-8.1199999999999994E-2</v>
      </c>
      <c r="C987" s="36"/>
      <c r="D987" s="36"/>
      <c r="E987" s="5"/>
    </row>
    <row r="988" spans="1:5">
      <c r="A988" s="37">
        <v>39845</v>
      </c>
      <c r="B988" s="3">
        <v>-0.1009</v>
      </c>
      <c r="C988" s="36"/>
      <c r="D988" s="36"/>
      <c r="E988" s="5"/>
    </row>
    <row r="989" spans="1:5">
      <c r="A989" s="37">
        <v>39873</v>
      </c>
      <c r="B989" s="3">
        <v>8.9699999999999988E-2</v>
      </c>
      <c r="C989" s="36"/>
      <c r="D989" s="36"/>
      <c r="E989" s="5"/>
    </row>
    <row r="990" spans="1:5">
      <c r="A990" s="37">
        <v>39904</v>
      </c>
      <c r="B990" s="3">
        <v>0.10189999999999999</v>
      </c>
      <c r="C990" s="36"/>
      <c r="D990" s="36"/>
      <c r="E990" s="5"/>
    </row>
    <row r="991" spans="1:5">
      <c r="A991" s="37">
        <v>39934</v>
      </c>
      <c r="B991" s="3">
        <v>5.21E-2</v>
      </c>
      <c r="C991" s="36"/>
      <c r="D991" s="36"/>
      <c r="E991" s="5"/>
    </row>
    <row r="992" spans="1:5">
      <c r="A992" s="37">
        <v>39965</v>
      </c>
      <c r="B992" s="3">
        <v>4.4000000000000003E-3</v>
      </c>
      <c r="C992" s="36"/>
      <c r="D992" s="36"/>
      <c r="E992" s="5"/>
    </row>
    <row r="993" spans="1:5">
      <c r="A993" s="37">
        <v>39995</v>
      </c>
      <c r="B993" s="3">
        <v>7.7299999999999994E-2</v>
      </c>
      <c r="C993" s="36"/>
      <c r="D993" s="36"/>
      <c r="E993" s="5"/>
    </row>
    <row r="994" spans="1:5">
      <c r="A994" s="37">
        <v>40026</v>
      </c>
      <c r="B994" s="3">
        <v>3.3399999999999999E-2</v>
      </c>
      <c r="C994" s="36"/>
      <c r="D994" s="36"/>
      <c r="E994" s="5"/>
    </row>
    <row r="995" spans="1:5">
      <c r="A995" s="37">
        <v>40057</v>
      </c>
      <c r="B995" s="3">
        <v>4.0899999999999999E-2</v>
      </c>
      <c r="C995" s="36"/>
      <c r="D995" s="36"/>
      <c r="E995" s="5"/>
    </row>
    <row r="996" spans="1:5">
      <c r="A996" s="37">
        <v>40087</v>
      </c>
      <c r="B996" s="3">
        <v>-2.5899999999999999E-2</v>
      </c>
      <c r="C996" s="36"/>
      <c r="D996" s="36"/>
      <c r="E996" s="5"/>
    </row>
    <row r="997" spans="1:5">
      <c r="A997" s="37">
        <v>40118</v>
      </c>
      <c r="B997" s="3">
        <v>5.5599999999999997E-2</v>
      </c>
      <c r="C997" s="36"/>
      <c r="D997" s="36"/>
      <c r="E997" s="5"/>
    </row>
    <row r="998" spans="1:5">
      <c r="A998" s="37">
        <v>40148</v>
      </c>
      <c r="B998" s="3">
        <v>2.76E-2</v>
      </c>
      <c r="C998" s="36"/>
      <c r="D998" s="36"/>
      <c r="E998" s="5"/>
    </row>
    <row r="999" spans="1:5">
      <c r="A999" s="37">
        <v>40179</v>
      </c>
      <c r="B999" s="3">
        <v>-3.3599999999999998E-2</v>
      </c>
      <c r="C999" s="36"/>
      <c r="D999" s="36"/>
      <c r="E999" s="5"/>
    </row>
    <row r="1000" spans="1:5">
      <c r="A1000" s="37">
        <v>40210</v>
      </c>
      <c r="B1000" s="3">
        <v>3.4000000000000002E-2</v>
      </c>
      <c r="C1000" s="36"/>
      <c r="D1000" s="36"/>
      <c r="E1000" s="5"/>
    </row>
    <row r="1001" spans="1:5">
      <c r="A1001" s="37">
        <v>40238</v>
      </c>
      <c r="B1001" s="3">
        <v>6.3199999999999992E-2</v>
      </c>
      <c r="C1001" s="36"/>
      <c r="D1001" s="36"/>
      <c r="E1001" s="5"/>
    </row>
    <row r="1002" spans="1:5">
      <c r="A1002" s="37">
        <v>40269</v>
      </c>
      <c r="B1002" s="3">
        <v>2.0099999999999996E-2</v>
      </c>
      <c r="C1002" s="36"/>
      <c r="D1002" s="36"/>
      <c r="E1002" s="5"/>
    </row>
    <row r="1003" spans="1:5">
      <c r="A1003" s="37">
        <v>40299</v>
      </c>
      <c r="B1003" s="3">
        <v>-7.8799999999999995E-2</v>
      </c>
      <c r="C1003" s="36"/>
      <c r="D1003" s="36"/>
      <c r="E1003" s="5"/>
    </row>
    <row r="1004" spans="1:5">
      <c r="A1004" s="37">
        <v>40330</v>
      </c>
      <c r="B1004" s="3">
        <v>-5.5600000000000004E-2</v>
      </c>
      <c r="C1004" s="36"/>
      <c r="D1004" s="36"/>
      <c r="E1004" s="5"/>
    </row>
    <row r="1005" spans="1:5">
      <c r="A1005" s="37">
        <v>40360</v>
      </c>
      <c r="B1005" s="3">
        <v>6.9399999999999989E-2</v>
      </c>
      <c r="C1005" s="36"/>
      <c r="D1005" s="36"/>
      <c r="E1005" s="5"/>
    </row>
    <row r="1006" spans="1:5">
      <c r="A1006" s="37">
        <v>40391</v>
      </c>
      <c r="B1006" s="3">
        <v>-4.7599999999999996E-2</v>
      </c>
      <c r="C1006" s="36"/>
      <c r="D1006" s="36"/>
      <c r="E1006" s="5"/>
    </row>
    <row r="1007" spans="1:5">
      <c r="A1007" s="37">
        <v>40422</v>
      </c>
      <c r="B1007" s="3">
        <v>9.5499999999999988E-2</v>
      </c>
      <c r="C1007" s="36"/>
      <c r="D1007" s="36"/>
      <c r="E1007" s="5"/>
    </row>
    <row r="1008" spans="1:5">
      <c r="A1008" s="37">
        <v>40452</v>
      </c>
      <c r="B1008" s="3">
        <v>3.8899999999999997E-2</v>
      </c>
      <c r="C1008" s="36"/>
      <c r="D1008" s="36"/>
      <c r="E1008" s="5"/>
    </row>
    <row r="1009" spans="1:5">
      <c r="A1009" s="37">
        <v>40483</v>
      </c>
      <c r="B1009" s="3">
        <v>6.0999999999999995E-3</v>
      </c>
      <c r="C1009" s="36"/>
      <c r="D1009" s="36"/>
      <c r="E1009" s="5"/>
    </row>
    <row r="1010" spans="1:5">
      <c r="A1010" s="37">
        <v>40513</v>
      </c>
      <c r="B1010" s="3">
        <v>6.83E-2</v>
      </c>
      <c r="C1010" s="36"/>
      <c r="D1010" s="36"/>
      <c r="E1010" s="5"/>
    </row>
    <row r="1011" spans="1:5">
      <c r="A1011" s="37">
        <v>40544</v>
      </c>
      <c r="B1011" s="3">
        <v>0.02</v>
      </c>
      <c r="C1011" s="36"/>
      <c r="D1011" s="36"/>
      <c r="E1011" s="5"/>
    </row>
    <row r="1012" spans="1:5">
      <c r="A1012" s="37">
        <v>40575</v>
      </c>
      <c r="B1012" s="3">
        <v>3.5000000000000003E-2</v>
      </c>
      <c r="C1012" s="36"/>
      <c r="D1012" s="36"/>
      <c r="E1012" s="5"/>
    </row>
    <row r="1013" spans="1:5">
      <c r="A1013" s="37">
        <v>40603</v>
      </c>
      <c r="B1013" s="3">
        <v>4.7000000000000002E-3</v>
      </c>
      <c r="C1013" s="36"/>
      <c r="D1013" s="36"/>
      <c r="E1013" s="5"/>
    </row>
    <row r="1014" spans="1:5">
      <c r="A1014" s="37">
        <v>40634</v>
      </c>
      <c r="B1014" s="3">
        <v>2.8999999999999998E-2</v>
      </c>
      <c r="C1014" s="36"/>
      <c r="D1014" s="36"/>
      <c r="E1014" s="5"/>
    </row>
    <row r="1015" spans="1:5">
      <c r="A1015" s="37">
        <v>40664</v>
      </c>
      <c r="B1015" s="3">
        <v>-1.2699999999999999E-2</v>
      </c>
      <c r="C1015" s="36"/>
      <c r="D1015" s="36"/>
      <c r="E1015" s="5"/>
    </row>
    <row r="1016" spans="1:5">
      <c r="A1016" s="37">
        <v>40695</v>
      </c>
      <c r="B1016" s="3">
        <v>-1.7500000000000002E-2</v>
      </c>
      <c r="C1016" s="36"/>
      <c r="D1016" s="36"/>
      <c r="E1016" s="5"/>
    </row>
    <row r="1017" spans="1:5">
      <c r="A1017" s="37">
        <v>40725</v>
      </c>
      <c r="B1017" s="3">
        <v>-2.35E-2</v>
      </c>
      <c r="C1017" s="36"/>
      <c r="D1017" s="36"/>
      <c r="E1017" s="5"/>
    </row>
    <row r="1018" spans="1:5">
      <c r="A1018" s="37">
        <v>40756</v>
      </c>
      <c r="B1018" s="3">
        <v>-5.9800000000000006E-2</v>
      </c>
      <c r="C1018" s="36"/>
      <c r="D1018" s="36"/>
      <c r="E1018" s="5"/>
    </row>
    <row r="1019" spans="1:5">
      <c r="A1019" s="37">
        <v>40787</v>
      </c>
      <c r="B1019" s="3">
        <v>-7.5899999999999995E-2</v>
      </c>
      <c r="C1019" s="36"/>
      <c r="D1019" s="36"/>
      <c r="E1019" s="5"/>
    </row>
    <row r="1020" spans="1:5">
      <c r="A1020" s="37">
        <v>40817</v>
      </c>
      <c r="B1020" s="3">
        <v>0.11349999999999999</v>
      </c>
      <c r="C1020" s="36"/>
      <c r="D1020" s="36"/>
      <c r="E1020" s="5"/>
    </row>
    <row r="1021" spans="1:5">
      <c r="A1021" s="37">
        <v>40848</v>
      </c>
      <c r="B1021" s="3">
        <v>-2.8000000000000004E-3</v>
      </c>
      <c r="C1021" s="36"/>
      <c r="D1021" s="36"/>
      <c r="E1021" s="5"/>
    </row>
    <row r="1022" spans="1:5">
      <c r="A1022" s="37">
        <v>40878</v>
      </c>
      <c r="B1022" s="3">
        <v>7.4000000000000003E-3</v>
      </c>
      <c r="C1022" s="36"/>
      <c r="D1022" s="36"/>
      <c r="E1022" s="5"/>
    </row>
    <row r="1023" spans="1:5">
      <c r="A1023" s="37">
        <v>40909</v>
      </c>
      <c r="B1023" s="3">
        <v>5.0499999999999996E-2</v>
      </c>
      <c r="C1023" s="36"/>
      <c r="D1023" s="36"/>
      <c r="E1023" s="5"/>
    </row>
    <row r="1024" spans="1:5">
      <c r="A1024" s="37">
        <v>40940</v>
      </c>
      <c r="B1024" s="3">
        <v>4.4199999999999996E-2</v>
      </c>
      <c r="C1024" s="36"/>
      <c r="D1024" s="36"/>
      <c r="E1024" s="5"/>
    </row>
    <row r="1025" spans="1:5">
      <c r="A1025" s="37">
        <v>40969</v>
      </c>
      <c r="B1025" s="3">
        <v>3.1099999999999999E-2</v>
      </c>
      <c r="C1025" s="36"/>
      <c r="D1025" s="36"/>
      <c r="E1025" s="5"/>
    </row>
    <row r="1026" spans="1:5">
      <c r="A1026" s="37">
        <v>41000</v>
      </c>
      <c r="B1026" s="3">
        <v>-8.5000000000000006E-3</v>
      </c>
      <c r="C1026" s="36"/>
      <c r="D1026" s="36"/>
      <c r="E1026" s="5"/>
    </row>
    <row r="1027" spans="1:5">
      <c r="A1027" s="37">
        <v>41030</v>
      </c>
      <c r="B1027" s="3">
        <v>-6.1800000000000008E-2</v>
      </c>
      <c r="C1027" s="36"/>
      <c r="D1027" s="36"/>
      <c r="E1027" s="5"/>
    </row>
    <row r="1028" spans="1:5">
      <c r="A1028" s="37">
        <v>41061</v>
      </c>
      <c r="B1028" s="3">
        <v>3.8900000000000004E-2</v>
      </c>
      <c r="C1028" s="36"/>
      <c r="D1028" s="36"/>
      <c r="E1028" s="5"/>
    </row>
    <row r="1029" spans="1:5">
      <c r="A1029" s="37">
        <v>41091</v>
      </c>
      <c r="B1029" s="3">
        <v>7.9000000000000008E-3</v>
      </c>
      <c r="C1029" s="36"/>
      <c r="D1029" s="36"/>
      <c r="E1029" s="5"/>
    </row>
    <row r="1030" spans="1:5">
      <c r="A1030" s="37">
        <v>41122</v>
      </c>
      <c r="B1030" s="3">
        <v>2.5599999999999998E-2</v>
      </c>
      <c r="C1030" s="36"/>
      <c r="D1030" s="36"/>
      <c r="E1030" s="5"/>
    </row>
    <row r="1031" spans="1:5">
      <c r="A1031" s="37">
        <v>41153</v>
      </c>
      <c r="B1031" s="3">
        <v>2.7399999999999997E-2</v>
      </c>
      <c r="C1031" s="36"/>
      <c r="D1031" s="36"/>
      <c r="E1031" s="5"/>
    </row>
    <row r="1032" spans="1:5">
      <c r="A1032" s="37">
        <v>41183</v>
      </c>
      <c r="B1032" s="3">
        <v>-1.7500000000000002E-2</v>
      </c>
      <c r="C1032" s="36"/>
      <c r="D1032" s="36"/>
      <c r="E1032" s="5"/>
    </row>
    <row r="1033" spans="1:5">
      <c r="A1033" s="37">
        <v>41214</v>
      </c>
      <c r="B1033" s="3">
        <v>7.9000000000000008E-3</v>
      </c>
      <c r="C1033" s="36"/>
      <c r="D1033" s="36"/>
      <c r="E1033" s="5"/>
    </row>
    <row r="1034" spans="1:5">
      <c r="A1034" s="37">
        <v>41244</v>
      </c>
      <c r="B1034" s="3">
        <v>1.1899999999999999E-2</v>
      </c>
      <c r="C1034" s="36"/>
      <c r="D1034" s="36"/>
      <c r="E1034" s="5"/>
    </row>
    <row r="1035" spans="1:5">
      <c r="A1035" s="37">
        <v>41275</v>
      </c>
      <c r="B1035" s="3">
        <v>5.57E-2</v>
      </c>
      <c r="C1035" s="36"/>
      <c r="D1035" s="36"/>
      <c r="E1035" s="5"/>
    </row>
    <row r="1036" spans="1:5">
      <c r="A1036" s="37">
        <v>41306</v>
      </c>
      <c r="B1036" s="3">
        <v>1.29E-2</v>
      </c>
      <c r="C1036" s="36"/>
      <c r="D1036" s="36"/>
      <c r="E1036" s="5"/>
    </row>
    <row r="1037" spans="1:5">
      <c r="A1037" s="37">
        <v>41334</v>
      </c>
      <c r="B1037" s="3">
        <v>4.0300000000000002E-2</v>
      </c>
      <c r="C1037" s="36"/>
      <c r="D1037" s="36"/>
      <c r="E1037" s="5"/>
    </row>
    <row r="1038" spans="1:5">
      <c r="A1038" s="37">
        <v>41365</v>
      </c>
      <c r="B1038" s="3">
        <v>1.55E-2</v>
      </c>
      <c r="C1038" s="36"/>
      <c r="D1038" s="36"/>
      <c r="E1038" s="5"/>
    </row>
    <row r="1039" spans="1:5">
      <c r="A1039" s="37">
        <v>41395</v>
      </c>
      <c r="B1039" s="3">
        <v>2.7999999999999997E-2</v>
      </c>
      <c r="C1039" s="36"/>
      <c r="D1039" s="36"/>
      <c r="E1039" s="5"/>
    </row>
    <row r="1040" spans="1:5">
      <c r="A1040" s="37">
        <v>41426</v>
      </c>
      <c r="B1040" s="3">
        <v>-1.2E-2</v>
      </c>
      <c r="C1040" s="36"/>
      <c r="D1040" s="36"/>
      <c r="E1040" s="5"/>
    </row>
    <row r="1041" spans="1:5">
      <c r="A1041" s="37">
        <v>41456</v>
      </c>
      <c r="B1041" s="3">
        <v>5.6500000000000002E-2</v>
      </c>
      <c r="C1041" s="36"/>
      <c r="D1041" s="36"/>
      <c r="E1041" s="5"/>
    </row>
    <row r="1042" spans="1:5">
      <c r="A1042" s="37">
        <v>41487</v>
      </c>
      <c r="B1042" s="3">
        <v>-2.7099999999999999E-2</v>
      </c>
      <c r="C1042" s="36"/>
      <c r="D1042" s="36"/>
      <c r="E1042" s="5"/>
    </row>
    <row r="1043" spans="1:5">
      <c r="A1043" s="37">
        <v>41518</v>
      </c>
      <c r="B1043" s="3">
        <v>3.7699999999999997E-2</v>
      </c>
      <c r="C1043" s="36"/>
      <c r="D1043" s="36"/>
      <c r="E1043" s="5"/>
    </row>
    <row r="1044" spans="1:5">
      <c r="A1044" s="37">
        <v>41548</v>
      </c>
      <c r="B1044" s="3">
        <v>4.1799999999999997E-2</v>
      </c>
      <c r="C1044" s="36"/>
      <c r="D1044" s="36"/>
      <c r="E1044" s="5"/>
    </row>
    <row r="1045" spans="1:5">
      <c r="A1045" s="37">
        <v>41579</v>
      </c>
      <c r="B1045" s="3">
        <v>3.1300000000000001E-2</v>
      </c>
      <c r="C1045" s="36"/>
      <c r="D1045" s="36"/>
      <c r="E1045" s="5"/>
    </row>
    <row r="1046" spans="1:5">
      <c r="A1046" s="37">
        <v>41609</v>
      </c>
      <c r="B1046" s="3">
        <v>2.81E-2</v>
      </c>
      <c r="C1046" s="36"/>
      <c r="D1046" s="36"/>
      <c r="E1046" s="5"/>
    </row>
    <row r="1047" spans="1:5">
      <c r="A1047" s="37">
        <v>41640</v>
      </c>
      <c r="B1047" s="3">
        <v>-3.32E-2</v>
      </c>
      <c r="C1047" s="36"/>
      <c r="D1047" s="36"/>
      <c r="E1047" s="5"/>
    </row>
    <row r="1048" spans="1:5">
      <c r="A1048" s="37">
        <v>41671</v>
      </c>
      <c r="B1048" s="3">
        <v>4.6500000000000007E-2</v>
      </c>
      <c r="C1048" s="36"/>
      <c r="D1048" s="36"/>
      <c r="E1048" s="5"/>
    </row>
    <row r="1049" spans="1:5">
      <c r="A1049" s="37">
        <v>41699</v>
      </c>
      <c r="B1049" s="3">
        <v>4.3E-3</v>
      </c>
      <c r="C1049" s="36"/>
      <c r="D1049" s="36"/>
      <c r="E1049" s="5"/>
    </row>
    <row r="1050" spans="1:5">
      <c r="A1050" s="37">
        <v>41730</v>
      </c>
      <c r="B1050" s="3">
        <v>-1.9E-3</v>
      </c>
      <c r="C1050" s="36"/>
      <c r="D1050" s="36"/>
      <c r="E1050" s="5"/>
    </row>
    <row r="1051" spans="1:5">
      <c r="A1051" s="37">
        <v>41760</v>
      </c>
      <c r="B1051" s="3">
        <v>2.06E-2</v>
      </c>
      <c r="C1051" s="36"/>
      <c r="D1051" s="36"/>
      <c r="E1051" s="5"/>
    </row>
    <row r="1052" spans="1:5">
      <c r="A1052" s="37">
        <v>41791</v>
      </c>
      <c r="B1052" s="3">
        <v>2.6099999999999998E-2</v>
      </c>
      <c r="C1052" s="36"/>
      <c r="D1052" s="36"/>
      <c r="E1052" s="5"/>
    </row>
    <row r="1053" spans="1:5">
      <c r="A1053" s="37">
        <v>41821</v>
      </c>
      <c r="B1053" s="3">
        <v>-2.0400000000000001E-2</v>
      </c>
      <c r="C1053" s="36"/>
      <c r="D1053" s="36"/>
      <c r="E1053" s="5"/>
    </row>
    <row r="1054" spans="1:5">
      <c r="A1054" s="37">
        <v>41852</v>
      </c>
      <c r="B1054" s="3">
        <v>4.24E-2</v>
      </c>
      <c r="C1054" s="36"/>
      <c r="D1054" s="36"/>
      <c r="E1054" s="5"/>
    </row>
    <row r="1055" spans="1:5">
      <c r="A1055" s="37">
        <v>41883</v>
      </c>
      <c r="B1055" s="3">
        <v>-1.9699999999999999E-2</v>
      </c>
      <c r="C1055" s="36"/>
      <c r="D1055" s="36"/>
      <c r="E1055" s="5"/>
    </row>
    <row r="1056" spans="1:5">
      <c r="A1056" s="37">
        <v>41913</v>
      </c>
      <c r="B1056" s="3">
        <v>2.52E-2</v>
      </c>
      <c r="C1056" s="36"/>
      <c r="D1056" s="36"/>
      <c r="E1056" s="5"/>
    </row>
    <row r="1057" spans="1:5">
      <c r="A1057" s="37">
        <v>41944</v>
      </c>
      <c r="B1057" s="3">
        <v>2.5499999999999998E-2</v>
      </c>
      <c r="C1057" s="36"/>
      <c r="D1057" s="36"/>
      <c r="E1057" s="5"/>
    </row>
    <row r="1058" spans="1:5">
      <c r="A1058" s="37">
        <v>41974</v>
      </c>
      <c r="B1058" s="3">
        <v>-5.9999999999999995E-4</v>
      </c>
      <c r="C1058" s="36"/>
      <c r="D1058" s="36"/>
      <c r="E1058" s="5"/>
    </row>
    <row r="1059" spans="1:5">
      <c r="A1059" s="37">
        <v>42005</v>
      </c>
      <c r="B1059" s="3">
        <v>-3.1099999999999999E-2</v>
      </c>
      <c r="C1059" s="36"/>
      <c r="D1059" s="36"/>
      <c r="E1059" s="5"/>
    </row>
    <row r="1060" spans="1:5">
      <c r="A1060" s="37">
        <v>42036</v>
      </c>
      <c r="B1060" s="3">
        <v>6.13E-2</v>
      </c>
      <c r="C1060" s="36"/>
      <c r="D1060" s="36"/>
      <c r="E1060" s="5"/>
    </row>
    <row r="1061" spans="1:5">
      <c r="A1061" s="37">
        <v>42064</v>
      </c>
      <c r="B1061" s="3">
        <v>-1.1200000000000002E-2</v>
      </c>
      <c r="C1061" s="36"/>
      <c r="D1061" s="36"/>
      <c r="E1061" s="5"/>
    </row>
    <row r="1062" spans="1:5">
      <c r="A1062" s="37">
        <v>42095</v>
      </c>
      <c r="B1062" s="3">
        <v>5.8999999999999999E-3</v>
      </c>
      <c r="C1062" s="36"/>
      <c r="D1062" s="36"/>
      <c r="E1062" s="5"/>
    </row>
    <row r="1063" spans="1:5">
      <c r="A1063" s="37">
        <v>42125</v>
      </c>
      <c r="B1063" s="3">
        <v>1.3600000000000001E-2</v>
      </c>
      <c r="C1063" s="36"/>
      <c r="D1063" s="36"/>
      <c r="E1063" s="5"/>
    </row>
    <row r="1064" spans="1:5">
      <c r="A1064" s="37">
        <v>42156</v>
      </c>
      <c r="B1064" s="3">
        <v>-1.5300000000000001E-2</v>
      </c>
      <c r="C1064" s="36"/>
      <c r="D1064" s="36"/>
      <c r="E1064" s="5"/>
    </row>
    <row r="1065" spans="1:5">
      <c r="A1065" s="37">
        <v>42186</v>
      </c>
      <c r="B1065" s="3">
        <v>1.54E-2</v>
      </c>
      <c r="C1065" s="36"/>
      <c r="D1065" s="36"/>
      <c r="E1065" s="5"/>
    </row>
    <row r="1066" spans="1:5">
      <c r="A1066" s="37">
        <v>42217</v>
      </c>
      <c r="B1066" s="3">
        <v>-6.0400000000000002E-2</v>
      </c>
      <c r="C1066" s="36"/>
      <c r="D1066" s="36"/>
      <c r="E1066" s="5"/>
    </row>
    <row r="1067" spans="1:5">
      <c r="A1067" s="37">
        <v>42248</v>
      </c>
      <c r="B1067" s="3">
        <v>-3.0699999999999998E-2</v>
      </c>
      <c r="C1067" s="36"/>
      <c r="D1067" s="36"/>
      <c r="E1067" s="5"/>
    </row>
    <row r="1068" spans="1:5">
      <c r="A1068" s="37">
        <v>42278</v>
      </c>
      <c r="B1068" s="3">
        <v>7.7499999999999999E-2</v>
      </c>
      <c r="C1068" s="36"/>
      <c r="D1068" s="36"/>
      <c r="E1068" s="5"/>
    </row>
    <row r="1069" spans="1:5">
      <c r="A1069" s="37">
        <v>42309</v>
      </c>
      <c r="B1069" s="3">
        <v>5.6000000000000008E-3</v>
      </c>
      <c r="C1069" s="36"/>
      <c r="D1069" s="36"/>
      <c r="E1069" s="5"/>
    </row>
    <row r="1070" spans="1:5">
      <c r="A1070" s="37">
        <v>42339</v>
      </c>
      <c r="B1070" s="3">
        <v>-2.1600000000000001E-2</v>
      </c>
      <c r="C1070" s="36"/>
      <c r="D1070" s="36"/>
      <c r="E1070" s="5"/>
    </row>
    <row r="1071" spans="1:5">
      <c r="A1071" s="37">
        <v>42370</v>
      </c>
      <c r="B1071" s="3">
        <v>-5.7599999999999998E-2</v>
      </c>
      <c r="C1071" s="36"/>
      <c r="D1071" s="36"/>
      <c r="E1071" s="5"/>
    </row>
    <row r="1072" spans="1:5">
      <c r="A1072" s="37">
        <v>42401</v>
      </c>
      <c r="B1072" s="3">
        <v>-5.0000000000000001E-4</v>
      </c>
      <c r="C1072" s="36"/>
      <c r="D1072" s="36"/>
      <c r="E1072" s="5"/>
    </row>
    <row r="1073" spans="1:5">
      <c r="A1073" s="37">
        <v>42430</v>
      </c>
      <c r="B1073" s="3">
        <v>6.9800000000000001E-2</v>
      </c>
      <c r="C1073" s="36"/>
      <c r="D1073" s="36"/>
      <c r="E1073" s="5"/>
    </row>
    <row r="1074" spans="1:5">
      <c r="A1074" s="37">
        <v>42461</v>
      </c>
      <c r="B1074" s="3">
        <v>9.1999999999999998E-3</v>
      </c>
      <c r="C1074" s="36"/>
      <c r="D1074" s="36"/>
      <c r="E1074" s="5"/>
    </row>
    <row r="1075" spans="1:5">
      <c r="A1075" s="37">
        <v>42491</v>
      </c>
      <c r="B1075" s="3">
        <v>1.7899999999999999E-2</v>
      </c>
      <c r="C1075" s="36"/>
      <c r="D1075" s="36"/>
      <c r="E1075" s="5"/>
    </row>
    <row r="1076" spans="1:5">
      <c r="A1076" s="37">
        <v>42522</v>
      </c>
      <c r="B1076" s="3">
        <v>-3.0000000000000003E-4</v>
      </c>
      <c r="C1076" s="36"/>
      <c r="D1076" s="36"/>
      <c r="E1076" s="5"/>
    </row>
    <row r="1077" spans="1:5">
      <c r="A1077" s="37">
        <v>42552</v>
      </c>
      <c r="B1077" s="3">
        <v>3.9699999999999999E-2</v>
      </c>
      <c r="C1077" s="36"/>
      <c r="D1077" s="36"/>
      <c r="E1077" s="5"/>
    </row>
    <row r="1078" spans="1:5">
      <c r="A1078" s="37">
        <v>42583</v>
      </c>
      <c r="B1078" s="3">
        <v>5.1000000000000004E-3</v>
      </c>
      <c r="C1078" s="36"/>
      <c r="D1078" s="36"/>
      <c r="E1078" s="5"/>
    </row>
    <row r="1079" spans="1:5">
      <c r="A1079" s="37">
        <v>42614</v>
      </c>
      <c r="B1079" s="3">
        <v>2.7000000000000001E-3</v>
      </c>
      <c r="C1079" s="36"/>
      <c r="D1079" s="36"/>
      <c r="E1079" s="5"/>
    </row>
    <row r="1080" spans="1:5">
      <c r="A1080" s="37">
        <v>42644</v>
      </c>
      <c r="B1080" s="3">
        <v>-0.02</v>
      </c>
      <c r="C1080" s="36"/>
      <c r="D1080" s="36"/>
      <c r="E1080" s="5"/>
    </row>
    <row r="1081" spans="1:5">
      <c r="A1081" s="37">
        <v>42675</v>
      </c>
      <c r="B1081" s="3">
        <v>4.87E-2</v>
      </c>
      <c r="C1081" s="36"/>
      <c r="D1081" s="36"/>
      <c r="E1081" s="5"/>
    </row>
    <row r="1082" spans="1:5">
      <c r="A1082" s="37">
        <v>42705</v>
      </c>
      <c r="B1082" s="3">
        <v>1.84E-2</v>
      </c>
      <c r="C1082" s="36"/>
      <c r="D1082" s="36"/>
      <c r="E1082" s="5"/>
    </row>
    <row r="1083" spans="1:5">
      <c r="A1083" s="37">
        <v>42736</v>
      </c>
      <c r="B1083" s="3">
        <v>1.9799999999999998E-2</v>
      </c>
      <c r="C1083" s="36"/>
      <c r="D1083" s="36"/>
      <c r="E1083" s="5"/>
    </row>
    <row r="1084" spans="1:5">
      <c r="A1084" s="37">
        <v>42767</v>
      </c>
      <c r="B1084" s="3">
        <v>3.61E-2</v>
      </c>
      <c r="C1084" s="36"/>
      <c r="D1084" s="36"/>
      <c r="E1084" s="5"/>
    </row>
    <row r="1085" spans="1:5">
      <c r="A1085" s="37">
        <v>42795</v>
      </c>
      <c r="B1085" s="3">
        <v>2E-3</v>
      </c>
      <c r="C1085" s="36"/>
      <c r="D1085" s="36"/>
      <c r="E1085" s="5"/>
    </row>
    <row r="1086" spans="1:5">
      <c r="A1086" s="37">
        <v>42826</v>
      </c>
      <c r="B1086" s="3">
        <v>1.14E-2</v>
      </c>
      <c r="C1086" s="36"/>
      <c r="D1086" s="36"/>
      <c r="E1086" s="5"/>
    </row>
    <row r="1087" spans="1:5">
      <c r="A1087" s="37">
        <v>42856</v>
      </c>
      <c r="B1087" s="3">
        <v>1.1200000000000002E-2</v>
      </c>
      <c r="C1087" s="36"/>
      <c r="D1087" s="36"/>
      <c r="E1087" s="5"/>
    </row>
    <row r="1088" spans="1:5">
      <c r="A1088" s="37">
        <v>42887</v>
      </c>
      <c r="B1088" s="3">
        <v>8.4000000000000012E-3</v>
      </c>
      <c r="C1088" s="36"/>
      <c r="D1088" s="36"/>
      <c r="E1088" s="5"/>
    </row>
    <row r="1089" spans="1:5">
      <c r="A1089" s="37">
        <v>42917</v>
      </c>
      <c r="B1089" s="3">
        <v>1.9400000000000001E-2</v>
      </c>
      <c r="C1089" s="36"/>
      <c r="D1089" s="36"/>
      <c r="E1089" s="5"/>
    </row>
    <row r="1090" spans="1:5">
      <c r="A1090" s="37">
        <v>42948</v>
      </c>
      <c r="B1090" s="3">
        <v>2.5000000000000001E-3</v>
      </c>
      <c r="C1090" s="36"/>
      <c r="D1090" s="36"/>
      <c r="E1090" s="5"/>
    </row>
    <row r="1091" spans="1:5">
      <c r="A1091" s="37">
        <v>42979</v>
      </c>
      <c r="B1091" s="3">
        <v>2.5999999999999995E-2</v>
      </c>
      <c r="C1091" s="36"/>
      <c r="D1091" s="36"/>
      <c r="E1091" s="5"/>
    </row>
    <row r="1092" spans="1:5">
      <c r="A1092" s="37">
        <v>43009</v>
      </c>
      <c r="B1092" s="3">
        <v>2.3399999999999997E-2</v>
      </c>
      <c r="C1092" s="36"/>
      <c r="D1092" s="36"/>
      <c r="E1092" s="5"/>
    </row>
    <row r="1093" spans="1:5">
      <c r="A1093" s="37">
        <v>43040</v>
      </c>
      <c r="B1093" s="3">
        <v>3.2000000000000001E-2</v>
      </c>
      <c r="C1093" s="36"/>
      <c r="D1093" s="36"/>
      <c r="E1093" s="5"/>
    </row>
    <row r="1094" spans="1:5">
      <c r="A1094" s="37">
        <v>43070</v>
      </c>
      <c r="B1094" s="3">
        <v>1.1500000000000002E-2</v>
      </c>
      <c r="C1094" s="36"/>
      <c r="D1094" s="36"/>
      <c r="E1094" s="5"/>
    </row>
    <row r="1095" spans="1:5">
      <c r="A1095" s="37">
        <v>43101</v>
      </c>
      <c r="B1095" s="3">
        <v>5.6900000000000006E-2</v>
      </c>
      <c r="C1095" s="36"/>
      <c r="D1095" s="36"/>
      <c r="E1095" s="5"/>
    </row>
    <row r="1096" spans="1:5">
      <c r="A1096" s="37">
        <v>43132</v>
      </c>
      <c r="B1096" s="3">
        <v>-3.5400000000000001E-2</v>
      </c>
      <c r="C1096" s="36"/>
      <c r="D1096" s="36"/>
      <c r="E1096" s="5"/>
    </row>
    <row r="1097" spans="1:5">
      <c r="A1097" s="37">
        <v>43160</v>
      </c>
      <c r="B1097" s="3">
        <v>-2.2400000000000003E-2</v>
      </c>
      <c r="C1097" s="36"/>
      <c r="D1097" s="36"/>
      <c r="E1097" s="5"/>
    </row>
    <row r="1098" spans="1:5">
      <c r="A1098" s="37">
        <v>43191</v>
      </c>
      <c r="B1098" s="3">
        <v>4.2000000000000006E-3</v>
      </c>
      <c r="C1098" s="36"/>
      <c r="D1098" s="36"/>
      <c r="E1098" s="5"/>
    </row>
    <row r="1099" spans="1:5">
      <c r="A1099" s="37">
        <v>43221</v>
      </c>
      <c r="B1099" s="3">
        <v>2.7900000000000001E-2</v>
      </c>
      <c r="C1099" s="36"/>
      <c r="D1099" s="36"/>
      <c r="E1099" s="5"/>
    </row>
    <row r="1100" spans="1:5">
      <c r="A1100" s="37">
        <v>43252</v>
      </c>
      <c r="B1100" s="3">
        <v>6.1999999999999998E-3</v>
      </c>
      <c r="C1100" s="36"/>
      <c r="D1100" s="36"/>
      <c r="E1100" s="5"/>
    </row>
    <row r="1101" spans="1:5">
      <c r="A1101" s="37">
        <v>43282</v>
      </c>
      <c r="B1101" s="3">
        <v>3.3500000000000002E-2</v>
      </c>
      <c r="C1101" s="36"/>
      <c r="D1101" s="36"/>
      <c r="E1101" s="5"/>
    </row>
    <row r="1102" spans="1:5">
      <c r="A1102" s="37">
        <v>43313</v>
      </c>
      <c r="B1102" s="3">
        <v>3.6000000000000004E-2</v>
      </c>
      <c r="C1102" s="36"/>
      <c r="D1102" s="36"/>
      <c r="E1102" s="5"/>
    </row>
    <row r="1103" spans="1:5">
      <c r="A1103" s="37">
        <v>43344</v>
      </c>
      <c r="B1103" s="3">
        <v>2.0999999999999999E-3</v>
      </c>
      <c r="C1103" s="36"/>
      <c r="D1103" s="36"/>
      <c r="E1103" s="5"/>
    </row>
    <row r="1104" spans="1:5">
      <c r="A1104" s="37">
        <v>43374</v>
      </c>
      <c r="B1104" s="3">
        <v>-7.4899999999999994E-2</v>
      </c>
      <c r="C1104" s="36"/>
      <c r="D1104" s="36"/>
      <c r="E1104" s="5"/>
    </row>
    <row r="1105" spans="1:5">
      <c r="A1105" s="37">
        <v>43405</v>
      </c>
      <c r="B1105" s="3">
        <v>1.8699999999999998E-2</v>
      </c>
      <c r="C1105" s="36"/>
      <c r="D1105" s="36"/>
      <c r="E1105" s="5"/>
    </row>
    <row r="1106" spans="1:5">
      <c r="A1106" s="37">
        <v>43435</v>
      </c>
      <c r="B1106" s="3">
        <v>-9.3700000000000006E-2</v>
      </c>
      <c r="C1106" s="36"/>
      <c r="D1106" s="36"/>
      <c r="E1106" s="5"/>
    </row>
    <row r="1107" spans="1:5">
      <c r="A1107" s="37">
        <v>43466</v>
      </c>
      <c r="B1107" s="3">
        <v>8.610000000000001E-2</v>
      </c>
      <c r="C1107" s="36"/>
      <c r="D1107" s="36"/>
      <c r="E1107" s="5"/>
    </row>
    <row r="1108" spans="1:5">
      <c r="A1108" s="37">
        <v>43497</v>
      </c>
      <c r="B1108" s="3">
        <v>3.5799999999999998E-2</v>
      </c>
      <c r="C1108" s="36"/>
      <c r="D1108" s="36"/>
      <c r="E1108" s="5"/>
    </row>
    <row r="1109" spans="1:5">
      <c r="A1109" s="37">
        <v>43525</v>
      </c>
      <c r="B1109" s="3">
        <v>1.29E-2</v>
      </c>
      <c r="C1109" s="36"/>
      <c r="D1109" s="36"/>
      <c r="E1109" s="5"/>
    </row>
    <row r="1110" spans="1:5">
      <c r="A1110" s="37">
        <v>43556</v>
      </c>
      <c r="B1110" s="3">
        <v>4.1800000000000004E-2</v>
      </c>
      <c r="C1110" s="36"/>
      <c r="D1110" s="36"/>
      <c r="E1110" s="5"/>
    </row>
    <row r="1111" spans="1:5">
      <c r="A1111" s="37">
        <v>43586</v>
      </c>
      <c r="B1111" s="3">
        <v>-6.7299999999999999E-2</v>
      </c>
      <c r="C1111" s="36"/>
      <c r="D1111" s="36"/>
      <c r="E1111" s="5"/>
    </row>
    <row r="1112" spans="1:5">
      <c r="A1112" s="37">
        <v>43617</v>
      </c>
      <c r="B1112" s="3">
        <v>7.1099999999999997E-2</v>
      </c>
      <c r="C1112" s="36"/>
      <c r="D1112" s="36"/>
      <c r="E1112" s="5"/>
    </row>
    <row r="1113" spans="1:5">
      <c r="A1113" s="37">
        <v>43647</v>
      </c>
      <c r="B1113" s="3">
        <v>1.38E-2</v>
      </c>
      <c r="C1113" s="36"/>
      <c r="D1113" s="36"/>
      <c r="E1113" s="5"/>
    </row>
    <row r="1114" spans="1:5">
      <c r="A1114" s="37">
        <v>43678</v>
      </c>
      <c r="B1114" s="3">
        <v>-2.4199999999999999E-2</v>
      </c>
      <c r="C1114" s="36"/>
      <c r="D1114" s="36"/>
      <c r="E1114" s="5"/>
    </row>
    <row r="1115" spans="1:5">
      <c r="A1115" s="37">
        <v>43709</v>
      </c>
      <c r="B1115" s="3">
        <v>1.61E-2</v>
      </c>
      <c r="C1115" s="36"/>
      <c r="D1115" s="36"/>
      <c r="E1115" s="5"/>
    </row>
    <row r="1116" spans="1:5">
      <c r="A1116" s="37">
        <v>43739</v>
      </c>
      <c r="B1116" s="3">
        <v>2.2200000000000001E-2</v>
      </c>
      <c r="C1116" s="36"/>
      <c r="D1116" s="36"/>
      <c r="E1116" s="5"/>
    </row>
    <row r="1117" spans="1:5">
      <c r="A1117" s="37">
        <v>43770</v>
      </c>
      <c r="B1117" s="3">
        <v>3.9900000000000005E-2</v>
      </c>
      <c r="C1117" s="36"/>
      <c r="D1117" s="36"/>
      <c r="E1117" s="5"/>
    </row>
    <row r="1118" spans="1:5">
      <c r="A1118" s="37">
        <v>43800</v>
      </c>
      <c r="B1118" s="3">
        <v>2.9100000000000001E-2</v>
      </c>
      <c r="C1118" s="36"/>
      <c r="D1118" s="36"/>
      <c r="E1118" s="5"/>
    </row>
    <row r="1119" spans="1:5">
      <c r="A1119" s="37">
        <v>43831</v>
      </c>
      <c r="B1119" s="3">
        <v>2.0000000000000004E-4</v>
      </c>
      <c r="C1119" s="36"/>
      <c r="D1119" s="36"/>
      <c r="E1119" s="5"/>
    </row>
    <row r="1120" spans="1:5">
      <c r="A1120" s="37">
        <v>43862</v>
      </c>
      <c r="B1120" s="3">
        <v>-8.0100000000000018E-2</v>
      </c>
      <c r="C1120" s="36"/>
      <c r="D1120" s="36"/>
      <c r="E1120" s="5"/>
    </row>
    <row r="1121" spans="1:5">
      <c r="A1121" s="37">
        <v>43891</v>
      </c>
      <c r="B1121" s="3">
        <v>-0.1326</v>
      </c>
      <c r="C1121" s="36"/>
      <c r="D1121" s="36"/>
      <c r="E1121" s="5"/>
    </row>
    <row r="1122" spans="1:5">
      <c r="A1122" s="37">
        <v>43922</v>
      </c>
      <c r="B1122" s="3">
        <v>0.13650000000000001</v>
      </c>
      <c r="C1122" s="36"/>
      <c r="D1122" s="36"/>
      <c r="E1122" s="5"/>
    </row>
    <row r="1123" spans="1:5">
      <c r="A1123" s="37">
        <v>43952</v>
      </c>
      <c r="B1123" s="3">
        <v>5.5899999999999998E-2</v>
      </c>
      <c r="C1123" s="36"/>
      <c r="D1123" s="36"/>
      <c r="E1123" s="5"/>
    </row>
    <row r="1124" spans="1:5">
      <c r="A1124" s="37">
        <v>43983</v>
      </c>
      <c r="B1124" s="3">
        <v>2.4699999999999996E-2</v>
      </c>
      <c r="C1124" s="36"/>
      <c r="D1124" s="36"/>
      <c r="E1124" s="5"/>
    </row>
    <row r="1125" spans="1:5">
      <c r="A1125" s="37">
        <v>44013</v>
      </c>
      <c r="B1125" s="3">
        <v>5.779999999999999E-2</v>
      </c>
      <c r="C1125" s="36"/>
      <c r="D1125" s="36"/>
      <c r="E1125" s="5"/>
    </row>
    <row r="1126" spans="1:5">
      <c r="A1126" s="37">
        <v>44044</v>
      </c>
      <c r="B1126" s="3">
        <v>7.6399999999999996E-2</v>
      </c>
      <c r="C1126" s="36"/>
      <c r="D1126" s="36"/>
      <c r="E1126" s="5"/>
    </row>
    <row r="1127" spans="1:5">
      <c r="A1127" s="37">
        <v>44075</v>
      </c>
      <c r="B1127" s="3">
        <v>-3.6200000000000003E-2</v>
      </c>
      <c r="C1127" s="36"/>
      <c r="D1127" s="36"/>
      <c r="E1127" s="5"/>
    </row>
    <row r="1128" spans="1:5">
      <c r="A1128" s="37">
        <v>44105</v>
      </c>
      <c r="B1128" s="3">
        <v>-2.0900000000000002E-2</v>
      </c>
      <c r="C1128" s="36"/>
      <c r="D1128" s="36"/>
      <c r="E1128" s="5"/>
    </row>
    <row r="1129" spans="1:5">
      <c r="A1129" s="37">
        <v>44136</v>
      </c>
      <c r="B1129" s="3">
        <v>0.12480000000000001</v>
      </c>
      <c r="C1129" s="36"/>
      <c r="D1129" s="36"/>
      <c r="E1129" s="5"/>
    </row>
    <row r="1130" spans="1:5">
      <c r="A1130" s="37">
        <v>44166</v>
      </c>
      <c r="B1130" s="3">
        <v>4.6399999999999997E-2</v>
      </c>
      <c r="C1130" s="36"/>
      <c r="D1130" s="36"/>
      <c r="E1130" s="5"/>
    </row>
    <row r="1131" spans="1:5">
      <c r="A1131" s="37">
        <v>44197</v>
      </c>
      <c r="B1131" s="3">
        <v>-1.9999999999999998E-4</v>
      </c>
      <c r="C1131" s="36"/>
      <c r="D1131" s="36"/>
      <c r="E1131" s="5"/>
    </row>
    <row r="1132" spans="1:5">
      <c r="A1132" s="37">
        <v>44228</v>
      </c>
      <c r="B1132" s="3">
        <v>2.7799999999999998E-2</v>
      </c>
      <c r="C1132" s="36"/>
      <c r="D1132" s="36"/>
      <c r="E1132" s="5"/>
    </row>
    <row r="1133" spans="1:5">
      <c r="A1133" s="37">
        <v>44256</v>
      </c>
      <c r="B1133" s="3">
        <v>3.0800000000000001E-2</v>
      </c>
      <c r="C1133" s="36"/>
      <c r="D1133" s="36"/>
      <c r="E1133" s="5"/>
    </row>
    <row r="1134" spans="1:5">
      <c r="A1134" s="37">
        <v>44287</v>
      </c>
      <c r="B1134" s="3">
        <v>4.9299999999999997E-2</v>
      </c>
      <c r="C1134" s="36"/>
      <c r="D1134" s="36"/>
      <c r="E1134" s="5"/>
    </row>
    <row r="1135" spans="1:5">
      <c r="A1135" s="37">
        <v>44317</v>
      </c>
      <c r="B1135" s="3">
        <v>2.8999999999999998E-3</v>
      </c>
      <c r="C1135" s="36"/>
      <c r="D1135" s="36"/>
      <c r="E1135" s="5"/>
    </row>
    <row r="1136" spans="1:5">
      <c r="A1136" s="37">
        <v>44348</v>
      </c>
      <c r="B1136" s="3">
        <v>2.75E-2</v>
      </c>
      <c r="C1136" s="36"/>
      <c r="D1136" s="36"/>
      <c r="E1136" s="5"/>
    </row>
    <row r="1137" spans="1:5">
      <c r="A1137" s="37">
        <v>44378</v>
      </c>
      <c r="B1137" s="3">
        <v>1.2699999999999999E-2</v>
      </c>
      <c r="C1137" s="36"/>
      <c r="D1137" s="36"/>
      <c r="E1137" s="5"/>
    </row>
    <row r="1138" spans="1:5">
      <c r="A1138" s="37">
        <v>44409</v>
      </c>
      <c r="B1138" s="3">
        <v>2.9100000000000001E-2</v>
      </c>
      <c r="C1138" s="36"/>
      <c r="D1138" s="36"/>
      <c r="E1138" s="5"/>
    </row>
    <row r="1139" spans="1:5">
      <c r="A1139" s="37">
        <v>44440</v>
      </c>
      <c r="B1139" s="3">
        <v>-4.3700000000000003E-2</v>
      </c>
      <c r="C1139" s="36"/>
      <c r="D1139" s="36"/>
      <c r="E1139" s="5"/>
    </row>
    <row r="1140" spans="1:5">
      <c r="A1140" s="37">
        <v>44470</v>
      </c>
      <c r="B1140" s="3">
        <v>6.6500000000000004E-2</v>
      </c>
      <c r="C1140" s="36"/>
      <c r="D1140" s="36"/>
      <c r="E1140" s="5"/>
    </row>
    <row r="1141" spans="1:5">
      <c r="A1141" s="37">
        <v>44501</v>
      </c>
      <c r="B1141" s="3">
        <v>-1.55E-2</v>
      </c>
      <c r="C1141" s="36"/>
      <c r="D1141" s="36"/>
      <c r="E1141" s="5"/>
    </row>
    <row r="1142" spans="1:5">
      <c r="A1142" s="37">
        <v>44531</v>
      </c>
      <c r="B1142" s="3">
        <v>3.1099999999999999E-2</v>
      </c>
      <c r="C1142" s="36"/>
      <c r="D1142" s="36"/>
      <c r="E1142" s="5"/>
    </row>
    <row r="1143" spans="1:5">
      <c r="A1143" s="37">
        <v>44562</v>
      </c>
      <c r="B1143" s="3">
        <v>-6.25E-2</v>
      </c>
      <c r="C1143" s="36"/>
      <c r="D1143" s="36"/>
      <c r="E1143" s="5"/>
    </row>
    <row r="1144" spans="1:5">
      <c r="A1144" s="37">
        <v>44593</v>
      </c>
      <c r="B1144" s="3">
        <v>-2.29E-2</v>
      </c>
      <c r="C1144" s="36"/>
      <c r="D1144" s="36"/>
      <c r="E1144" s="5"/>
    </row>
    <row r="1145" spans="1:5">
      <c r="A1145" s="37">
        <v>44621</v>
      </c>
      <c r="B1145" s="3">
        <v>3.0599999999999995E-2</v>
      </c>
      <c r="C1145" s="36"/>
      <c r="D1145" s="36"/>
      <c r="E1145" s="5"/>
    </row>
    <row r="1146" spans="1:5">
      <c r="A1146" s="37">
        <v>44652</v>
      </c>
      <c r="B1146" s="3">
        <v>-9.4500000000000015E-2</v>
      </c>
      <c r="C1146" s="36"/>
      <c r="D1146" s="36"/>
      <c r="E1146" s="5"/>
    </row>
    <row r="1147" spans="1:5">
      <c r="A1147" s="37">
        <v>44682</v>
      </c>
      <c r="B1147" s="3">
        <v>-3.1000000000000003E-3</v>
      </c>
      <c r="C1147" s="36"/>
      <c r="D1147" s="36"/>
      <c r="E1147" s="5"/>
    </row>
    <row r="1148" spans="1:5">
      <c r="A1148" s="37">
        <v>44713</v>
      </c>
      <c r="B1148" s="3">
        <v>-8.3699999999999997E-2</v>
      </c>
      <c r="C1148" s="36"/>
      <c r="D1148" s="36"/>
      <c r="E1148" s="5"/>
    </row>
    <row r="1149" spans="1:5">
      <c r="A1149" s="37">
        <v>44743</v>
      </c>
      <c r="B1149" s="3">
        <v>9.6500000000000002E-2</v>
      </c>
      <c r="C1149" s="36"/>
      <c r="D1149" s="36"/>
      <c r="E1149" s="5"/>
    </row>
    <row r="1150" spans="1:5">
      <c r="A1150" s="37">
        <v>44774</v>
      </c>
      <c r="B1150" s="3">
        <v>-3.5799999999999998E-2</v>
      </c>
      <c r="C1150" s="36"/>
      <c r="D1150" s="36"/>
      <c r="E1150" s="5"/>
    </row>
    <row r="1151" spans="1:5">
      <c r="A1151" s="37">
        <v>44805</v>
      </c>
      <c r="B1151" s="3">
        <v>-9.1600000000000001E-2</v>
      </c>
      <c r="C1151" s="36"/>
      <c r="D1151" s="36"/>
      <c r="E1151" s="5"/>
    </row>
    <row r="1152" spans="1:5">
      <c r="A1152" s="37">
        <v>44835</v>
      </c>
      <c r="B1152" s="3">
        <v>8.0600000000000005E-2</v>
      </c>
      <c r="C1152" s="36"/>
      <c r="D1152" s="36"/>
      <c r="E1152" s="5"/>
    </row>
    <row r="1153" spans="1:5">
      <c r="A1153" s="37">
        <v>44866</v>
      </c>
      <c r="B1153" s="3">
        <v>4.8899999999999999E-2</v>
      </c>
      <c r="C1153" s="36"/>
      <c r="D1153" s="36"/>
      <c r="E1153" s="5"/>
    </row>
    <row r="1154" spans="1:5">
      <c r="A1154" s="37">
        <v>44896</v>
      </c>
      <c r="B1154" s="3">
        <v>-6.08E-2</v>
      </c>
      <c r="C1154" s="36"/>
      <c r="D1154" s="36"/>
      <c r="E1154" s="5"/>
    </row>
    <row r="1155" spans="1:5">
      <c r="A1155" s="37">
        <v>44927</v>
      </c>
      <c r="B1155" s="16">
        <v>7.0000000000000007E-2</v>
      </c>
      <c r="C1155" s="36"/>
      <c r="D1155" s="36"/>
      <c r="E1155" s="5"/>
    </row>
    <row r="1156" spans="1:5">
      <c r="A1156" s="37">
        <v>44958</v>
      </c>
      <c r="B1156" s="3">
        <v>-2.2400000000000003E-2</v>
      </c>
      <c r="C1156" s="36"/>
      <c r="D1156" s="36"/>
      <c r="E1156" s="5"/>
    </row>
    <row r="1157" spans="1:5">
      <c r="A1157" s="37">
        <v>44986</v>
      </c>
      <c r="B1157" s="3">
        <v>2.8699999999999996E-2</v>
      </c>
      <c r="C1157" s="36"/>
      <c r="D1157" s="36"/>
      <c r="E1157" s="5"/>
    </row>
    <row r="1158" spans="1:5">
      <c r="A1158" s="37">
        <v>45017</v>
      </c>
      <c r="B1158" s="3">
        <v>9.5999999999999992E-3</v>
      </c>
      <c r="C1158" s="36"/>
      <c r="D1158" s="36"/>
      <c r="E1158" s="5"/>
    </row>
    <row r="1159" spans="1:5">
      <c r="A1159" s="37">
        <v>45047</v>
      </c>
      <c r="B1159" s="3">
        <v>7.0999999999999995E-3</v>
      </c>
      <c r="C1159" s="36"/>
      <c r="D1159" s="36"/>
      <c r="E1159" s="5"/>
    </row>
    <row r="1160" spans="1:5">
      <c r="A1160" s="37">
        <v>45078</v>
      </c>
      <c r="B1160" s="3">
        <v>6.8600000000000008E-2</v>
      </c>
      <c r="C1160" s="36"/>
      <c r="D1160" s="36"/>
      <c r="E1160" s="5"/>
    </row>
    <row r="1161" spans="1:5">
      <c r="A1161" s="37">
        <v>45108</v>
      </c>
      <c r="B1161" s="3">
        <v>3.6600000000000001E-2</v>
      </c>
      <c r="C1161" s="36"/>
      <c r="D1161" s="36"/>
      <c r="E1161" s="5"/>
    </row>
    <row r="1162" spans="1:5">
      <c r="A1162" s="37">
        <v>45139</v>
      </c>
      <c r="B1162" s="3">
        <v>-1.9400000000000001E-2</v>
      </c>
      <c r="C1162" s="36"/>
      <c r="D1162" s="36"/>
      <c r="E1162" s="5"/>
    </row>
    <row r="1163" spans="1:5">
      <c r="A1163" s="37">
        <v>45170</v>
      </c>
      <c r="B1163" s="3">
        <v>-4.8100000000000004E-2</v>
      </c>
      <c r="C1163" s="36"/>
      <c r="D1163" s="36"/>
      <c r="E1163" s="5"/>
    </row>
    <row r="1164" spans="1:5">
      <c r="A1164" s="37">
        <v>45200</v>
      </c>
      <c r="B1164" s="3">
        <v>-2.7199999999999998E-2</v>
      </c>
      <c r="C1164" s="36"/>
      <c r="D1164" s="36"/>
      <c r="E1164" s="5"/>
    </row>
    <row r="1165" spans="1:5">
      <c r="A1165" s="37">
        <v>45231</v>
      </c>
      <c r="B1165" s="3">
        <v>9.2799999999999994E-2</v>
      </c>
      <c r="C1165" s="36"/>
      <c r="D1165" s="36"/>
      <c r="E1165" s="5"/>
    </row>
    <row r="1166" spans="1:5">
      <c r="A1166" s="37">
        <v>45261</v>
      </c>
      <c r="B1166" s="3">
        <v>5.2999999999999999E-2</v>
      </c>
      <c r="C1166" s="36"/>
      <c r="D1166" s="36"/>
      <c r="E1166" s="5"/>
    </row>
    <row r="1167" spans="1:5">
      <c r="A1167" s="37">
        <v>45292</v>
      </c>
      <c r="B1167" s="3">
        <v>1.1699999999999999E-2</v>
      </c>
      <c r="C1167" s="36"/>
      <c r="D1167" s="36"/>
      <c r="E1167" s="5"/>
    </row>
    <row r="1168" spans="1:5">
      <c r="A1168" s="37">
        <v>45323</v>
      </c>
      <c r="B1168" s="3">
        <v>5.4900000000000004E-2</v>
      </c>
      <c r="C1168" s="36"/>
      <c r="D1168" s="36"/>
      <c r="E1168" s="5"/>
    </row>
    <row r="1169" spans="1:5">
      <c r="A1169" s="37">
        <v>45352</v>
      </c>
      <c r="B1169" s="3">
        <v>3.2600000000000004E-2</v>
      </c>
      <c r="C1169" s="36"/>
      <c r="D1169" s="36"/>
      <c r="E1169" s="5"/>
    </row>
    <row r="1170" spans="1:5">
      <c r="A1170" s="37">
        <v>45383</v>
      </c>
      <c r="B1170" s="3">
        <v>-4.2000000000000003E-2</v>
      </c>
      <c r="C1170" s="36"/>
      <c r="D1170" s="36"/>
      <c r="E1170" s="5"/>
    </row>
    <row r="1171" spans="1:5">
      <c r="A1171" s="37">
        <v>45413</v>
      </c>
      <c r="B1171" s="3">
        <v>4.7800000000000002E-2</v>
      </c>
      <c r="C1171" s="36"/>
      <c r="D1171" s="36"/>
      <c r="E1171" s="5"/>
    </row>
    <row r="1172" spans="1:5">
      <c r="A1172" s="37">
        <v>45444</v>
      </c>
      <c r="B1172" s="3">
        <v>3.1800000000000002E-2</v>
      </c>
      <c r="C1172" s="36"/>
      <c r="D1172" s="36"/>
      <c r="E1172" s="5"/>
    </row>
    <row r="1173" spans="1:5">
      <c r="A1173" s="37">
        <v>45474</v>
      </c>
      <c r="B1173" s="3">
        <v>1.6899999999999998E-2</v>
      </c>
      <c r="C1173" s="36"/>
      <c r="D1173" s="36"/>
      <c r="E1173" s="5"/>
    </row>
    <row r="1174" spans="1:5">
      <c r="A1174" s="37">
        <v>45505</v>
      </c>
      <c r="B1174" s="3">
        <v>2.0899999999999998E-2</v>
      </c>
      <c r="C1174" s="36"/>
      <c r="D1174" s="36"/>
      <c r="E1174" s="5"/>
    </row>
    <row r="1175" spans="1:5">
      <c r="A1175" s="37">
        <v>45536</v>
      </c>
      <c r="B1175" s="3">
        <v>2.1400000000000002E-2</v>
      </c>
      <c r="C1175" s="36"/>
      <c r="D1175" s="36"/>
      <c r="E1175" s="5"/>
    </row>
    <row r="1176" spans="1:5">
      <c r="A1176" s="37">
        <v>45566</v>
      </c>
      <c r="B1176" s="3">
        <v>-5.7999999999999996E-3</v>
      </c>
      <c r="C1176" s="36"/>
      <c r="D1176" s="36"/>
      <c r="E1176" s="5"/>
    </row>
    <row r="1177" spans="1:5">
      <c r="A1177" s="37">
        <v>45597</v>
      </c>
      <c r="B1177" s="3">
        <v>6.9099999999999995E-2</v>
      </c>
      <c r="C1177" s="36"/>
      <c r="D1177" s="36"/>
      <c r="E1177" s="5"/>
    </row>
    <row r="1178" spans="1:5">
      <c r="A1178" s="37">
        <v>45627</v>
      </c>
      <c r="B1178" s="3">
        <v>-2.7999999999999997E-2</v>
      </c>
      <c r="C1178" s="36"/>
      <c r="D1178" s="36"/>
      <c r="E1178"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Multiple Choice Questions</vt:lpstr>
      <vt:lpstr>Return stats</vt:lpstr>
      <vt:lpstr>Payoffs, HWM, 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Inna Okounkova</dc:creator>
  <cp:lastModifiedBy>Paul Heyden</cp:lastModifiedBy>
  <cp:lastPrinted>2019-02-03T22:55:12Z</cp:lastPrinted>
  <dcterms:created xsi:type="dcterms:W3CDTF">2017-02-01T01:55:06Z</dcterms:created>
  <dcterms:modified xsi:type="dcterms:W3CDTF">2025-02-09T15:47:02Z</dcterms:modified>
</cp:coreProperties>
</file>