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 Essencial 2022\"/>
    </mc:Choice>
  </mc:AlternateContent>
  <xr:revisionPtr revIDLastSave="0" documentId="8_{7E709156-B962-4A92-B63B-CA0BA06E82BF}" xr6:coauthVersionLast="47" xr6:coauthVersionMax="47" xr10:uidLastSave="{00000000-0000-0000-0000-000000000000}"/>
  <bookViews>
    <workbookView xWindow="-120" yWindow="-120" windowWidth="29040" windowHeight="15840" xr2:uid="{1382E0D2-B687-451D-9A1E-A72C44B1DA3E}"/>
  </bookViews>
  <sheets>
    <sheet name="Planilha1" sheetId="1" r:id="rId1"/>
    <sheet name="Planilha2" sheetId="3" r:id="rId2"/>
    <sheet name="Planilha3" sheetId="4" r:id="rId3"/>
    <sheet name="Planilha4" sheetId="2" r:id="rId4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7" i="1"/>
  <c r="M6" i="1"/>
  <c r="M7" i="1"/>
  <c r="M8" i="1"/>
  <c r="M9" i="1"/>
  <c r="M10" i="1"/>
  <c r="M11" i="1"/>
  <c r="M12" i="1"/>
  <c r="M13" i="1"/>
  <c r="M14" i="1"/>
  <c r="M5" i="1"/>
  <c r="E6" i="1"/>
  <c r="E7" i="1"/>
  <c r="E8" i="1"/>
  <c r="E9" i="1"/>
  <c r="E10" i="1"/>
  <c r="E11" i="1"/>
  <c r="E12" i="1"/>
  <c r="E13" i="1"/>
  <c r="E14" i="1"/>
  <c r="E5" i="1"/>
  <c r="G5" i="1" l="1"/>
  <c r="O5" i="1"/>
  <c r="D20" i="1" s="1"/>
  <c r="G13" i="1"/>
  <c r="K13" i="1" s="1"/>
  <c r="O13" i="1"/>
  <c r="G12" i="1"/>
  <c r="K12" i="1" s="1"/>
  <c r="O12" i="1"/>
  <c r="G11" i="1"/>
  <c r="K11" i="1" s="1"/>
  <c r="O11" i="1"/>
  <c r="G10" i="1"/>
  <c r="K10" i="1" s="1"/>
  <c r="O10" i="1"/>
  <c r="G9" i="1"/>
  <c r="K9" i="1" s="1"/>
  <c r="O9" i="1"/>
  <c r="G8" i="1"/>
  <c r="K8" i="1" s="1"/>
  <c r="O8" i="1"/>
  <c r="G7" i="1"/>
  <c r="K7" i="1" s="1"/>
  <c r="O7" i="1"/>
  <c r="G6" i="1"/>
  <c r="K6" i="1" s="1"/>
  <c r="O6" i="1"/>
  <c r="G14" i="1"/>
  <c r="K14" i="1" s="1"/>
  <c r="O14" i="1"/>
  <c r="K5" i="1" l="1"/>
  <c r="K15" i="1" s="1"/>
  <c r="D17" i="1"/>
</calcChain>
</file>

<file path=xl/sharedStrings.xml><?xml version="1.0" encoding="utf-8"?>
<sst xmlns="http://schemas.openxmlformats.org/spreadsheetml/2006/main" count="26" uniqueCount="23">
  <si>
    <t>Controle de Custos</t>
  </si>
  <si>
    <t>Código</t>
  </si>
  <si>
    <t>Produto</t>
  </si>
  <si>
    <t>Custo</t>
  </si>
  <si>
    <t>Acréscimo</t>
  </si>
  <si>
    <t>Preço Final</t>
  </si>
  <si>
    <t>Quant.</t>
  </si>
  <si>
    <t>Total Geral</t>
  </si>
  <si>
    <t>Investimento</t>
  </si>
  <si>
    <t>Lucro</t>
  </si>
  <si>
    <t>iPhone 6</t>
  </si>
  <si>
    <t>iPhone 6s</t>
  </si>
  <si>
    <t>iPhone 7</t>
  </si>
  <si>
    <t>S8</t>
  </si>
  <si>
    <t>S7</t>
  </si>
  <si>
    <t>LG L80</t>
  </si>
  <si>
    <t>LG L70</t>
  </si>
  <si>
    <t>Moto G5</t>
  </si>
  <si>
    <t>MotoG4</t>
  </si>
  <si>
    <t>Moto Z</t>
  </si>
  <si>
    <t>Total</t>
  </si>
  <si>
    <t>Digite o Código do Produto:</t>
  </si>
  <si>
    <t>Digite o Nome do Produto: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</si>
</sst>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4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164" fontId="4" fillId="3" borderId="0" xfId="0" applyNumberFormat="1" applyFont="1" applyFill="1" applyBorder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horizontal="left"/>
    </xf>
    <xf numFmtId="0" fontId="4" fillId="3" borderId="0" xfId="0" applyFont="1" applyFill="1"/>
    <xf numFmtId="164" fontId="4" fillId="3" borderId="0" xfId="0" applyNumberFormat="1" applyFont="1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cat>
          <c:val>
            <c:numRef>
              <c:f>Planilha1!$O$4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AD3-4079-9EA4-78D7362C3C8E}"/>
            </c:ext>
          </c:extLst>
        </c:ser>
        <c:ser>
          <c:idx val="1"/>
          <c:order val="1"/>
          <c:tx>
            <c:strRef>
              <c:f>Planilha1!$B$5</c:f>
              <c:strCache>
                <c:ptCount val="1"/>
                <c:pt idx="0">
                  <c:v>iPhone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cat>
          <c:val>
            <c:numRef>
              <c:f>Planilha1!$O$5</c:f>
              <c:numCache>
                <c:formatCode>_-[$R$-416]\ * #,##0.00_-;\-[$R$-416]\ * #,##0.00_-;_-[$R$-416]\ * "-"??_-;_-@_-</c:formatCode>
                <c:ptCount val="1"/>
                <c:pt idx="0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3-4079-9EA4-78D7362C3C8E}"/>
            </c:ext>
          </c:extLst>
        </c:ser>
        <c:ser>
          <c:idx val="2"/>
          <c:order val="2"/>
          <c:tx>
            <c:strRef>
              <c:f>Planilha1!$B$6</c:f>
              <c:strCache>
                <c:ptCount val="1"/>
                <c:pt idx="0">
                  <c:v>iPhone 6s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cat>
          <c:val>
            <c:numRef>
              <c:f>Planilha1!$O$6</c:f>
              <c:numCache>
                <c:formatCode>_-[$R$-416]\ * #,##0.00_-;\-[$R$-416]\ * #,##0.00_-;_-[$R$-416]\ * "-"??_-;_-@_-</c:formatCode>
                <c:ptCount val="1"/>
                <c:pt idx="0">
                  <c:v>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3-4079-9EA4-78D7362C3C8E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iPhone 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cat>
          <c:val>
            <c:numRef>
              <c:f>Planilha1!$O$7</c:f>
              <c:numCache>
                <c:formatCode>_-[$R$-416]\ * #,##0.00_-;\-[$R$-416]\ * #,##0.00_-;_-[$R$-416]\ * "-"??_-;_-@_-</c:formatCode>
                <c:ptCount val="1"/>
                <c:pt idx="0">
                  <c:v>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3-4079-9EA4-78D7362C3C8E}"/>
            </c:ext>
          </c:extLst>
        </c:ser>
        <c:ser>
          <c:idx val="4"/>
          <c:order val="4"/>
          <c:tx>
            <c:strRef>
              <c:f>Planilha1!$B$8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cat>
          <c:val>
            <c:numRef>
              <c:f>Planilha1!$O$8</c:f>
              <c:numCache>
                <c:formatCode>_-[$R$-416]\ * #,##0.00_-;\-[$R$-416]\ * #,##0.00_-;_-[$R$-416]\ * "-"??_-;_-@_-</c:formatCode>
                <c:ptCount val="1"/>
                <c:pt idx="0">
                  <c:v>32400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3-4079-9EA4-78D7362C3C8E}"/>
            </c:ext>
          </c:extLst>
        </c:ser>
        <c:ser>
          <c:idx val="5"/>
          <c:order val="5"/>
          <c:tx>
            <c:strRef>
              <c:f>Planilha1!$B$9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cat>
          <c:val>
            <c:numRef>
              <c:f>Planilha1!$O$9</c:f>
              <c:numCache>
                <c:formatCode>_-[$R$-416]\ * #,##0.00_-;\-[$R$-416]\ * #,##0.00_-;_-[$R$-416]\ * "-"??_-;_-@_-</c:formatCode>
                <c:ptCount val="1"/>
                <c:pt idx="0">
                  <c:v>26640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D3-4079-9EA4-78D7362C3C8E}"/>
            </c:ext>
          </c:extLst>
        </c:ser>
        <c:ser>
          <c:idx val="6"/>
          <c:order val="6"/>
          <c:tx>
            <c:strRef>
              <c:f>Planilha1!$B$10</c:f>
              <c:strCache>
                <c:ptCount val="1"/>
                <c:pt idx="0">
                  <c:v>LG L80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cat>
          <c:val>
            <c:numRef>
              <c:f>Planilha1!$O$10</c:f>
              <c:numCache>
                <c:formatCode>_-[$R$-416]\ * #,##0.00_-;\-[$R$-416]\ * #,##0.00_-;_-[$R$-416]\ * "-"??_-;_-@_-</c:formatCode>
                <c:ptCount val="1"/>
                <c:pt idx="0">
                  <c:v>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D3-4079-9EA4-78D7362C3C8E}"/>
            </c:ext>
          </c:extLst>
        </c:ser>
        <c:ser>
          <c:idx val="7"/>
          <c:order val="7"/>
          <c:tx>
            <c:strRef>
              <c:f>Planilha1!$B$11</c:f>
              <c:strCache>
                <c:ptCount val="1"/>
                <c:pt idx="0">
                  <c:v>LG L70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cat>
          <c:val>
            <c:numRef>
              <c:f>Planilha1!$O$11</c:f>
              <c:numCache>
                <c:formatCode>_-[$R$-416]\ * #,##0.00_-;\-[$R$-416]\ * #,##0.00_-;_-[$R$-416]\ * "-"??_-;_-@_-</c:formatCode>
                <c:ptCount val="1"/>
                <c:pt idx="0">
                  <c:v>16511.999999999996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D3-4079-9EA4-78D7362C3C8E}"/>
            </c:ext>
          </c:extLst>
        </c:ser>
        <c:ser>
          <c:idx val="8"/>
          <c:order val="8"/>
          <c:tx>
            <c:strRef>
              <c:f>Planilha1!$B$12</c:f>
              <c:strCache>
                <c:ptCount val="1"/>
                <c:pt idx="0">
                  <c:v>Moto G5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cat>
          <c:val>
            <c:numRef>
              <c:f>Planilha1!$O$12</c:f>
              <c:numCache>
                <c:formatCode>_-[$R$-416]\ * #,##0.00_-;\-[$R$-416]\ * #,##0.00_-;_-[$R$-416]\ * "-"??_-;_-@_-</c:formatCode>
                <c:ptCount val="1"/>
                <c:pt idx="0">
                  <c:v>8355.06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D3-4079-9EA4-78D7362C3C8E}"/>
            </c:ext>
          </c:extLst>
        </c:ser>
        <c:ser>
          <c:idx val="9"/>
          <c:order val="9"/>
          <c:tx>
            <c:strRef>
              <c:f>Planilha1!$B$13</c:f>
              <c:strCache>
                <c:ptCount val="1"/>
                <c:pt idx="0">
                  <c:v>MotoG4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cat>
          <c:val>
            <c:numRef>
              <c:f>Planilha1!$O$13</c:f>
              <c:numCache>
                <c:formatCode>_-[$R$-416]\ * #,##0.00_-;\-[$R$-416]\ * #,##0.00_-;_-[$R$-416]\ * "-"??_-;_-@_-</c:formatCode>
                <c:ptCount val="1"/>
                <c:pt idx="0">
                  <c:v>2263.5599999999995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D3-4079-9EA4-78D7362C3C8E}"/>
            </c:ext>
          </c:extLst>
        </c:ser>
        <c:ser>
          <c:idx val="10"/>
          <c:order val="10"/>
          <c:tx>
            <c:strRef>
              <c:f>Planilha1!$B$14</c:f>
              <c:strCache>
                <c:ptCount val="1"/>
                <c:pt idx="0">
                  <c:v>Moto 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cat>
          <c:val>
            <c:numRef>
              <c:f>Planilha1!$O$14</c:f>
              <c:numCache>
                <c:formatCode>_-[$R$-416]\ * #,##0.00_-;\-[$R$-416]\ * #,##0.00_-;_-[$R$-416]\ * "-"??_-;_-@_-</c:formatCode>
                <c:ptCount val="1"/>
                <c:pt idx="0">
                  <c:v>16569.66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D3-4079-9EA4-78D7362C3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682554791"/>
        <c:axId val="682542311"/>
      </c:barChart>
      <c:catAx>
        <c:axId val="682554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42311"/>
        <c:crosses val="autoZero"/>
        <c:auto val="1"/>
        <c:lblAlgn val="ctr"/>
        <c:lblOffset val="100"/>
        <c:noMultiLvlLbl val="0"/>
      </c:catAx>
      <c:valAx>
        <c:axId val="682542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2554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Planilha1!$I$3</c:f>
              <c:strCache>
                <c:ptCount val="1"/>
                <c:pt idx="0">
                  <c:v>Quant.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1F-4348-B27F-FCF962948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1F-4348-B27F-FCF9629481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1F-4348-B27F-FCF9629481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1F-4348-B27F-FCF9629481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1F-4348-B27F-FCF9629481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1F-4348-B27F-FCF9629481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1F-4348-B27F-FCF9629481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1F-4348-B27F-FCF9629481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1F-4348-B27F-FCF9629481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1F-4348-B27F-FCF9629481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41F-4348-B27F-FCF9629481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Planilha1!$I$4:$I$14</c:f>
              <c:numCache>
                <c:formatCode>General</c:formatCode>
                <c:ptCount val="11"/>
                <c:pt idx="1">
                  <c:v>4</c:v>
                </c:pt>
                <c:pt idx="2">
                  <c:v>27</c:v>
                </c:pt>
                <c:pt idx="3">
                  <c:v>80</c:v>
                </c:pt>
                <c:pt idx="4">
                  <c:v>36</c:v>
                </c:pt>
                <c:pt idx="5">
                  <c:v>74</c:v>
                </c:pt>
                <c:pt idx="6">
                  <c:v>26</c:v>
                </c:pt>
                <c:pt idx="7">
                  <c:v>200</c:v>
                </c:pt>
                <c:pt idx="8">
                  <c:v>35</c:v>
                </c:pt>
                <c:pt idx="9">
                  <c:v>13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1F-4348-B27F-FCF96294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834866515471969E-2"/>
          <c:y val="0.7274300087489064"/>
          <c:w val="0.79571218646212916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Planilha1!$K$3</c:f>
              <c:strCache>
                <c:ptCount val="1"/>
                <c:pt idx="0">
                  <c:v>Total Geral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Planilha1!$K$4:$K$14</c:f>
              <c:numCache>
                <c:formatCode>_-[$R$-416]\ * #,##0.00_-;\-[$R$-416]\ * #,##0.00_-;_-[$R$-416]\ * "-"??_-;_-@_-</c:formatCode>
                <c:ptCount val="11"/>
                <c:pt idx="1">
                  <c:v>5616</c:v>
                </c:pt>
                <c:pt idx="2">
                  <c:v>40365</c:v>
                </c:pt>
                <c:pt idx="3">
                  <c:v>218400</c:v>
                </c:pt>
                <c:pt idx="4">
                  <c:v>140400</c:v>
                </c:pt>
                <c:pt idx="5">
                  <c:v>115440</c:v>
                </c:pt>
                <c:pt idx="6">
                  <c:v>13520</c:v>
                </c:pt>
                <c:pt idx="7">
                  <c:v>71552</c:v>
                </c:pt>
                <c:pt idx="8">
                  <c:v>36205.26</c:v>
                </c:pt>
                <c:pt idx="9">
                  <c:v>9808.76</c:v>
                </c:pt>
                <c:pt idx="10">
                  <c:v>71801.86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F-4828-843F-40B23D368442}"/>
            </c:ext>
          </c:extLst>
        </c:ser>
        <c:ser>
          <c:idx val="1"/>
          <c:order val="1"/>
          <c:tx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rgbClr val="20376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Planilha1!$O$4:$O$14</c:f>
              <c:numCache>
                <c:formatCode>_-[$R$-416]\ * #,##0.00_-;\-[$R$-416]\ * #,##0.00_-;_-[$R$-416]\ * "-"??_-;_-@_-</c:formatCode>
                <c:ptCount val="11"/>
                <c:pt idx="1">
                  <c:v>1296</c:v>
                </c:pt>
                <c:pt idx="2">
                  <c:v>9315</c:v>
                </c:pt>
                <c:pt idx="3">
                  <c:v>50400</c:v>
                </c:pt>
                <c:pt idx="4">
                  <c:v>32400</c:v>
                </c:pt>
                <c:pt idx="5">
                  <c:v>26640</c:v>
                </c:pt>
                <c:pt idx="6">
                  <c:v>3120</c:v>
                </c:pt>
                <c:pt idx="7">
                  <c:v>16511.999999999996</c:v>
                </c:pt>
                <c:pt idx="8">
                  <c:v>8355.06</c:v>
                </c:pt>
                <c:pt idx="9">
                  <c:v>2263.5599999999995</c:v>
                </c:pt>
                <c:pt idx="10">
                  <c:v>16569.66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F-4828-843F-40B23D36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4068312"/>
        <c:axId val="1364063032"/>
      </c:barChart>
      <c:catAx>
        <c:axId val="1364068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63032"/>
        <c:crosses val="autoZero"/>
        <c:auto val="1"/>
        <c:lblAlgn val="ctr"/>
        <c:lblOffset val="100"/>
        <c:noMultiLvlLbl val="0"/>
      </c:catAx>
      <c:valAx>
        <c:axId val="136406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0C159E-D5D9-459F-847D-9F53347A4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504825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4D096D-A69C-49C9-8676-6BD32F38E99F}"/>
            </a:ext>
            <a:ext uri="{147F2762-F138-4A5C-976F-8EAC2B608ADB}">
              <a16:predDERef xmlns:a16="http://schemas.microsoft.com/office/drawing/2014/main" pred="{84314A42-5960-0400-6CB0-78F8A28B8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314325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A54037-6B6F-42B5-8266-0DC4274D49FD}"/>
            </a:ext>
            <a:ext uri="{147F2762-F138-4A5C-976F-8EAC2B608ADB}">
              <a16:predDERef xmlns:a16="http://schemas.microsoft.com/office/drawing/2014/main" pred="{84314A42-5960-0400-6CB0-78F8A28B8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85A8-5A9F-4FD9-A862-31086DC13351}">
  <sheetPr>
    <pageSetUpPr fitToPage="1"/>
  </sheetPr>
  <dimension ref="A1:O21"/>
  <sheetViews>
    <sheetView tabSelected="1" topLeftCell="A6" zoomScaleNormal="100" workbookViewId="0">
      <selection activeCell="D21" sqref="D21"/>
    </sheetView>
  </sheetViews>
  <sheetFormatPr defaultRowHeight="15"/>
  <cols>
    <col min="2" max="2" width="12.42578125" bestFit="1" customWidth="1"/>
    <col min="3" max="3" width="3.5703125" customWidth="1"/>
    <col min="4" max="5" width="12.42578125" bestFit="1" customWidth="1"/>
    <col min="6" max="6" width="3.5703125" customWidth="1"/>
    <col min="7" max="7" width="12.42578125" bestFit="1" customWidth="1"/>
    <col min="8" max="8" width="3.5703125" customWidth="1"/>
    <col min="9" max="9" width="7.28515625" bestFit="1" customWidth="1"/>
    <col min="10" max="10" width="3.5703125" customWidth="1"/>
    <col min="11" max="11" width="14.85546875" bestFit="1" customWidth="1"/>
    <col min="12" max="12" width="3.5703125" customWidth="1"/>
    <col min="13" max="13" width="14.7109375" bestFit="1" customWidth="1"/>
    <col min="14" max="14" width="3.5703125" customWidth="1"/>
    <col min="15" max="15" width="13.7109375" bestFit="1" customWidth="1"/>
  </cols>
  <sheetData>
    <row r="1" spans="1:15" ht="23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3" spans="1:15">
      <c r="A3" s="3" t="s">
        <v>1</v>
      </c>
      <c r="B3" s="3" t="s">
        <v>2</v>
      </c>
      <c r="C3" s="3"/>
      <c r="D3" s="3" t="s">
        <v>3</v>
      </c>
      <c r="E3" s="3" t="s">
        <v>4</v>
      </c>
      <c r="F3" s="3"/>
      <c r="G3" s="3" t="s">
        <v>5</v>
      </c>
      <c r="H3" s="3"/>
      <c r="I3" s="3" t="s">
        <v>6</v>
      </c>
      <c r="J3" s="3"/>
      <c r="K3" s="3" t="s">
        <v>7</v>
      </c>
      <c r="M3" s="3" t="s">
        <v>8</v>
      </c>
      <c r="O3" s="3" t="s">
        <v>9</v>
      </c>
    </row>
    <row r="5" spans="1:15">
      <c r="A5" s="2">
        <v>8492</v>
      </c>
      <c r="B5" s="1" t="s">
        <v>10</v>
      </c>
      <c r="D5" s="6">
        <v>1080</v>
      </c>
      <c r="E5" s="6">
        <f>D5*30%</f>
        <v>324</v>
      </c>
      <c r="G5" s="6">
        <f>SUM(D5:E5)</f>
        <v>1404</v>
      </c>
      <c r="I5" s="2">
        <v>4</v>
      </c>
      <c r="K5" s="6">
        <f>I5*G5</f>
        <v>5616</v>
      </c>
      <c r="M5" s="7">
        <f>I5*D5</f>
        <v>4320</v>
      </c>
      <c r="O5" s="7">
        <f>I5*E5</f>
        <v>1296</v>
      </c>
    </row>
    <row r="6" spans="1:15">
      <c r="A6" s="2">
        <v>8493</v>
      </c>
      <c r="B6" s="1" t="s">
        <v>11</v>
      </c>
      <c r="D6" s="6">
        <v>1150</v>
      </c>
      <c r="E6" s="6">
        <f t="shared" ref="E6:E14" si="0">D6*30%</f>
        <v>345</v>
      </c>
      <c r="G6" s="6">
        <f t="shared" ref="G6:G14" si="1">SUM(D6:E6)</f>
        <v>1495</v>
      </c>
      <c r="I6" s="2">
        <v>27</v>
      </c>
      <c r="K6" s="6">
        <f t="shared" ref="K6:K14" si="2">I6*G6</f>
        <v>40365</v>
      </c>
      <c r="M6" s="7">
        <f t="shared" ref="M6:M14" si="3">I6*D6</f>
        <v>31050</v>
      </c>
      <c r="O6" s="7">
        <f t="shared" ref="O6:O14" si="4">I6*E6</f>
        <v>9315</v>
      </c>
    </row>
    <row r="7" spans="1:15">
      <c r="A7" s="2">
        <v>8494</v>
      </c>
      <c r="B7" s="1" t="s">
        <v>12</v>
      </c>
      <c r="D7" s="6">
        <v>2100</v>
      </c>
      <c r="E7" s="6">
        <f t="shared" si="0"/>
        <v>630</v>
      </c>
      <c r="G7" s="6">
        <f t="shared" si="1"/>
        <v>2730</v>
      </c>
      <c r="I7" s="2">
        <v>80</v>
      </c>
      <c r="K7" s="6">
        <f t="shared" si="2"/>
        <v>218400</v>
      </c>
      <c r="M7" s="7">
        <f t="shared" si="3"/>
        <v>168000</v>
      </c>
      <c r="O7" s="7">
        <f t="shared" si="4"/>
        <v>50400</v>
      </c>
    </row>
    <row r="8" spans="1:15">
      <c r="A8" s="2">
        <v>8495</v>
      </c>
      <c r="B8" s="1" t="s">
        <v>13</v>
      </c>
      <c r="D8" s="6">
        <v>3000</v>
      </c>
      <c r="E8" s="6">
        <f t="shared" si="0"/>
        <v>900</v>
      </c>
      <c r="G8" s="6">
        <f t="shared" si="1"/>
        <v>3900</v>
      </c>
      <c r="I8" s="2">
        <v>36</v>
      </c>
      <c r="K8" s="6">
        <f t="shared" si="2"/>
        <v>140400</v>
      </c>
      <c r="M8" s="7">
        <f t="shared" si="3"/>
        <v>108000</v>
      </c>
      <c r="O8" s="7">
        <f t="shared" si="4"/>
        <v>32400</v>
      </c>
    </row>
    <row r="9" spans="1:15">
      <c r="A9" s="2">
        <v>8496</v>
      </c>
      <c r="B9" s="1" t="s">
        <v>14</v>
      </c>
      <c r="D9" s="6">
        <v>1200</v>
      </c>
      <c r="E9" s="6">
        <f t="shared" si="0"/>
        <v>360</v>
      </c>
      <c r="G9" s="6">
        <f t="shared" si="1"/>
        <v>1560</v>
      </c>
      <c r="I9" s="2">
        <v>74</v>
      </c>
      <c r="K9" s="6">
        <f t="shared" si="2"/>
        <v>115440</v>
      </c>
      <c r="M9" s="7">
        <f t="shared" si="3"/>
        <v>88800</v>
      </c>
      <c r="O9" s="7">
        <f t="shared" si="4"/>
        <v>26640</v>
      </c>
    </row>
    <row r="10" spans="1:15">
      <c r="A10" s="2">
        <v>8497</v>
      </c>
      <c r="B10" s="1" t="s">
        <v>15</v>
      </c>
      <c r="D10" s="6">
        <v>400</v>
      </c>
      <c r="E10" s="6">
        <f t="shared" si="0"/>
        <v>120</v>
      </c>
      <c r="G10" s="6">
        <f t="shared" si="1"/>
        <v>520</v>
      </c>
      <c r="I10" s="2">
        <v>26</v>
      </c>
      <c r="K10" s="6">
        <f t="shared" si="2"/>
        <v>13520</v>
      </c>
      <c r="M10" s="7">
        <f t="shared" si="3"/>
        <v>10400</v>
      </c>
      <c r="O10" s="7">
        <f t="shared" si="4"/>
        <v>3120</v>
      </c>
    </row>
    <row r="11" spans="1:15">
      <c r="A11" s="2">
        <v>8498</v>
      </c>
      <c r="B11" s="1" t="s">
        <v>16</v>
      </c>
      <c r="D11" s="6">
        <v>275.2</v>
      </c>
      <c r="E11" s="6">
        <f t="shared" si="0"/>
        <v>82.559999999999988</v>
      </c>
      <c r="G11" s="6">
        <f t="shared" si="1"/>
        <v>357.76</v>
      </c>
      <c r="I11" s="2">
        <v>200</v>
      </c>
      <c r="K11" s="6">
        <f t="shared" si="2"/>
        <v>71552</v>
      </c>
      <c r="M11" s="7">
        <f t="shared" si="3"/>
        <v>55040</v>
      </c>
      <c r="O11" s="7">
        <f t="shared" si="4"/>
        <v>16511.999999999996</v>
      </c>
    </row>
    <row r="12" spans="1:15">
      <c r="A12" s="2">
        <v>8499</v>
      </c>
      <c r="B12" s="1" t="s">
        <v>17</v>
      </c>
      <c r="D12" s="6">
        <v>795.72</v>
      </c>
      <c r="E12" s="6">
        <f t="shared" si="0"/>
        <v>238.71600000000001</v>
      </c>
      <c r="G12" s="6">
        <f t="shared" si="1"/>
        <v>1034.4360000000001</v>
      </c>
      <c r="I12" s="2">
        <v>35</v>
      </c>
      <c r="K12" s="6">
        <f t="shared" si="2"/>
        <v>36205.26</v>
      </c>
      <c r="M12" s="7">
        <f t="shared" si="3"/>
        <v>27850.2</v>
      </c>
      <c r="O12" s="7">
        <f t="shared" si="4"/>
        <v>8355.06</v>
      </c>
    </row>
    <row r="13" spans="1:15">
      <c r="A13" s="2">
        <v>8500</v>
      </c>
      <c r="B13" s="1" t="s">
        <v>18</v>
      </c>
      <c r="D13" s="6">
        <v>580.4</v>
      </c>
      <c r="E13" s="6">
        <f t="shared" si="0"/>
        <v>174.11999999999998</v>
      </c>
      <c r="G13" s="6">
        <f t="shared" si="1"/>
        <v>754.52</v>
      </c>
      <c r="I13" s="2">
        <v>13</v>
      </c>
      <c r="K13" s="6">
        <f t="shared" si="2"/>
        <v>9808.76</v>
      </c>
      <c r="M13" s="7">
        <f t="shared" si="3"/>
        <v>7545.2</v>
      </c>
      <c r="O13" s="7">
        <f t="shared" si="4"/>
        <v>2263.5599999999995</v>
      </c>
    </row>
    <row r="14" spans="1:15">
      <c r="A14" s="2">
        <v>8501</v>
      </c>
      <c r="B14" s="1" t="s">
        <v>19</v>
      </c>
      <c r="D14" s="6">
        <v>1200.7</v>
      </c>
      <c r="E14" s="6">
        <f t="shared" si="0"/>
        <v>360.21</v>
      </c>
      <c r="G14" s="6">
        <f>SUM(D14:E14)</f>
        <v>1560.91</v>
      </c>
      <c r="I14" s="2">
        <v>46</v>
      </c>
      <c r="K14" s="6">
        <f>I14*G14</f>
        <v>71801.86</v>
      </c>
      <c r="M14" s="7">
        <f t="shared" si="3"/>
        <v>55232.200000000004</v>
      </c>
      <c r="O14" s="7">
        <f t="shared" si="4"/>
        <v>16569.66</v>
      </c>
    </row>
    <row r="15" spans="1:15">
      <c r="I15" s="3" t="s">
        <v>20</v>
      </c>
      <c r="J15" s="4"/>
      <c r="K15" s="5">
        <f>SUM(K5:K14)</f>
        <v>723108.88</v>
      </c>
    </row>
    <row r="16" spans="1:15">
      <c r="A16" s="14" t="s">
        <v>21</v>
      </c>
      <c r="B16" s="14"/>
      <c r="C16" s="13"/>
      <c r="D16" s="13"/>
    </row>
    <row r="17" spans="1:4">
      <c r="A17" s="10">
        <v>8492</v>
      </c>
      <c r="B17" s="11" t="str">
        <f>VLOOKUP(A17,A3:O14,2,0)</f>
        <v>iPhone 6</v>
      </c>
      <c r="C17" s="11"/>
      <c r="D17" s="12">
        <f>VLOOKUP(A17,A3:O14,7,0)</f>
        <v>1404</v>
      </c>
    </row>
    <row r="18" spans="1:4">
      <c r="A18" s="18"/>
      <c r="B18" s="19"/>
      <c r="C18" s="19"/>
      <c r="D18" s="20"/>
    </row>
    <row r="19" spans="1:4">
      <c r="A19" s="15" t="s">
        <v>22</v>
      </c>
      <c r="B19" s="15"/>
      <c r="C19" s="15"/>
      <c r="D19" s="15"/>
    </row>
    <row r="20" spans="1:4">
      <c r="A20" s="16" t="s">
        <v>10</v>
      </c>
      <c r="B20" s="17">
        <f>VLOOKUP(A20,B3:O14,3,0)</f>
        <v>1080</v>
      </c>
      <c r="C20" s="17"/>
      <c r="D20" s="17">
        <f>VLOOKUP(A20,B3:O14,14,0)</f>
        <v>1296</v>
      </c>
    </row>
    <row r="21" spans="1:4">
      <c r="B21" s="9" t="s">
        <v>3</v>
      </c>
      <c r="D21" s="9" t="s">
        <v>9</v>
      </c>
    </row>
  </sheetData>
  <mergeCells count="2">
    <mergeCell ref="A1:O1"/>
    <mergeCell ref="A19:D19"/>
  </mergeCells>
  <conditionalFormatting sqref="D5:D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{2E24BDA3-E0E0-4737-8C0A-60CF3F822CBA}</x14:id>
        </ext>
      </extLst>
    </cfRule>
  </conditionalFormatting>
  <conditionalFormatting sqref="O5:O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{FEE5C030-BE4C-417B-BE72-263CACC8C949}</x14:id>
        </ext>
      </extLst>
    </cfRule>
  </conditionalFormatting>
  <pageMargins left="0.511811024" right="0.511811024" top="0.78740157499999996" bottom="0.78740157499999996" header="0.31496062000000002" footer="0.31496062000000002"/>
  <pageSetup paperSize="9" fitToHeight="0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24BDA3-E0E0-4737-8C0A-60CF3F822C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D5:D14</xm:sqref>
        </x14:conditionalFormatting>
        <x14:conditionalFormatting xmlns:xm="http://schemas.microsoft.com/office/excel/2006/main">
          <x14:cfRule type="dataBar" id="{FEE5C030-BE4C-417B-BE72-263CACC8C9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O5:O14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B430-4403-468C-AF95-15BE47C11F38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9778-AFB9-46FA-B261-F158EBCD7A58}">
  <dimension ref="A1"/>
  <sheetViews>
    <sheetView workbookViewId="0">
      <selection activeCell="G9" sqref="G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A619-9F97-4060-8E73-C8FFDC708174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Wagner</dc:creator>
  <cp:keywords/>
  <dc:description/>
  <cp:lastModifiedBy/>
  <cp:revision/>
  <dcterms:created xsi:type="dcterms:W3CDTF">2017-11-22T21:28:53Z</dcterms:created>
  <dcterms:modified xsi:type="dcterms:W3CDTF">2023-07-08T00:25:37Z</dcterms:modified>
  <cp:category/>
  <cp:contentStatus/>
</cp:coreProperties>
</file>